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8800" windowHeight="124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31" i="1" l="1"/>
  <c r="H19" i="1"/>
  <c r="G19" i="1"/>
  <c r="G31" i="1" s="1"/>
  <c r="F19" i="1"/>
  <c r="F30" i="1"/>
  <c r="F29" i="1"/>
  <c r="F18" i="1"/>
  <c r="H18" i="1"/>
  <c r="H31" i="1"/>
  <c r="H30" i="1"/>
  <c r="H29" i="1"/>
  <c r="X31" i="1" l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31" i="1"/>
  <c r="I31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J8" i="1"/>
  <c r="X29" i="1" l="1"/>
  <c r="X30" i="1" s="1"/>
  <c r="W29" i="1"/>
  <c r="W30" i="1" s="1"/>
  <c r="V29" i="1"/>
  <c r="V30" i="1" s="1"/>
  <c r="U29" i="1"/>
  <c r="U30" i="1" s="1"/>
  <c r="T29" i="1"/>
  <c r="T30" i="1" s="1"/>
  <c r="S29" i="1"/>
  <c r="S30" i="1" s="1"/>
  <c r="R29" i="1"/>
  <c r="R30" i="1" s="1"/>
  <c r="Q29" i="1"/>
  <c r="Q30" i="1" s="1"/>
  <c r="P29" i="1"/>
  <c r="P30" i="1" s="1"/>
  <c r="N29" i="1"/>
  <c r="N30" i="1" s="1"/>
  <c r="M29" i="1"/>
  <c r="M30" i="1" s="1"/>
  <c r="L29" i="1"/>
  <c r="L30" i="1" s="1"/>
  <c r="K29" i="1"/>
  <c r="K30" i="1" s="1"/>
  <c r="J29" i="1"/>
  <c r="J30" i="1" s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2" i="1"/>
  <c r="J14" i="1" s="1"/>
  <c r="J13" i="1"/>
  <c r="I13" i="1" s="1"/>
  <c r="I12" i="1" l="1"/>
  <c r="I14" i="1" s="1"/>
  <c r="H24" i="1" l="1"/>
  <c r="F24" i="1"/>
  <c r="H28" i="1"/>
  <c r="H27" i="1"/>
  <c r="I28" i="1" l="1"/>
  <c r="I29" i="1" s="1"/>
  <c r="I30" i="1" s="1"/>
  <c r="O27" i="1"/>
  <c r="O29" i="1" s="1"/>
  <c r="O30" i="1" s="1"/>
  <c r="J17" i="1"/>
  <c r="I17" i="1" s="1"/>
  <c r="J16" i="1"/>
  <c r="J9" i="1"/>
  <c r="O9" i="1"/>
  <c r="I8" i="1"/>
  <c r="I16" i="1" l="1"/>
  <c r="I18" i="1" s="1"/>
  <c r="J18" i="1"/>
  <c r="I9" i="1"/>
  <c r="I10" i="1" s="1"/>
</calcChain>
</file>

<file path=xl/sharedStrings.xml><?xml version="1.0" encoding="utf-8"?>
<sst xmlns="http://schemas.openxmlformats.org/spreadsheetml/2006/main" count="114" uniqueCount="77">
  <si>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</si>
  <si>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</si>
  <si>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</si>
  <si>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</si>
  <si>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</si>
  <si>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</si>
  <si>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</si>
  <si>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1.1.</t>
  </si>
  <si>
    <t>1.1.1.</t>
  </si>
  <si>
    <t>1.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</si>
  <si>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</si>
  <si>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</si>
  <si>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</si>
  <si>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Строительство многоквартирных домов в рамках мероприятий по переселению граждан из аварийного жилищного фонда</t>
  </si>
  <si>
    <t>Объем финансирования проекта (объекта) в 2015 году, тыс. руб.</t>
  </si>
  <si>
    <t>Муниципальная  программа "Жилье, жилищно-коммунальное хозяйство и территориальное развитие МО МР "Печора"</t>
  </si>
  <si>
    <t>Подпрограмма 1 "Улучшение состояния жилищно-коммунального комплекса на территории МО МР "Печора"</t>
  </si>
  <si>
    <t>Реконструкция станции 2 -го подъема в г. Печора</t>
  </si>
  <si>
    <t>Внедрение ултрафиолетового облучения очистка сточных вод на канализационных вооруженииях г. Печора</t>
  </si>
  <si>
    <t xml:space="preserve">Муниципальная  программа «Безопасность жизнедеятельности населения МО МР «Печора» </t>
  </si>
  <si>
    <t>Подпрограмма 1 «Охрана окружающей среды на территории МО МР «Печора»;</t>
  </si>
  <si>
    <t>Строительство объектов размещения (полигонов, площадок хранения) твердых бытовых отходов в г.Печора</t>
  </si>
  <si>
    <t>Подпрограмма 5 "Энергосбережение, повышение энергетической эффективности на территории МР "Печора"</t>
  </si>
  <si>
    <t>Установка и подключение блок-модульной котельной в п. Косью</t>
  </si>
  <si>
    <t>Установка и подключение блок-модульной котельной в п. Зеленоборск</t>
  </si>
  <si>
    <t>Муниципальная  программа "Развитие агропромышленного и рыбохозяйственного комплексов МО МР "Печора"</t>
  </si>
  <si>
    <t>Подпрограмма 2 "Устойчивое развитие сельских территорий МР "Печора"</t>
  </si>
  <si>
    <t>Строительство сельскиго социально-культурного центра с универсальным залом на 50 мест в п. Конецбор</t>
  </si>
  <si>
    <t>Строительство водопродных сетей в п. Озерный МО СП "Озерный"</t>
  </si>
  <si>
    <t>Администрация МР "Печора"</t>
  </si>
  <si>
    <t>Реконструкция</t>
  </si>
  <si>
    <t>2017 год, 6,4 тыс. м3 в сутки</t>
  </si>
  <si>
    <t>Строительство</t>
  </si>
  <si>
    <t>4 кв. 2016 года,        40 тыс. м3 в сутки</t>
  </si>
  <si>
    <t>Администрация      МР "Печора"</t>
  </si>
  <si>
    <t>2017 год, Площадь - 12,5 га,   420 тыс.т. в год;   срок службы - 25 лет</t>
  </si>
  <si>
    <t>2016 год</t>
  </si>
  <si>
    <t>2015 год, 2МВт</t>
  </si>
  <si>
    <t>2015 год, 850 кВт</t>
  </si>
  <si>
    <t>После разработки ПСД</t>
  </si>
  <si>
    <t>Объем финансирования проекта (объекта) в 2016 году, тыс. руб.</t>
  </si>
  <si>
    <t>Объем финансирования проекта (объекта) в 2017 году, тыс. руб.</t>
  </si>
  <si>
    <t>Остаток сметной стоимости  на 01.01.2015г, в тыс. руб.</t>
  </si>
  <si>
    <t>Общая сметная стоимость объекта в текущих ценах на 01.01.2015 г.) тыс. руб.</t>
  </si>
  <si>
    <t xml:space="preserve">
ПЕРЕЧЕНЬ
ИНВЕСТИЦИОННЫХ ПРОЕКТОВ, ФИНАНСИРУЕМЫХ ЗА СЧЕТ 
СРЕДСТВ БЮДЖЕТА МО МР "ПЕЧОРА"  НА  2015-2017 годы</t>
  </si>
  <si>
    <t>Подпрограмма 2 «Комплексное освоение и развитие территорий в целях жилищного строительства на территории МО МР «Печора»</t>
  </si>
  <si>
    <t>Итого по программе</t>
  </si>
  <si>
    <t>2.</t>
  </si>
  <si>
    <t>2.1.</t>
  </si>
  <si>
    <t>2.1.1.</t>
  </si>
  <si>
    <t>Строительство многоквартирных домов в рамках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</si>
  <si>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Итого по подпрограмме</t>
  </si>
  <si>
    <t>-</t>
  </si>
  <si>
    <t>3.</t>
  </si>
  <si>
    <t>3.1.</t>
  </si>
  <si>
    <t>3.1.1.</t>
  </si>
  <si>
    <t>Всего по реализации инвестиционных проектов</t>
  </si>
  <si>
    <t>1.1.2.</t>
  </si>
  <si>
    <t>1.2.</t>
  </si>
  <si>
    <t>1.2.1.</t>
  </si>
  <si>
    <t>1.2.2.</t>
  </si>
  <si>
    <t>1.3.</t>
  </si>
  <si>
    <t>1.3.1.</t>
  </si>
  <si>
    <t>1.3.2.</t>
  </si>
  <si>
    <t>3.1.2.</t>
  </si>
  <si>
    <t>ИТОГО объем финансирования проекта (объекта) в тыс. руб. на 2015-2017 г.г.</t>
  </si>
  <si>
    <t>2017 г.</t>
  </si>
  <si>
    <t>2015 г.</t>
  </si>
  <si>
    <t>2014 г. - 114 946,66</t>
  </si>
  <si>
    <t>2014 г. - 4917,26</t>
  </si>
  <si>
    <t>2014 г. - 6734,44</t>
  </si>
  <si>
    <t>2013 г. - 2324,84                2014 г. - 381,2</t>
  </si>
  <si>
    <t>2012 г. - 178,1             2013 г.- 0,0                     2014 г. - 15 793,9</t>
  </si>
  <si>
    <t>2013 г. - 85 746,58 2014 г. - 382 223,26</t>
  </si>
  <si>
    <t>2012 г. - 14,0                     2013 г. - 3 186,0                        2014 г. - 0,0</t>
  </si>
  <si>
    <t>Год ввода объекта в экплуатацию и мощность ед. изм.</t>
  </si>
  <si>
    <t>Приложение 1
к постановлению администрации МР "Печора"                                                            от "03 "    марта 2015 г. № 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</si>
</sst>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р_."/>
    <numFmt numFmtId="166" formatCode="#,##0.00_р_."/>
  </numFmts>
  <fonts count="6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6" fontId="3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166" fontId="5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1"/>
  <sheetViews>
    <sheetView tabSelected="1" zoomScale="60" zoomScaleNormal="60" workbookViewId="0">
      <selection activeCell="AF4" sqref="AF4"/>
    </sheetView>
  </sheetViews>
  <sheetFormatPr defaultRowHeight="15" x14ac:dyDescent="0.25"/>
  <cols>
    <col min="1" max="1" width="7.28515625" customWidth="1"/>
    <col min="2" max="2" width="24.85546875" customWidth="1"/>
    <col min="3" max="3" width="18.42578125" customWidth="1"/>
    <col min="4" max="4" width="18" customWidth="1"/>
    <col min="5" max="5" width="14" customWidth="1"/>
    <col min="6" max="6" width="15.7109375" customWidth="1"/>
    <col min="7" max="7" width="23" customWidth="1"/>
    <col min="8" max="8" width="14.5703125" customWidth="1"/>
    <col min="9" max="9" width="15.28515625" customWidth="1"/>
    <col min="10" max="10" width="17.42578125" customWidth="1"/>
    <col min="11" max="11" width="10.42578125" customWidth="1"/>
    <col min="12" max="13" width="14.5703125" customWidth="1"/>
    <col min="14" max="14" width="14.140625" customWidth="1"/>
    <col min="15" max="15" width="16.140625" customWidth="1"/>
    <col min="17" max="17" width="14.28515625" customWidth="1"/>
    <col min="18" max="18" width="12.5703125" customWidth="1"/>
    <col min="19" max="19" width="13.42578125" customWidth="1"/>
    <col min="20" max="20" width="14.140625" customWidth="1"/>
    <col min="21" max="21" width="8.85546875" customWidth="1"/>
    <col min="22" max="22" width="14" customWidth="1"/>
    <col min="23" max="23" width="14.7109375" customWidth="1"/>
    <col min="24" max="24" width="11.85546875" customWidth="1"/>
  </cols>
  <sheetData>
    <row r="1" spans="1:24" ht="64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59" t="s">
        <v>76</v>
      </c>
      <c r="T1" s="60"/>
      <c r="U1" s="60"/>
      <c r="V1" s="60"/>
      <c r="W1" s="60"/>
      <c r="X1" s="60"/>
    </row>
    <row r="2" spans="1:24" ht="101.25" customHeight="1" x14ac:dyDescent="0.25">
      <c r="A2" s="64" t="s">
        <v>44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</row>
    <row r="3" spans="1:24" ht="71.25" customHeight="1" x14ac:dyDescent="0.25">
      <c r="A3" s="56" t="s">
        <v>5</v>
      </c>
      <c r="B3" s="58" t="s">
        <v>0</v>
      </c>
      <c r="C3" s="56" t="s">
        <v>10</v>
      </c>
      <c r="D3" s="56" t="s">
        <v>12</v>
      </c>
      <c r="E3" s="56" t="s">
        <v>75</v>
      </c>
      <c r="F3" s="58" t="s">
        <v>43</v>
      </c>
      <c r="G3" s="56" t="s">
        <v>11</v>
      </c>
      <c r="H3" s="58" t="s">
        <v>42</v>
      </c>
      <c r="I3" s="58" t="s">
        <v>65</v>
      </c>
      <c r="J3" s="58" t="s">
        <v>14</v>
      </c>
      <c r="K3" s="58"/>
      <c r="L3" s="58"/>
      <c r="M3" s="58"/>
      <c r="N3" s="58"/>
      <c r="O3" s="67" t="s">
        <v>40</v>
      </c>
      <c r="P3" s="68"/>
      <c r="Q3" s="68"/>
      <c r="R3" s="68"/>
      <c r="S3" s="69"/>
      <c r="T3" s="70" t="s">
        <v>41</v>
      </c>
      <c r="U3" s="71"/>
      <c r="V3" s="71"/>
      <c r="W3" s="71"/>
      <c r="X3" s="72"/>
    </row>
    <row r="4" spans="1:24" ht="150.75" customHeight="1" x14ac:dyDescent="0.25">
      <c r="A4" s="66"/>
      <c r="B4" s="56"/>
      <c r="C4" s="57"/>
      <c r="D4" s="57"/>
      <c r="E4" s="57"/>
      <c r="F4" s="56"/>
      <c r="G4" s="57"/>
      <c r="H4" s="56"/>
      <c r="I4" s="56"/>
      <c r="J4" s="5" t="s">
        <v>4</v>
      </c>
      <c r="K4" s="5" t="s">
        <v>1</v>
      </c>
      <c r="L4" s="5" t="s">
        <v>2</v>
      </c>
      <c r="M4" s="5" t="s">
        <v>3</v>
      </c>
      <c r="N4" s="5" t="s">
        <v>6</v>
      </c>
      <c r="O4" s="6" t="s">
        <v>4</v>
      </c>
      <c r="P4" s="7" t="s">
        <v>1</v>
      </c>
      <c r="Q4" s="7" t="s">
        <v>2</v>
      </c>
      <c r="R4" s="7" t="s">
        <v>3</v>
      </c>
      <c r="S4" s="7" t="s">
        <v>6</v>
      </c>
      <c r="T4" s="6" t="s">
        <v>4</v>
      </c>
      <c r="U4" s="7" t="s">
        <v>1</v>
      </c>
      <c r="V4" s="7" t="s">
        <v>2</v>
      </c>
      <c r="W4" s="7" t="s">
        <v>3</v>
      </c>
      <c r="X4" s="7" t="s">
        <v>6</v>
      </c>
    </row>
    <row r="5" spans="1:24" ht="16.5" x14ac:dyDescent="0.25">
      <c r="A5" s="3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  <c r="R5" s="2">
        <v>18</v>
      </c>
      <c r="S5" s="2">
        <v>19</v>
      </c>
      <c r="T5" s="2">
        <v>20</v>
      </c>
      <c r="U5" s="2">
        <v>21</v>
      </c>
      <c r="V5" s="2">
        <v>22</v>
      </c>
      <c r="W5" s="2">
        <v>23</v>
      </c>
      <c r="X5" s="2">
        <v>24</v>
      </c>
    </row>
    <row r="6" spans="1:24" ht="41.25" customHeight="1" x14ac:dyDescent="0.25">
      <c r="A6" s="4" t="s">
        <v>9</v>
      </c>
      <c r="B6" s="61" t="s">
        <v>15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3"/>
    </row>
    <row r="7" spans="1:24" ht="41.25" customHeight="1" x14ac:dyDescent="0.25">
      <c r="A7" s="4" t="s">
        <v>7</v>
      </c>
      <c r="B7" s="61" t="s">
        <v>16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3"/>
    </row>
    <row r="8" spans="1:24" ht="69.75" customHeight="1" x14ac:dyDescent="0.25">
      <c r="A8" s="4" t="s">
        <v>8</v>
      </c>
      <c r="B8" s="23" t="s">
        <v>17</v>
      </c>
      <c r="C8" s="2" t="s">
        <v>30</v>
      </c>
      <c r="D8" s="2" t="s">
        <v>29</v>
      </c>
      <c r="E8" s="8" t="s">
        <v>31</v>
      </c>
      <c r="F8" s="2" t="s">
        <v>39</v>
      </c>
      <c r="G8" s="54" t="s">
        <v>74</v>
      </c>
      <c r="H8" s="2" t="s">
        <v>39</v>
      </c>
      <c r="I8" s="24">
        <f>J8+O8</f>
        <v>8571.4</v>
      </c>
      <c r="J8" s="24">
        <f>K8+L8+M8+N8</f>
        <v>4285.7</v>
      </c>
      <c r="K8" s="24">
        <v>0</v>
      </c>
      <c r="L8" s="24">
        <v>3000</v>
      </c>
      <c r="M8" s="24">
        <v>0</v>
      </c>
      <c r="N8" s="24">
        <v>1285.7</v>
      </c>
      <c r="O8" s="24">
        <v>4285.7</v>
      </c>
      <c r="P8" s="24">
        <v>0</v>
      </c>
      <c r="Q8" s="24">
        <v>3000</v>
      </c>
      <c r="R8" s="24">
        <v>0</v>
      </c>
      <c r="S8" s="24">
        <v>1285.7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</row>
    <row r="9" spans="1:24" ht="131.25" customHeight="1" x14ac:dyDescent="0.25">
      <c r="A9" s="4" t="s">
        <v>57</v>
      </c>
      <c r="B9" s="23" t="s">
        <v>18</v>
      </c>
      <c r="C9" s="2" t="s">
        <v>32</v>
      </c>
      <c r="D9" s="2" t="s">
        <v>29</v>
      </c>
      <c r="E9" s="8" t="s">
        <v>33</v>
      </c>
      <c r="F9" s="14">
        <v>53634.79</v>
      </c>
      <c r="G9" s="55" t="s">
        <v>72</v>
      </c>
      <c r="H9" s="15">
        <v>39385.15</v>
      </c>
      <c r="I9" s="24">
        <f>J9+O9</f>
        <v>7142.8</v>
      </c>
      <c r="J9" s="24">
        <f>L9+N9</f>
        <v>3571.4</v>
      </c>
      <c r="K9" s="24">
        <v>0</v>
      </c>
      <c r="L9" s="24">
        <v>2500</v>
      </c>
      <c r="M9" s="24">
        <v>0</v>
      </c>
      <c r="N9" s="24">
        <v>1071.4000000000001</v>
      </c>
      <c r="O9" s="24">
        <f>Q9+S9</f>
        <v>3571.4</v>
      </c>
      <c r="P9" s="24">
        <v>0</v>
      </c>
      <c r="Q9" s="24">
        <v>2500</v>
      </c>
      <c r="R9" s="24">
        <v>0</v>
      </c>
      <c r="S9" s="24">
        <v>1071.4000000000001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</row>
    <row r="10" spans="1:24" ht="47.25" customHeight="1" x14ac:dyDescent="0.25">
      <c r="A10" s="4"/>
      <c r="B10" s="31" t="s">
        <v>51</v>
      </c>
      <c r="C10" s="32"/>
      <c r="D10" s="32"/>
      <c r="E10" s="31"/>
      <c r="F10" s="33">
        <v>53634.79</v>
      </c>
      <c r="G10" s="34">
        <v>19172</v>
      </c>
      <c r="H10" s="35">
        <v>39385.15</v>
      </c>
      <c r="I10" s="36">
        <f>I8+I9</f>
        <v>15714.2</v>
      </c>
      <c r="J10" s="36">
        <f>J8+J9</f>
        <v>7857.1</v>
      </c>
      <c r="K10" s="36">
        <f t="shared" ref="K10:X10" si="0">K8+K9</f>
        <v>0</v>
      </c>
      <c r="L10" s="36">
        <f t="shared" si="0"/>
        <v>5500</v>
      </c>
      <c r="M10" s="36">
        <f t="shared" si="0"/>
        <v>0</v>
      </c>
      <c r="N10" s="36">
        <f t="shared" si="0"/>
        <v>2357.1000000000004</v>
      </c>
      <c r="O10" s="36">
        <f t="shared" si="0"/>
        <v>7857.1</v>
      </c>
      <c r="P10" s="36">
        <f t="shared" si="0"/>
        <v>0</v>
      </c>
      <c r="Q10" s="36">
        <f t="shared" si="0"/>
        <v>5500</v>
      </c>
      <c r="R10" s="36">
        <f t="shared" si="0"/>
        <v>0</v>
      </c>
      <c r="S10" s="36">
        <f t="shared" si="0"/>
        <v>2357.1000000000004</v>
      </c>
      <c r="T10" s="36">
        <f t="shared" si="0"/>
        <v>0</v>
      </c>
      <c r="U10" s="36">
        <f t="shared" si="0"/>
        <v>0</v>
      </c>
      <c r="V10" s="36">
        <f t="shared" si="0"/>
        <v>0</v>
      </c>
      <c r="W10" s="36">
        <f t="shared" si="0"/>
        <v>0</v>
      </c>
      <c r="X10" s="36">
        <f t="shared" si="0"/>
        <v>0</v>
      </c>
    </row>
    <row r="11" spans="1:24" ht="26.25" customHeight="1" x14ac:dyDescent="0.25">
      <c r="A11" s="4" t="s">
        <v>58</v>
      </c>
      <c r="B11" s="73" t="s">
        <v>45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5"/>
    </row>
    <row r="12" spans="1:24" ht="117" customHeight="1" x14ac:dyDescent="0.25">
      <c r="A12" s="4" t="s">
        <v>59</v>
      </c>
      <c r="B12" s="23" t="s">
        <v>13</v>
      </c>
      <c r="C12" s="2" t="s">
        <v>32</v>
      </c>
      <c r="D12" s="2" t="s">
        <v>29</v>
      </c>
      <c r="E12" s="21" t="s">
        <v>66</v>
      </c>
      <c r="F12" s="20" t="s">
        <v>52</v>
      </c>
      <c r="G12" s="25" t="s">
        <v>73</v>
      </c>
      <c r="H12" s="25" t="s">
        <v>52</v>
      </c>
      <c r="I12" s="24">
        <f>J12+O12+T12</f>
        <v>700674.60000000009</v>
      </c>
      <c r="J12" s="24">
        <f>K12+L12+M12+N12</f>
        <v>308585.8</v>
      </c>
      <c r="K12" s="24">
        <v>0</v>
      </c>
      <c r="L12" s="24">
        <v>84289.600000000006</v>
      </c>
      <c r="M12" s="24">
        <v>192390.6</v>
      </c>
      <c r="N12" s="24">
        <v>31905.599999999999</v>
      </c>
      <c r="O12" s="24">
        <v>296714</v>
      </c>
      <c r="P12" s="24">
        <v>0</v>
      </c>
      <c r="Q12" s="24">
        <v>92124.7</v>
      </c>
      <c r="R12" s="24">
        <v>181381.8</v>
      </c>
      <c r="S12" s="24">
        <v>23207.5</v>
      </c>
      <c r="T12" s="24">
        <v>95374.8</v>
      </c>
      <c r="U12" s="24">
        <v>0</v>
      </c>
      <c r="V12" s="24">
        <v>39619.9</v>
      </c>
      <c r="W12" s="24">
        <v>48295.199999999997</v>
      </c>
      <c r="X12" s="24">
        <v>7459.7</v>
      </c>
    </row>
    <row r="13" spans="1:24" ht="198" customHeight="1" x14ac:dyDescent="0.25">
      <c r="A13" s="4" t="s">
        <v>60</v>
      </c>
      <c r="B13" s="23" t="s">
        <v>50</v>
      </c>
      <c r="C13" s="2" t="s">
        <v>32</v>
      </c>
      <c r="D13" s="2" t="s">
        <v>29</v>
      </c>
      <c r="E13" s="21" t="s">
        <v>67</v>
      </c>
      <c r="F13" s="14" t="s">
        <v>52</v>
      </c>
      <c r="G13" s="55" t="s">
        <v>68</v>
      </c>
      <c r="H13" s="15" t="s">
        <v>52</v>
      </c>
      <c r="I13" s="24">
        <f>J13+O13+T13</f>
        <v>211414</v>
      </c>
      <c r="J13" s="24">
        <f>K13+L13+M13+N13</f>
        <v>211414</v>
      </c>
      <c r="K13" s="24">
        <v>0</v>
      </c>
      <c r="L13" s="24">
        <v>62123.199999999997</v>
      </c>
      <c r="M13" s="24">
        <v>132755.1</v>
      </c>
      <c r="N13" s="24">
        <v>16535.7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24">
        <v>0</v>
      </c>
      <c r="X13" s="24">
        <v>0</v>
      </c>
    </row>
    <row r="14" spans="1:24" ht="40.5" customHeight="1" x14ac:dyDescent="0.25">
      <c r="A14" s="4"/>
      <c r="B14" s="37" t="s">
        <v>51</v>
      </c>
      <c r="C14" s="32"/>
      <c r="D14" s="32"/>
      <c r="E14" s="31"/>
      <c r="F14" s="33">
        <v>0</v>
      </c>
      <c r="G14" s="34">
        <v>582916.5</v>
      </c>
      <c r="H14" s="35">
        <v>0</v>
      </c>
      <c r="I14" s="36">
        <f>I12+I13</f>
        <v>912088.60000000009</v>
      </c>
      <c r="J14" s="36">
        <f>J12+J13</f>
        <v>519999.8</v>
      </c>
      <c r="K14" s="36">
        <f t="shared" ref="K14:X14" si="1">K12+K13</f>
        <v>0</v>
      </c>
      <c r="L14" s="36">
        <f t="shared" si="1"/>
        <v>146412.79999999999</v>
      </c>
      <c r="M14" s="36">
        <f t="shared" si="1"/>
        <v>325145.7</v>
      </c>
      <c r="N14" s="36">
        <f t="shared" si="1"/>
        <v>48441.3</v>
      </c>
      <c r="O14" s="36">
        <f t="shared" si="1"/>
        <v>296714</v>
      </c>
      <c r="P14" s="36">
        <f t="shared" si="1"/>
        <v>0</v>
      </c>
      <c r="Q14" s="36">
        <f t="shared" si="1"/>
        <v>92124.7</v>
      </c>
      <c r="R14" s="36">
        <f t="shared" si="1"/>
        <v>181381.8</v>
      </c>
      <c r="S14" s="36">
        <f t="shared" si="1"/>
        <v>23207.5</v>
      </c>
      <c r="T14" s="36">
        <f t="shared" si="1"/>
        <v>95374.8</v>
      </c>
      <c r="U14" s="36">
        <f t="shared" si="1"/>
        <v>0</v>
      </c>
      <c r="V14" s="36">
        <f t="shared" si="1"/>
        <v>39619.9</v>
      </c>
      <c r="W14" s="36">
        <f t="shared" si="1"/>
        <v>48295.199999999997</v>
      </c>
      <c r="X14" s="36">
        <f t="shared" si="1"/>
        <v>7459.7</v>
      </c>
    </row>
    <row r="15" spans="1:24" ht="55.5" customHeight="1" x14ac:dyDescent="0.25">
      <c r="A15" s="38" t="s">
        <v>61</v>
      </c>
      <c r="B15" s="61" t="s">
        <v>22</v>
      </c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9"/>
    </row>
    <row r="16" spans="1:24" ht="87.75" customHeight="1" x14ac:dyDescent="0.25">
      <c r="A16" s="4" t="s">
        <v>62</v>
      </c>
      <c r="B16" s="23" t="s">
        <v>23</v>
      </c>
      <c r="C16" s="12" t="s">
        <v>52</v>
      </c>
      <c r="D16" s="12" t="s">
        <v>34</v>
      </c>
      <c r="E16" s="13" t="s">
        <v>38</v>
      </c>
      <c r="F16" s="17">
        <v>6712.08</v>
      </c>
      <c r="G16" s="17" t="s">
        <v>69</v>
      </c>
      <c r="H16" s="17">
        <v>1794.82</v>
      </c>
      <c r="I16" s="26">
        <f>J16</f>
        <v>7000</v>
      </c>
      <c r="J16" s="26">
        <f>N16</f>
        <v>7000</v>
      </c>
      <c r="K16" s="26">
        <v>0</v>
      </c>
      <c r="L16" s="26">
        <v>0</v>
      </c>
      <c r="M16" s="26">
        <v>0</v>
      </c>
      <c r="N16" s="26">
        <v>7000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0</v>
      </c>
      <c r="U16" s="26">
        <v>0</v>
      </c>
      <c r="V16" s="26">
        <v>0</v>
      </c>
      <c r="W16" s="26">
        <v>0</v>
      </c>
      <c r="X16" s="26">
        <v>0</v>
      </c>
    </row>
    <row r="17" spans="1:24" ht="81" customHeight="1" x14ac:dyDescent="0.25">
      <c r="A17" s="4" t="s">
        <v>63</v>
      </c>
      <c r="B17" s="23" t="s">
        <v>24</v>
      </c>
      <c r="C17" s="12" t="s">
        <v>52</v>
      </c>
      <c r="D17" s="12" t="s">
        <v>34</v>
      </c>
      <c r="E17" s="13" t="s">
        <v>37</v>
      </c>
      <c r="F17" s="17">
        <v>8034.3</v>
      </c>
      <c r="G17" s="17" t="s">
        <v>70</v>
      </c>
      <c r="H17" s="17">
        <v>1299.8599999999999</v>
      </c>
      <c r="I17" s="26">
        <f>J17</f>
        <v>3000</v>
      </c>
      <c r="J17" s="26">
        <f>N17</f>
        <v>3000</v>
      </c>
      <c r="K17" s="26">
        <v>0</v>
      </c>
      <c r="L17" s="26">
        <v>0</v>
      </c>
      <c r="M17" s="26">
        <v>0</v>
      </c>
      <c r="N17" s="26">
        <v>3000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0</v>
      </c>
      <c r="U17" s="26">
        <v>0</v>
      </c>
      <c r="V17" s="26">
        <v>0</v>
      </c>
      <c r="W17" s="26">
        <v>0</v>
      </c>
      <c r="X17" s="26">
        <v>0</v>
      </c>
    </row>
    <row r="18" spans="1:24" ht="50.25" customHeight="1" x14ac:dyDescent="0.25">
      <c r="A18" s="4"/>
      <c r="B18" s="39" t="s">
        <v>51</v>
      </c>
      <c r="C18" s="40"/>
      <c r="D18" s="40"/>
      <c r="E18" s="41"/>
      <c r="F18" s="42">
        <f>F16+F17</f>
        <v>14746.380000000001</v>
      </c>
      <c r="G18" s="42">
        <v>11651.7</v>
      </c>
      <c r="H18" s="42">
        <f>H16+H17</f>
        <v>3094.68</v>
      </c>
      <c r="I18" s="43">
        <f>I16+I17</f>
        <v>10000</v>
      </c>
      <c r="J18" s="43">
        <f t="shared" ref="J18:X18" si="2">J16+J17</f>
        <v>10000</v>
      </c>
      <c r="K18" s="43">
        <f t="shared" si="2"/>
        <v>0</v>
      </c>
      <c r="L18" s="43">
        <f t="shared" si="2"/>
        <v>0</v>
      </c>
      <c r="M18" s="43">
        <f t="shared" si="2"/>
        <v>0</v>
      </c>
      <c r="N18" s="43">
        <f t="shared" si="2"/>
        <v>10000</v>
      </c>
      <c r="O18" s="43">
        <f t="shared" si="2"/>
        <v>0</v>
      </c>
      <c r="P18" s="43">
        <f t="shared" si="2"/>
        <v>0</v>
      </c>
      <c r="Q18" s="43">
        <f t="shared" si="2"/>
        <v>0</v>
      </c>
      <c r="R18" s="43">
        <f t="shared" si="2"/>
        <v>0</v>
      </c>
      <c r="S18" s="43">
        <f t="shared" si="2"/>
        <v>0</v>
      </c>
      <c r="T18" s="43">
        <f t="shared" si="2"/>
        <v>0</v>
      </c>
      <c r="U18" s="43">
        <f t="shared" si="2"/>
        <v>0</v>
      </c>
      <c r="V18" s="43">
        <f t="shared" si="2"/>
        <v>0</v>
      </c>
      <c r="W18" s="43">
        <f t="shared" si="2"/>
        <v>0</v>
      </c>
      <c r="X18" s="43">
        <f t="shared" si="2"/>
        <v>0</v>
      </c>
    </row>
    <row r="19" spans="1:24" ht="41.25" customHeight="1" x14ac:dyDescent="0.25">
      <c r="A19" s="4"/>
      <c r="B19" s="30" t="s">
        <v>46</v>
      </c>
      <c r="C19" s="44"/>
      <c r="D19" s="44"/>
      <c r="E19" s="44"/>
      <c r="F19" s="45">
        <f>F10+F14+F18</f>
        <v>68381.17</v>
      </c>
      <c r="G19" s="45">
        <f>G10+G14+G18</f>
        <v>613740.19999999995</v>
      </c>
      <c r="H19" s="45">
        <f>H10+H14+H18</f>
        <v>42479.83</v>
      </c>
      <c r="I19" s="29">
        <f>I10+I14+I18</f>
        <v>937802.8</v>
      </c>
      <c r="J19" s="29">
        <f t="shared" ref="J19:X19" si="3">J10+J14+J18</f>
        <v>537856.9</v>
      </c>
      <c r="K19" s="29">
        <f t="shared" si="3"/>
        <v>0</v>
      </c>
      <c r="L19" s="29">
        <f t="shared" si="3"/>
        <v>151912.79999999999</v>
      </c>
      <c r="M19" s="29">
        <f t="shared" si="3"/>
        <v>325145.7</v>
      </c>
      <c r="N19" s="29">
        <f t="shared" si="3"/>
        <v>60798.400000000001</v>
      </c>
      <c r="O19" s="29">
        <f t="shared" si="3"/>
        <v>304571.09999999998</v>
      </c>
      <c r="P19" s="29">
        <f t="shared" si="3"/>
        <v>0</v>
      </c>
      <c r="Q19" s="29">
        <f t="shared" si="3"/>
        <v>97624.7</v>
      </c>
      <c r="R19" s="29">
        <f t="shared" si="3"/>
        <v>181381.8</v>
      </c>
      <c r="S19" s="29">
        <f t="shared" si="3"/>
        <v>25564.6</v>
      </c>
      <c r="T19" s="29">
        <f t="shared" si="3"/>
        <v>95374.8</v>
      </c>
      <c r="U19" s="29">
        <f t="shared" si="3"/>
        <v>0</v>
      </c>
      <c r="V19" s="29">
        <f t="shared" si="3"/>
        <v>39619.9</v>
      </c>
      <c r="W19" s="29">
        <f t="shared" si="3"/>
        <v>48295.199999999997</v>
      </c>
      <c r="X19" s="29">
        <f t="shared" si="3"/>
        <v>7459.7</v>
      </c>
    </row>
    <row r="20" spans="1:24" ht="30" customHeight="1" x14ac:dyDescent="0.25">
      <c r="A20" s="4" t="s">
        <v>47</v>
      </c>
      <c r="B20" s="80" t="s">
        <v>19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</row>
    <row r="21" spans="1:24" ht="29.25" customHeight="1" x14ac:dyDescent="0.25">
      <c r="A21" s="4" t="s">
        <v>48</v>
      </c>
      <c r="B21" s="61" t="s">
        <v>20</v>
      </c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7"/>
    </row>
    <row r="22" spans="1:24" ht="137.25" customHeight="1" x14ac:dyDescent="0.25">
      <c r="A22" s="4" t="s">
        <v>49</v>
      </c>
      <c r="B22" s="23" t="s">
        <v>21</v>
      </c>
      <c r="C22" s="11" t="s">
        <v>32</v>
      </c>
      <c r="D22" s="11" t="s">
        <v>34</v>
      </c>
      <c r="E22" s="13" t="s">
        <v>35</v>
      </c>
      <c r="F22" s="17" t="s">
        <v>39</v>
      </c>
      <c r="G22" s="17" t="s">
        <v>71</v>
      </c>
      <c r="H22" s="17" t="s">
        <v>39</v>
      </c>
      <c r="I22" s="2">
        <v>5500</v>
      </c>
      <c r="J22" s="2">
        <v>5500</v>
      </c>
      <c r="K22" s="2">
        <v>0</v>
      </c>
      <c r="L22" s="2">
        <v>0</v>
      </c>
      <c r="M22" s="2">
        <v>0</v>
      </c>
      <c r="N22" s="2">
        <v>5500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</row>
    <row r="23" spans="1:24" ht="42.75" customHeight="1" x14ac:dyDescent="0.25">
      <c r="A23" s="4"/>
      <c r="B23" s="21" t="s">
        <v>51</v>
      </c>
      <c r="C23" s="22"/>
      <c r="D23" s="22"/>
      <c r="E23" s="13"/>
      <c r="F23" s="17">
        <v>0</v>
      </c>
      <c r="G23" s="17">
        <v>2706.04</v>
      </c>
      <c r="H23" s="17">
        <v>0</v>
      </c>
      <c r="I23" s="21">
        <v>5500</v>
      </c>
      <c r="J23" s="21">
        <v>5500</v>
      </c>
      <c r="K23" s="21">
        <v>0</v>
      </c>
      <c r="L23" s="21">
        <v>0</v>
      </c>
      <c r="M23" s="21">
        <v>0</v>
      </c>
      <c r="N23" s="21">
        <v>5500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</row>
    <row r="24" spans="1:24" ht="36.75" customHeight="1" x14ac:dyDescent="0.25">
      <c r="A24" s="4"/>
      <c r="B24" s="46" t="s">
        <v>46</v>
      </c>
      <c r="C24" s="47"/>
      <c r="D24" s="47"/>
      <c r="E24" s="47"/>
      <c r="F24" s="28">
        <f>SUM(F22)</f>
        <v>0</v>
      </c>
      <c r="G24" s="28">
        <v>2706.04</v>
      </c>
      <c r="H24" s="28">
        <f t="shared" ref="H24" si="4">SUM(H22)</f>
        <v>0</v>
      </c>
      <c r="I24" s="27">
        <v>5500</v>
      </c>
      <c r="J24" s="27">
        <v>5500</v>
      </c>
      <c r="K24" s="27">
        <v>0</v>
      </c>
      <c r="L24" s="27">
        <v>0</v>
      </c>
      <c r="M24" s="27">
        <v>0</v>
      </c>
      <c r="N24" s="27">
        <v>5500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</row>
    <row r="25" spans="1:24" ht="36.75" customHeight="1" x14ac:dyDescent="0.25">
      <c r="A25" s="4" t="s">
        <v>53</v>
      </c>
      <c r="B25" s="61" t="s">
        <v>25</v>
      </c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9"/>
    </row>
    <row r="26" spans="1:24" ht="36.75" customHeight="1" x14ac:dyDescent="0.25">
      <c r="A26" s="4" t="s">
        <v>54</v>
      </c>
      <c r="B26" s="61" t="s">
        <v>26</v>
      </c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9"/>
    </row>
    <row r="27" spans="1:24" ht="102" customHeight="1" x14ac:dyDescent="0.25">
      <c r="A27" s="4" t="s">
        <v>55</v>
      </c>
      <c r="B27" s="23" t="s">
        <v>27</v>
      </c>
      <c r="C27" s="12" t="s">
        <v>32</v>
      </c>
      <c r="D27" s="12" t="s">
        <v>34</v>
      </c>
      <c r="E27" s="13" t="s">
        <v>36</v>
      </c>
      <c r="F27" s="17">
        <v>20894.7</v>
      </c>
      <c r="G27" s="17">
        <v>0</v>
      </c>
      <c r="H27" s="17">
        <f>F27-G27</f>
        <v>20894.7</v>
      </c>
      <c r="I27" s="26">
        <v>3000</v>
      </c>
      <c r="J27" s="26">
        <v>3000</v>
      </c>
      <c r="K27" s="26">
        <v>0</v>
      </c>
      <c r="L27" s="26">
        <v>0</v>
      </c>
      <c r="M27" s="26">
        <v>0</v>
      </c>
      <c r="N27" s="26">
        <v>3000</v>
      </c>
      <c r="O27" s="26">
        <f>Q27+S27</f>
        <v>17894.7</v>
      </c>
      <c r="P27" s="26">
        <v>0</v>
      </c>
      <c r="Q27" s="26">
        <v>17000</v>
      </c>
      <c r="R27" s="26">
        <v>0</v>
      </c>
      <c r="S27" s="26">
        <v>894.7</v>
      </c>
      <c r="T27" s="26">
        <v>0</v>
      </c>
      <c r="U27" s="26">
        <v>0</v>
      </c>
      <c r="V27" s="26">
        <v>0</v>
      </c>
      <c r="W27" s="26">
        <v>0</v>
      </c>
      <c r="X27" s="26">
        <v>0</v>
      </c>
    </row>
    <row r="28" spans="1:24" ht="88.5" customHeight="1" x14ac:dyDescent="0.25">
      <c r="A28" s="4" t="s">
        <v>64</v>
      </c>
      <c r="B28" s="23" t="s">
        <v>28</v>
      </c>
      <c r="C28" s="16" t="s">
        <v>32</v>
      </c>
      <c r="D28" s="12" t="s">
        <v>34</v>
      </c>
      <c r="E28" s="18" t="s">
        <v>36</v>
      </c>
      <c r="F28" s="19">
        <v>24637.8</v>
      </c>
      <c r="G28" s="19">
        <v>0</v>
      </c>
      <c r="H28" s="19">
        <f>F28-G28</f>
        <v>24637.8</v>
      </c>
      <c r="I28" s="24">
        <f>J28+O28</f>
        <v>24637.8</v>
      </c>
      <c r="J28" s="24">
        <v>6860</v>
      </c>
      <c r="K28" s="24">
        <v>0</v>
      </c>
      <c r="L28" s="24">
        <v>0</v>
      </c>
      <c r="M28" s="24">
        <v>0</v>
      </c>
      <c r="N28" s="24">
        <v>6860</v>
      </c>
      <c r="O28" s="24">
        <v>17777.8</v>
      </c>
      <c r="P28" s="24">
        <v>0</v>
      </c>
      <c r="Q28" s="24">
        <v>16000</v>
      </c>
      <c r="R28" s="24">
        <v>0</v>
      </c>
      <c r="S28" s="24">
        <v>1777.8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</row>
    <row r="29" spans="1:24" ht="43.5" customHeight="1" x14ac:dyDescent="0.25">
      <c r="A29" s="4"/>
      <c r="B29" s="21" t="s">
        <v>51</v>
      </c>
      <c r="C29" s="22"/>
      <c r="D29" s="22"/>
      <c r="E29" s="18"/>
      <c r="F29" s="19">
        <f>F27+F28</f>
        <v>45532.5</v>
      </c>
      <c r="G29" s="19">
        <v>0</v>
      </c>
      <c r="H29" s="19">
        <f>H27+H28</f>
        <v>45532.5</v>
      </c>
      <c r="I29" s="9">
        <f>I27+I28</f>
        <v>27637.8</v>
      </c>
      <c r="J29" s="9">
        <f t="shared" ref="J29:X29" si="5">J27+J28</f>
        <v>9860</v>
      </c>
      <c r="K29" s="9">
        <f t="shared" si="5"/>
        <v>0</v>
      </c>
      <c r="L29" s="9">
        <f t="shared" si="5"/>
        <v>0</v>
      </c>
      <c r="M29" s="9">
        <f t="shared" si="5"/>
        <v>0</v>
      </c>
      <c r="N29" s="9">
        <f t="shared" si="5"/>
        <v>9860</v>
      </c>
      <c r="O29" s="9">
        <f t="shared" si="5"/>
        <v>35672.5</v>
      </c>
      <c r="P29" s="9">
        <f t="shared" si="5"/>
        <v>0</v>
      </c>
      <c r="Q29" s="9">
        <f t="shared" si="5"/>
        <v>33000</v>
      </c>
      <c r="R29" s="9">
        <f t="shared" si="5"/>
        <v>0</v>
      </c>
      <c r="S29" s="9">
        <f t="shared" si="5"/>
        <v>2672.5</v>
      </c>
      <c r="T29" s="9">
        <f t="shared" si="5"/>
        <v>0</v>
      </c>
      <c r="U29" s="9">
        <f t="shared" si="5"/>
        <v>0</v>
      </c>
      <c r="V29" s="9">
        <f t="shared" si="5"/>
        <v>0</v>
      </c>
      <c r="W29" s="9">
        <f t="shared" si="5"/>
        <v>0</v>
      </c>
      <c r="X29" s="9">
        <f t="shared" si="5"/>
        <v>0</v>
      </c>
    </row>
    <row r="30" spans="1:24" ht="48.75" customHeight="1" x14ac:dyDescent="0.25">
      <c r="A30" s="10"/>
      <c r="B30" s="49" t="s">
        <v>46</v>
      </c>
      <c r="C30" s="48"/>
      <c r="D30" s="48"/>
      <c r="E30" s="48"/>
      <c r="F30" s="45">
        <f>F29</f>
        <v>45532.5</v>
      </c>
      <c r="G30" s="45">
        <v>0</v>
      </c>
      <c r="H30" s="45">
        <f>H29</f>
        <v>45532.5</v>
      </c>
      <c r="I30" s="29">
        <f>I29</f>
        <v>27637.8</v>
      </c>
      <c r="J30" s="29">
        <f>J29</f>
        <v>9860</v>
      </c>
      <c r="K30" s="29">
        <f>K29</f>
        <v>0</v>
      </c>
      <c r="L30" s="29">
        <f t="shared" ref="L30:X30" si="6">L29</f>
        <v>0</v>
      </c>
      <c r="M30" s="29">
        <f t="shared" si="6"/>
        <v>0</v>
      </c>
      <c r="N30" s="29">
        <f t="shared" si="6"/>
        <v>9860</v>
      </c>
      <c r="O30" s="29">
        <f t="shared" si="6"/>
        <v>35672.5</v>
      </c>
      <c r="P30" s="29">
        <f t="shared" si="6"/>
        <v>0</v>
      </c>
      <c r="Q30" s="29">
        <f t="shared" si="6"/>
        <v>33000</v>
      </c>
      <c r="R30" s="29">
        <f t="shared" si="6"/>
        <v>0</v>
      </c>
      <c r="S30" s="29">
        <f t="shared" si="6"/>
        <v>2672.5</v>
      </c>
      <c r="T30" s="29">
        <f t="shared" si="6"/>
        <v>0</v>
      </c>
      <c r="U30" s="29">
        <f t="shared" si="6"/>
        <v>0</v>
      </c>
      <c r="V30" s="29">
        <f t="shared" si="6"/>
        <v>0</v>
      </c>
      <c r="W30" s="29">
        <f t="shared" si="6"/>
        <v>0</v>
      </c>
      <c r="X30" s="29">
        <f t="shared" si="6"/>
        <v>0</v>
      </c>
    </row>
    <row r="31" spans="1:24" ht="70.5" customHeight="1" x14ac:dyDescent="0.25">
      <c r="A31" s="10"/>
      <c r="B31" s="50" t="s">
        <v>56</v>
      </c>
      <c r="C31" s="51"/>
      <c r="D31" s="51"/>
      <c r="E31" s="51"/>
      <c r="F31" s="52">
        <f>F19+F24+F30</f>
        <v>113913.67</v>
      </c>
      <c r="G31" s="52">
        <f>G19+G24+G30</f>
        <v>616446.24</v>
      </c>
      <c r="H31" s="52">
        <f>H19+H24+H30</f>
        <v>88012.33</v>
      </c>
      <c r="I31" s="53">
        <f>I19+I24+I30</f>
        <v>970940.60000000009</v>
      </c>
      <c r="J31" s="53">
        <f t="shared" ref="J31" si="7">J19+J24+J30</f>
        <v>553216.9</v>
      </c>
      <c r="K31" s="53">
        <f t="shared" ref="K31" si="8">K19+K24+K30</f>
        <v>0</v>
      </c>
      <c r="L31" s="53">
        <f t="shared" ref="L31" si="9">L19+L24+L30</f>
        <v>151912.79999999999</v>
      </c>
      <c r="M31" s="53">
        <f t="shared" ref="M31" si="10">M19+M24+M30</f>
        <v>325145.7</v>
      </c>
      <c r="N31" s="53">
        <f t="shared" ref="N31" si="11">N19+N24+N30</f>
        <v>76158.399999999994</v>
      </c>
      <c r="O31" s="53">
        <f t="shared" ref="O31" si="12">O19+O24+O30</f>
        <v>340243.6</v>
      </c>
      <c r="P31" s="53">
        <f t="shared" ref="P31" si="13">P19+P24+P30</f>
        <v>0</v>
      </c>
      <c r="Q31" s="53">
        <f t="shared" ref="Q31" si="14">Q19+Q24+Q30</f>
        <v>130624.7</v>
      </c>
      <c r="R31" s="53">
        <f t="shared" ref="R31" si="15">R19+R24+R30</f>
        <v>181381.8</v>
      </c>
      <c r="S31" s="53">
        <f t="shared" ref="S31" si="16">S19+S24+S30</f>
        <v>28237.1</v>
      </c>
      <c r="T31" s="53">
        <f t="shared" ref="T31" si="17">T19+T24+T30</f>
        <v>95374.8</v>
      </c>
      <c r="U31" s="53">
        <f t="shared" ref="U31" si="18">U19+U24+U30</f>
        <v>0</v>
      </c>
      <c r="V31" s="53">
        <f t="shared" ref="V31" si="19">V19+V24+V30</f>
        <v>39619.9</v>
      </c>
      <c r="W31" s="53">
        <f t="shared" ref="W31" si="20">W19+W24+W30</f>
        <v>48295.199999999997</v>
      </c>
      <c r="X31" s="53">
        <f t="shared" ref="X31" si="21">X19+X24+X30</f>
        <v>7459.7</v>
      </c>
    </row>
  </sheetData>
  <mergeCells count="22">
    <mergeCell ref="B11:X11"/>
    <mergeCell ref="B21:X21"/>
    <mergeCell ref="B15:X15"/>
    <mergeCell ref="B25:X25"/>
    <mergeCell ref="B26:X26"/>
    <mergeCell ref="B20:X20"/>
    <mergeCell ref="G3:G4"/>
    <mergeCell ref="J3:N3"/>
    <mergeCell ref="S1:X1"/>
    <mergeCell ref="B6:X6"/>
    <mergeCell ref="B7:X7"/>
    <mergeCell ref="D3:D4"/>
    <mergeCell ref="A2:X2"/>
    <mergeCell ref="B3:B4"/>
    <mergeCell ref="F3:F4"/>
    <mergeCell ref="H3:H4"/>
    <mergeCell ref="A3:A4"/>
    <mergeCell ref="O3:S3"/>
    <mergeCell ref="T3:X3"/>
    <mergeCell ref="I3:I4"/>
    <mergeCell ref="E3:E4"/>
    <mergeCell ref="C3:C4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2015-03-05T06:52:06Z</dcterms:modified>
</cp:coreProperties>
</file>