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tabRatio="808" activeTab="8"/>
  </bookViews>
  <sheets>
    <sheet name="Отчеты МО" sheetId="1" r:id="rId1"/>
    <sheet name="Форма 1" sheetId="2" r:id="rId2"/>
    <sheet name="Форма 2" sheetId="3" r:id="rId3"/>
    <sheet name="Форма 3" sheetId="4" r:id="rId4"/>
    <sheet name="Форма 5" sheetId="5" r:id="rId5"/>
    <sheet name="Форма 6" sheetId="6" r:id="rId6"/>
    <sheet name="Форма 7" sheetId="7" r:id="rId7"/>
    <sheet name="Форма 8" sheetId="8" r:id="rId8"/>
    <sheet name="Форма 9" sheetId="9" r:id="rId9"/>
    <sheet name="Форма 10" sheetId="10" r:id="rId10"/>
    <sheet name="Лист1" sheetId="11" r:id="rId11"/>
  </sheets>
  <externalReferences>
    <externalReference r:id="rId14"/>
  </externalReferences>
  <definedNames>
    <definedName name="_xlnm.Print_Area" localSheetId="0">'Отчеты МО'!$A$2:$J$28</definedName>
    <definedName name="_xlnm.Print_Area" localSheetId="1">'Форма 1'!$A$1:$E$20</definedName>
    <definedName name="_xlnm.Print_Area" localSheetId="2">'Форма 2'!$A$1:$L$17</definedName>
    <definedName name="_xlnm.Print_Area" localSheetId="3">'Форма 3'!$A$1:$G$17</definedName>
  </definedNames>
  <calcPr fullCalcOnLoad="1"/>
</workbook>
</file>

<file path=xl/sharedStrings.xml><?xml version="1.0" encoding="utf-8"?>
<sst xmlns="http://schemas.openxmlformats.org/spreadsheetml/2006/main" count="1109" uniqueCount="617">
  <si>
    <t>№ п/п</t>
  </si>
  <si>
    <t>Наименование отчета</t>
  </si>
  <si>
    <t xml:space="preserve">Обоснование для отчета </t>
  </si>
  <si>
    <t>Отчет по Плану мероприятий по энергосбережению и повышению энергетической эффективности в Республике Коми</t>
  </si>
  <si>
    <t>Запрос ФГУ  "РЭА" Минэнерго России от 04.03.2010 №7/9-166 в адрес Главы Республики Коми</t>
  </si>
  <si>
    <t>Региональная программа «Энергосбережение и повышение энергетической эффективности на территории Республики Коми (2010-2020 годы)", утвержденная постановлением Правительства Республики Коми от 30.07.2010г. №241 (раздел 1, п.1.8 подпрограммы "Энергосбережение в бюджетном секторе")</t>
  </si>
  <si>
    <t>Комистат</t>
  </si>
  <si>
    <r>
      <t xml:space="preserve">Распоряжение Правительства Республики Коми от 9 апреля 2010г. </t>
    </r>
    <r>
      <rPr>
        <b/>
        <sz val="11"/>
        <color indexed="10"/>
        <rFont val="Times New Roman"/>
        <family val="1"/>
      </rPr>
      <t>№145-р</t>
    </r>
  </si>
  <si>
    <r>
      <t xml:space="preserve">Постановление Правительства Российской Федерации от 25 января 2011г. </t>
    </r>
    <r>
      <rPr>
        <b/>
        <sz val="11"/>
        <color indexed="10"/>
        <rFont val="Times New Roman"/>
        <family val="1"/>
      </rPr>
      <t>№20</t>
    </r>
    <r>
      <rPr>
        <sz val="11"/>
        <color indexed="8"/>
        <rFont val="Times New Roman"/>
        <family val="1"/>
      </rPr>
      <t xml:space="preserve"> "Об утверждении правил предоставления информации для включения в государственную информационную систему",  распоряжение Правительства Республики Коми от 25.05.2011г. №204-р</t>
    </r>
  </si>
  <si>
    <r>
      <t xml:space="preserve">Отчет по </t>
    </r>
    <r>
      <rPr>
        <b/>
        <sz val="11"/>
        <color indexed="10"/>
        <rFont val="Times New Roman"/>
        <family val="1"/>
      </rPr>
      <t xml:space="preserve">АРМ </t>
    </r>
    <r>
      <rPr>
        <sz val="11"/>
        <color indexed="8"/>
        <rFont val="Times New Roman"/>
        <family val="1"/>
      </rPr>
      <t>"Мониторинг. Энергоэффективность и регламентированная отчетность".)</t>
    </r>
  </si>
  <si>
    <r>
      <t xml:space="preserve">Наполнение комплексной информационной системы управления энергосбережением в бюджетном секторе </t>
    </r>
    <r>
      <rPr>
        <b/>
        <sz val="11"/>
        <color indexed="10"/>
        <rFont val="Times New Roman"/>
        <family val="1"/>
      </rPr>
      <t>(КИСУЭ)</t>
    </r>
    <r>
      <rPr>
        <sz val="11"/>
        <color indexed="8"/>
        <rFont val="Times New Roman"/>
        <family val="1"/>
      </rPr>
      <t xml:space="preserve"> в Республике Коми</t>
    </r>
  </si>
  <si>
    <r>
      <t>Отчет по предоставлению информации в государственную информационную систему ("</t>
    </r>
    <r>
      <rPr>
        <b/>
        <sz val="11"/>
        <color indexed="10"/>
        <rFont val="Times New Roman"/>
        <family val="1"/>
      </rPr>
      <t>ГИС.</t>
    </r>
    <r>
      <rPr>
        <sz val="11"/>
        <color indexed="8"/>
        <rFont val="Times New Roman"/>
        <family val="1"/>
      </rPr>
      <t>"Энергоэффективность")</t>
    </r>
  </si>
  <si>
    <r>
      <rPr>
        <b/>
        <sz val="11"/>
        <color indexed="10"/>
        <rFont val="Times New Roman"/>
        <family val="1"/>
      </rPr>
      <t>Муниципальные программы</t>
    </r>
    <r>
      <rPr>
        <sz val="11"/>
        <color indexed="8"/>
        <rFont val="Times New Roman"/>
        <family val="1"/>
      </rPr>
      <t xml:space="preserve"> в области энергосбережения и повышения энергоэффективности, соответствующие требованиям законодательства, отчеты о ходе  реализации мероприятий муниципальной программы.</t>
    </r>
  </si>
  <si>
    <t>Оснащение ПУ жилфонда (многокварт.дома)</t>
  </si>
  <si>
    <t>Оснащение ПУ жилфонда (частный)</t>
  </si>
  <si>
    <t xml:space="preserve">см.п.3.пп.3.3 </t>
  </si>
  <si>
    <t>см.п.3.пп.3.1 и пп.3.2</t>
  </si>
  <si>
    <t>см. п.2</t>
  </si>
  <si>
    <t>ФОРМА №1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</si>
  <si>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</si>
  <si>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</si>
  <si>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</si>
  <si>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</si>
  <si>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t>Финансирование работ по оснащению   жилых домов  в жилищном фонде, тыс. руб.</t>
  </si>
  <si>
    <t>Число многоквартирных домов - всего</t>
  </si>
  <si>
    <r>
      <t>из них оснащено</t>
    </r>
    <r>
      <rPr>
        <b/>
        <sz val="14"/>
        <color indexed="8"/>
        <rFont val="Times New Roman"/>
        <family val="1"/>
      </rPr>
      <t xml:space="preserve"> (общедомовыми)</t>
    </r>
    <r>
      <rPr>
        <sz val="14"/>
        <color indexed="8"/>
        <rFont val="Times New Roman"/>
        <family val="1"/>
      </rPr>
      <t xml:space="preserve"> приборами учета потребляемых </t>
    </r>
    <r>
      <rPr>
        <i/>
        <sz val="14"/>
        <color indexed="8"/>
        <rFont val="Times New Roman"/>
        <family val="1"/>
      </rPr>
      <t>коммунальных ресурсов:</t>
    </r>
  </si>
  <si>
    <t>холодной воды</t>
  </si>
  <si>
    <t>горячей воды</t>
  </si>
  <si>
    <t>тепловой энергии</t>
  </si>
  <si>
    <t>электрической энергии</t>
  </si>
  <si>
    <t>природного газа</t>
  </si>
  <si>
    <t>Число жилых домов (индивидуально-определенных зданий) - всего</t>
  </si>
  <si>
    <r>
      <t>из них оснащено</t>
    </r>
    <r>
      <rPr>
        <b/>
        <i/>
        <sz val="14"/>
        <color indexed="8"/>
        <rFont val="Times New Roman"/>
        <family val="1"/>
      </rPr>
      <t xml:space="preserve"> индивидуальными</t>
    </r>
    <r>
      <rPr>
        <sz val="14"/>
        <color indexed="8"/>
        <rFont val="Times New Roman"/>
        <family val="1"/>
      </rPr>
      <t xml:space="preserve"> приборами учета потребляемых </t>
    </r>
    <r>
      <rPr>
        <i/>
        <sz val="14"/>
        <color indexed="8"/>
        <rFont val="Times New Roman"/>
        <family val="1"/>
      </rPr>
      <t>коммунальных ресурсов:</t>
    </r>
  </si>
  <si>
    <t xml:space="preserve">Примечание: данные об оснащенности приборами учета используемых энергетических ресурсов жилищного фонда необходимо корреспондировать с данными, предоставляемыми для включения в государственную информационную систему, отраженными в отчете по постановлению Правительства РФ от 25 января 2011г. №20 (приложение №3, форма №5). </t>
  </si>
  <si>
    <t>ФОРМА №2</t>
  </si>
  <si>
    <t>Перечень</t>
  </si>
  <si>
    <t>Количество объектов, шт.</t>
  </si>
  <si>
    <t xml:space="preserve">УСТАНОВЛЕНО и ВВЕДЕНО в эксплуатацию приборов учета, штук </t>
  </si>
  <si>
    <t>Сколько ВСЕГО приборов учета НЕОБХОДИМО на объектах, штук</t>
  </si>
  <si>
    <t>газа природного</t>
  </si>
  <si>
    <t>Всего:</t>
  </si>
  <si>
    <t>в том числе:</t>
  </si>
  <si>
    <t>в зданиях, строениях, сооружениях, используемых для размещения органов исполнительной власти Республики Коми</t>
  </si>
  <si>
    <t>Примечания:</t>
  </si>
  <si>
    <t>1. В столбцах 3-7 "Приборы учета, используемые при осуществлении расчетов за энергетические ресурсы" учитывать наличие  всех приборов учета, с помощью которых осуществляются расчеты за поставленные ресурсы.</t>
  </si>
  <si>
    <t>2. В столбцах 8-12 "Приборы учета, необходимые для обеспечения завершения оснащения зданий, строений, сооружений"  указывается необходимая потребность в приборах учета в соответствии с требованиями закона. Согласно ст.13 Федерального закона от 23.11.2009г. №261-ФЗ   здания, строения, сооружения оснащаются приборами учета:</t>
  </si>
  <si>
    <t xml:space="preserve"> - тепловой энергии - с расчетным значением тепловой нагрузки более 0,2 Гкал/час</t>
  </si>
  <si>
    <t xml:space="preserve"> - электрической энергии -  с мощностью потребления электрической энергии более 5 кВт.</t>
  </si>
  <si>
    <t>3. Данные об оснащенности приборами учета используемых энергетических ресурсов в бюджетных учреждениях должны корреспондироваться с данными по электронным формам отчетности в ФГБУ "РЭА" по  АРМ «Мониторинг энергоэффективности. Регламентированная отчетность» (Таблица №3.Р (часть4).</t>
  </si>
  <si>
    <t>ФОРМА №3</t>
  </si>
  <si>
    <t>Наименование организации с  муниципальным участием и организации, осуществляющей регулируемые виды деятельности</t>
  </si>
  <si>
    <t>Общий размер финансирования мероприятий, тыс. руб.</t>
  </si>
  <si>
    <t>В том числе:</t>
  </si>
  <si>
    <t>Причины отсутствия программы по энергосбережению и повышению энергетической эффективности</t>
  </si>
  <si>
    <t>финансируемых из средств бюджета, тыс. руб.</t>
  </si>
  <si>
    <t>финансируемых из внебюджетных источников, тыс. руб.</t>
  </si>
  <si>
    <t>1.</t>
  </si>
  <si>
    <t>Организации с  муниципальным участием (бюджетные учреждения)</t>
  </si>
  <si>
    <t>ИТОГО:</t>
  </si>
  <si>
    <t>2.</t>
  </si>
  <si>
    <t>Организации с  муниципальным участием (МУПы)</t>
  </si>
  <si>
    <t xml:space="preserve"> </t>
  </si>
  <si>
    <t>3.</t>
  </si>
  <si>
    <t>Данные об объеме и о структуре производства, потребления и передачи энергетических ресурсов на территории МО</t>
  </si>
  <si>
    <t>Количество зданий, строений и сооружений, вводимых в эксплуатацию в соотвествии с требованиями ЭЭ, средние показатели ЭЭ, вводимых в эксплуатацию зданий, строений и сооружений, данные о выполнении требований об оснащенности ПУ используемых эн.ресурсов жилых домов, количество многоквартирных домов, вводимых в эксплуатацию после осуществления строительства, реконструкции или капитального ремонта, относимых к разным классам</t>
  </si>
  <si>
    <t>Данные о формах и объемах поддержки граждан и организаций в осуществлении мероприятий в области ЭПЭЭ, оказываемой МО</t>
  </si>
  <si>
    <t>Связи между отчетами</t>
  </si>
  <si>
    <t>Данные Форма 1 145-р = Данные Форма 5 ППРФ 20</t>
  </si>
  <si>
    <t>Данные Форма 1 145-р = Данные Форма 5 ППРФ 20+финансирование</t>
  </si>
  <si>
    <t>Муниципальные программы в области ЭПЭЭ, информация о ходе ее реализации</t>
  </si>
  <si>
    <t>Данные о сложившейся практике заключения и исполнения энергосервисных договоров (контраков), закл. для нужд субъекта РФ, и объем планируемой экономии энергетических ресурсов при реализации таких договоров (контрактов)</t>
  </si>
  <si>
    <t>Данных о ходе и результатах осуществления мероприятий по ЭПЭЭ в муниципальном жилищном фонде</t>
  </si>
  <si>
    <t>Муниципальные нормативные акты  об ЭПЭЭ</t>
  </si>
  <si>
    <t>Установленные органами местного самоуправления  в области регулирования тарифов требования к программам в обл. ЭПЭЭ организаций, осуществляющих регулируемые виды деятельности, обощенные по видам деятельности указанных организаций</t>
  </si>
  <si>
    <t>глава 8</t>
  </si>
  <si>
    <t>глава 9</t>
  </si>
  <si>
    <t>глава 10</t>
  </si>
  <si>
    <t>глава 11</t>
  </si>
  <si>
    <t>глава 12</t>
  </si>
  <si>
    <t>глава 13</t>
  </si>
  <si>
    <t>1ПУ ЖКХ  метод указания</t>
  </si>
  <si>
    <t>Оснащение ПУмун. учреждения</t>
  </si>
  <si>
    <t>В формате PDF (устн. разъяснения)</t>
  </si>
  <si>
    <t>см. файл "Нормативная база для разработки муниц. программы"</t>
  </si>
  <si>
    <t>см. отчет № 5 "Муниципальные программы в области…"</t>
  </si>
  <si>
    <t>см. файл "1ПУ ЖКХ  метод указания"</t>
  </si>
  <si>
    <t>см. файл "Форма 4-ТЭР" (п.4, строки 1890-1895 и Указания по заполнению формы - п.14-15)</t>
  </si>
  <si>
    <t>Программы энергосбережения учреждений</t>
  </si>
  <si>
    <t>файл "Разъяснения по требованиям законодательства в части ЭПЭЭ для МО"</t>
  </si>
  <si>
    <t xml:space="preserve">ГАУ РК «Центр информационных технологий» 02.04.2012  (в соответствии с письмом Заместителя Главы Республики Коми от 22.03.2012 за исх.№ 974-03-1-29 К.Ю. Ромаданова – необходимо назначить ответственных) администрациям МО в целях разработки информационной системы управлением энергосбережением в бюджетном секторе Республики Коми были направлены формы для заполнения в срок до 10.04.2012.
Заполненные формы предложено представить в электронном виде по адресу forma.cit@gmail.com. По вопросам о  заполнении форм обращаться к руководителю проекта Перминову А.Г. 8(8212) 30-12-63, perminov66@gmail.com
</t>
  </si>
  <si>
    <t xml:space="preserve">Мероприятия д/б предусмотрены в муниципальной программе (отчет №5) </t>
  </si>
  <si>
    <t>Отчет о ходе реализации программных мероприятий в сфере энергосбережения и повышения энергетической эффективности по состоянию на 1 апреля  2012 года.</t>
  </si>
  <si>
    <t>Данные должны координироваться с данными "Форма по реализ прогр МО 1" (столбец 18)</t>
  </si>
  <si>
    <t>файл "Методические указания к ГИС по заполнению форм"</t>
  </si>
  <si>
    <t>Информация исходного запроса</t>
  </si>
  <si>
    <t>Форма предоставления сведений</t>
  </si>
  <si>
    <t>Форма №1</t>
  </si>
  <si>
    <t>Форма №2</t>
  </si>
  <si>
    <t>Ежеквартальные отчеты (до 16 числа, следующего за кварталом месяца):</t>
  </si>
  <si>
    <t>Прочие отчеты:</t>
  </si>
  <si>
    <t>Ежемесячные отчеты (в теч. 10 дней после его окончания):</t>
  </si>
  <si>
    <t>Разъяснения в файле "Приложение 1.doc" п.20.</t>
  </si>
  <si>
    <t>Форма №3</t>
  </si>
  <si>
    <t>См. файл "Приложение 1.doc" п.4.  и "4-ТЭР энерг ресурсы, приборы учета.pdf"</t>
  </si>
  <si>
    <t>Разъяснения в файле "Приложение 1.doc" п.2. и "1ПУ ЖКХ метод указания.doc"</t>
  </si>
  <si>
    <t>Разъяснения в файле "Приложение 1.doc" п.3. и "1ПУ ЖКХ метод указания.doc"</t>
  </si>
  <si>
    <t>запрос ГАУ РК «Центр информационных технологий»</t>
  </si>
  <si>
    <t>Информация об объемах финансирования средств муниципальной программы энергосбережения и повышения в разрезе видов мероприятий по муниципальному образованию</t>
  </si>
  <si>
    <t>http://bro.rosenergo.gov.ru/meero/</t>
  </si>
  <si>
    <t>Формы заполняются в электронном виде. Логин и пароль для доступа в систему был присвоен ответственному по заполнению АРМ.</t>
  </si>
  <si>
    <t>Примечание</t>
  </si>
  <si>
    <t>Направляется в адрес Минэнерго РФ в электронной форме, подписанной электронной цифровой подписью (либо на оптическом диске),  служба технической поддержки http://ps-ues.gisee.ru. По распоряжению 204-р копия материалов направляется в ГБУ РК "Коми республиканский центр энергосбережения" для анализа.</t>
  </si>
  <si>
    <t>Форма №6</t>
  </si>
  <si>
    <t>Постановление Правительства РК от 30.06.2010 №241</t>
  </si>
  <si>
    <t>Фактические и плановые показатели по индикаторам расчета целевых показателей муниципальной программы</t>
  </si>
  <si>
    <t>Отчетность о целевых показателях в области энергосбережения и повышения энергоэффективности</t>
  </si>
  <si>
    <t>Форма №5</t>
  </si>
  <si>
    <t>Положение  ГБУ РК "Центр по энергосбережению"</t>
  </si>
  <si>
    <t>Данные об оснащенности приборами учета используемых энергетических ресурсов объектов муниципального ж/ф</t>
  </si>
  <si>
    <t>Перечень отчетов Муниципального образования</t>
  </si>
  <si>
    <t>Ежеквартальные отчеты (до 25 числа, следующего за кварталом месяца):</t>
  </si>
  <si>
    <t>Годовые отчеты:</t>
  </si>
  <si>
    <t xml:space="preserve"> - уточняйте из какого источника финансируется оснащение приборами отчета: из средств собственников в лице управляющих компаний, из бюджетных или внебюджетных источников или из федерального бюджета Фонда реформирования ЖКХ</t>
  </si>
  <si>
    <t>Форма №7</t>
  </si>
  <si>
    <t>Управление образования МР "Печора"</t>
  </si>
  <si>
    <t>Управление культуры и туризма МР "Печора"</t>
  </si>
  <si>
    <t>8(82142)7-27-39</t>
  </si>
  <si>
    <t>тел. 8(82142) 3-21-97</t>
  </si>
  <si>
    <t>исп. Атаманова Марина Васильевна</t>
  </si>
  <si>
    <t>МОУ "Гимназия № 1"</t>
  </si>
  <si>
    <t>в разработке</t>
  </si>
  <si>
    <t>МОУ "СОШ № 2"</t>
  </si>
  <si>
    <t>МОУ "СОШ № 3"</t>
  </si>
  <si>
    <t>4.</t>
  </si>
  <si>
    <t>МОУ "СОШ № 4"</t>
  </si>
  <si>
    <t>5.</t>
  </si>
  <si>
    <t>МОУ "СОШ № 9"</t>
  </si>
  <si>
    <t>6.</t>
  </si>
  <si>
    <t>МОУ "СОШ № 10"</t>
  </si>
  <si>
    <t>7.</t>
  </si>
  <si>
    <t>МОУ "СОШ № 49"</t>
  </si>
  <si>
    <t>8.</t>
  </si>
  <si>
    <t>МОУ "СОШ № 83"</t>
  </si>
  <si>
    <t>9.</t>
  </si>
  <si>
    <t>МОУ "СОШ"  пгт. Кожва</t>
  </si>
  <si>
    <t>10.</t>
  </si>
  <si>
    <t>МОУ "СОШ" п.Каджером</t>
  </si>
  <si>
    <t>11.</t>
  </si>
  <si>
    <t>МОУ "СОШ  им. И.Е. Кулакова"                      с. Приуральское</t>
  </si>
  <si>
    <t>12.</t>
  </si>
  <si>
    <t>МОУ "ООШ" п.Луговой</t>
  </si>
  <si>
    <t>13.</t>
  </si>
  <si>
    <t>МОУ  "ООШ № 53" пгт. Изъяю</t>
  </si>
  <si>
    <t>14.</t>
  </si>
  <si>
    <t>МОУ  "ООШ № 56" п. Сыня</t>
  </si>
  <si>
    <t>15.</t>
  </si>
  <si>
    <t>МОУ  "ООШ" п.Набережный</t>
  </si>
  <si>
    <t>16.</t>
  </si>
  <si>
    <t>МОУ  "ООШ" п. Чикшино</t>
  </si>
  <si>
    <t>17.</t>
  </si>
  <si>
    <t>МОУ  "Начальная школа-детский сад" п. Красный Яг</t>
  </si>
  <si>
    <t>18.</t>
  </si>
  <si>
    <t>МОУ  "Начальная школа-детский сад" п. Рыбница</t>
  </si>
  <si>
    <t>19.</t>
  </si>
  <si>
    <t>МОУ  "Начальная школа-детский сад" п.Зеленоборск</t>
  </si>
  <si>
    <t>20.</t>
  </si>
  <si>
    <t>МОУ  "Начальная школа-детский сад" п. Талый</t>
  </si>
  <si>
    <t>21.</t>
  </si>
  <si>
    <t>МОУ  "Начальная школа-детский сад" п. Кедровый Шор</t>
  </si>
  <si>
    <t>22.</t>
  </si>
  <si>
    <t>МАДОУ  "Детский сад № 3" г.Печора</t>
  </si>
  <si>
    <t>23.</t>
  </si>
  <si>
    <t>МАДОУ  "Детский сад № 4" г.Печора</t>
  </si>
  <si>
    <t>24.</t>
  </si>
  <si>
    <t>МАДОУ  "Детский сад № 11" г.Печора</t>
  </si>
  <si>
    <t>25.</t>
  </si>
  <si>
    <t>МАДОУ  "Детский сад № 13" г.Печора</t>
  </si>
  <si>
    <t>26.</t>
  </si>
  <si>
    <t>МАДОУ  "Детский сад № 16" г.Печора</t>
  </si>
  <si>
    <t>27.</t>
  </si>
  <si>
    <t>МАДОУ  "Детский сад № 17" г.Печора</t>
  </si>
  <si>
    <t>28.</t>
  </si>
  <si>
    <t>МАДОУ  "Детский сад № 18" г.Печора</t>
  </si>
  <si>
    <t>29.</t>
  </si>
  <si>
    <t>МАДОУ  "Детский сад № 19" г.Печора</t>
  </si>
  <si>
    <t>30.</t>
  </si>
  <si>
    <t>МАДОУ  "Детский сад № 22" г.Печора</t>
  </si>
  <si>
    <t>31.</t>
  </si>
  <si>
    <t>МАДОУ  "Детский сад № 25" г.Печора</t>
  </si>
  <si>
    <t>32.</t>
  </si>
  <si>
    <t>МАДОУ  "Детский сад № 26" г.Печора</t>
  </si>
  <si>
    <t>33.</t>
  </si>
  <si>
    <t>МАДОУ  "Детский сад № 35" г.Печора</t>
  </si>
  <si>
    <t>34.</t>
  </si>
  <si>
    <t>МАДОУ  "Детский сад № 36" г.Печора</t>
  </si>
  <si>
    <t>35.</t>
  </si>
  <si>
    <t>МДОУ "Детский сад" пгт. Изъяю</t>
  </si>
  <si>
    <t>36.</t>
  </si>
  <si>
    <t>МДОУ "Детский сад" п. Каджером</t>
  </si>
  <si>
    <t>37.</t>
  </si>
  <si>
    <t>МДОУ "Детский сад" пгт. Кожва</t>
  </si>
  <si>
    <t>38.</t>
  </si>
  <si>
    <t>МДОУ "Детский сад" п. Луговой</t>
  </si>
  <si>
    <t>39.</t>
  </si>
  <si>
    <t>МДОУ "Детский сад" п. Набережный</t>
  </si>
  <si>
    <t>40.</t>
  </si>
  <si>
    <t>МДОУ "Детский сад" п. Озерный</t>
  </si>
  <si>
    <t>41.</t>
  </si>
  <si>
    <t>МДОУ "Детский сад" с. Приуральское</t>
  </si>
  <si>
    <t>42.</t>
  </si>
  <si>
    <t>МДОУ "Детский сад" пгт. Путеец</t>
  </si>
  <si>
    <t>43.</t>
  </si>
  <si>
    <t>МДОУ "Детский сад" с. Соколово</t>
  </si>
  <si>
    <t>44.</t>
  </si>
  <si>
    <t>МДОУ "Детский сад" п. Сыня</t>
  </si>
  <si>
    <t>45.</t>
  </si>
  <si>
    <t>МДОУ "Детский сад" д. Даниловка</t>
  </si>
  <si>
    <t>46.</t>
  </si>
  <si>
    <t>МДОУ "Детский сад" п. Чикшино</t>
  </si>
  <si>
    <t>47.</t>
  </si>
  <si>
    <t>МАОУ ДОД "Дом детского творчества" г.Печора</t>
  </si>
  <si>
    <t xml:space="preserve">МАУ ДО «Детская школа искусств г. Печора»          </t>
  </si>
  <si>
    <t>МБУ «ГО «Досуг»</t>
  </si>
  <si>
    <t xml:space="preserve">МБУ «Печорская межпоселенческая централизованная библиотека» </t>
  </si>
  <si>
    <t>МБУ «Печорский историко-краеведческий музей»</t>
  </si>
  <si>
    <t>МАУ «Кинотеатр им. М.Горького»</t>
  </si>
  <si>
    <t xml:space="preserve">МБУ «МКО «Меридиан»
МБУ «МКО «Меридиан»
МБУ «МКО «Меридиан»
</t>
  </si>
  <si>
    <t>МАУ «Этнокультурный парк  «Бызовая»</t>
  </si>
  <si>
    <t>Администрация МР "Печора"</t>
  </si>
  <si>
    <t>МАУ ДО "Печорская ДЮСШ"</t>
  </si>
  <si>
    <t xml:space="preserve">08.09.2014 Программа  по энергосбережению и повышению энергетической эффективности разработана ООО "Эко Тренд" </t>
  </si>
  <si>
    <t>мероприятия разработаны, финансирование не предусмотрено</t>
  </si>
  <si>
    <t>МАУ МФЦ</t>
  </si>
  <si>
    <t>МАУ "СОК "Сияние севера"</t>
  </si>
  <si>
    <t>Администрация СП "Озерный"</t>
  </si>
  <si>
    <t>Администрация СП "Приуральское"</t>
  </si>
  <si>
    <t>Администрация СП "Каджером"</t>
  </si>
  <si>
    <t>Администрация СП "Чикшино"</t>
  </si>
  <si>
    <t>Администрация ГП "Кожва"</t>
  </si>
  <si>
    <t>Администрация ГП "Путеец"</t>
  </si>
  <si>
    <t>МУП "Ритуал"</t>
  </si>
  <si>
    <t>МУП "Издательство "Печорское время"</t>
  </si>
  <si>
    <t>МУП "Рембыттехника"</t>
  </si>
  <si>
    <t>Организации, осуществляющие регулируемые виды деятельности (ОКК)</t>
  </si>
  <si>
    <t>МУП "Горводоканал"</t>
  </si>
  <si>
    <t xml:space="preserve">Программа энергосбережения и повышения энергетической эффективности на объектах МУП «Горводоканал»
На 2010-2012 г.г.
С дополнениями  №1( 2013-2014 г.г.) №2 (2015-2016 г.г.)
Программа энергосбережения и повышения энергетической эффективности на объектах МУП «Горводоканал»
На 2010-2012 г.г.
С дополнениями  №1( 2013-2014 г.г.) №2 (2015-2016 г.г.)
</t>
  </si>
  <si>
    <t>тел. 8(82142)7-27-39</t>
  </si>
  <si>
    <t>01.06.2015г. Программа  по энергосбережению и повышению энергетической эффективности</t>
  </si>
  <si>
    <t>исп. Липина Анна Викторовна</t>
  </si>
  <si>
    <t>Информация о программах энергосбережения и повышения энергетической эффективности в организациях с  муниципальным участием и организациях, осуществляющих регулируемые виды деятельности по МР "Печора"</t>
  </si>
  <si>
    <t>Реквизиты утвержденной программы/подпрограммы по энергосбережению и повышению энергетической эффективности (дата принятия, утвердивший орган)</t>
  </si>
  <si>
    <t>Организация и финансирование работ по установке и вводу в эксплуатацию приборов учета электрической и тепловой энергии, природного газа и воды в многоквартирном и частном жилищном фонде по МО МР "Печора"</t>
  </si>
  <si>
    <t>Информация органов местного самоуправления Республики Коми об оснащении приборами учета объектов бюджетных учреждениях по МО МР  "Печора"</t>
  </si>
  <si>
    <t>Постановление № 20 от 09.07.2015г.</t>
  </si>
  <si>
    <t>12.01.2015 директор МУП "Рембыттехника" Н.А. Никорич</t>
  </si>
  <si>
    <t>Постановление администрации сельского поселения "Чикшино"от 17.07.2015 г. №29</t>
  </si>
  <si>
    <t>Постановление администрации ГП "Путеец"от 01.10.2015 г. №36</t>
  </si>
  <si>
    <t>Постановление администрации ГП "Кожва"от 20.07.2015 г. №45</t>
  </si>
  <si>
    <t>на 1 января 2016 г.</t>
  </si>
  <si>
    <t xml:space="preserve">Отчет о ходе реализации мероприятий муниципальной программы  в сфере энергосбережения и повышения энергетической эффективности </t>
  </si>
  <si>
    <t xml:space="preserve">Наименование муниципальной программы     "Жилье, жилищно-коммунальное хозяйство и территориальное развитие МО МР "Печора" </t>
  </si>
  <si>
    <t>Наименование муниципальной подпрограммы «Энергосбережение и повышение энергетической эффективности на территории муниципального района «Печора»</t>
  </si>
  <si>
    <t>Общий объем финансирования программы, тыс. руб.</t>
  </si>
  <si>
    <t xml:space="preserve">всего бюджетные средства (ФБ, РБ, МБ), тыс руб. </t>
  </si>
  <si>
    <t>муниципальный бюджет, тыс.руб.</t>
  </si>
  <si>
    <t>внебюджетные средства, тыс.руб.</t>
  </si>
  <si>
    <t xml:space="preserve">План мероприятий по реализации муниципальной программы  "Жилье, жилищно-коммунальное хозяйство и территориальное развитие МО МР "Печора" на 2015-2017 годы, утвержденный постановлением администрации МР "Печора" № 2220/1 от 30.12.2014 года </t>
  </si>
  <si>
    <t xml:space="preserve">№№ </t>
  </si>
  <si>
    <t>Наименование мероприятия</t>
  </si>
  <si>
    <t>Запланировано финансирование на 2015 год</t>
  </si>
  <si>
    <t>Процент выполнения программы в целом по всем бюджетам</t>
  </si>
  <si>
    <t>бюджетные средства, тыс. руб.</t>
  </si>
  <si>
    <t>внебюджетные средства, тыс. руб.</t>
  </si>
  <si>
    <t>всего</t>
  </si>
  <si>
    <t>муниципального бюджета</t>
  </si>
  <si>
    <t xml:space="preserve">всего            </t>
  </si>
  <si>
    <t>5.1.1</t>
  </si>
  <si>
    <t>5.1.2</t>
  </si>
  <si>
    <t>Основное мероприятие 5.1.2 Обеспечение мероприятий, направленных на энергосбережение жилищно-коммунальных услуг</t>
  </si>
  <si>
    <t>5.1.3</t>
  </si>
  <si>
    <t>Основное мероприятие 5.1.3   Внедрение энергосберегающих технологий в муниципальных организациях</t>
  </si>
  <si>
    <t>Мероприятия группировать по разделам (видам) с указанием раздела , указанным в Программе (например, мероприятия по энергосбережению и повышению энергетической эффективности в жилищном фонде)</t>
  </si>
  <si>
    <t>Мероприятия группировать по годам реализации мероприятий.</t>
  </si>
  <si>
    <t>Сведения по графе ИТОГО в графе 3-8 должны корреспондироваться в объемами финансирования из Программы энергосбережения и повышения энергетической эффективности МО (в последней редакции).</t>
  </si>
  <si>
    <t xml:space="preserve">Консультации по телефону 8 (8212) 39-19-48, Козловская Вера Геннадьевна, Искрова Надежда Николаевна </t>
  </si>
  <si>
    <t>ФОРМА №6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</si>
  <si>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муниципальному образованию МР "Печора"</t>
  </si>
  <si>
    <t>тыс.руб.</t>
  </si>
  <si>
    <t>№п/п</t>
  </si>
  <si>
    <t>Объемы финансирования средств муниципальной программы по  видам (подпрограммам) мероприятий, тыс. руб.</t>
  </si>
  <si>
    <t>в том числе объемы финансирования средств в разрезе видов бюджетов,  тыс. руб.</t>
  </si>
  <si>
    <t>2015 год (план)</t>
  </si>
  <si>
    <t>2016 год (план)</t>
  </si>
  <si>
    <t>2017 год (план)</t>
  </si>
  <si>
    <t>ВСЕГО по ПРОГРАММЕ:</t>
  </si>
  <si>
    <t>муниципальный  бюджет</t>
  </si>
  <si>
    <t>внебюджетные средства</t>
  </si>
  <si>
    <t>Основное мероприятие 5.1.1 Реализация инвестиционных проектов, обеспечивающих энергосбережение и повышение энергоэффективности в сфере ЖКХ</t>
  </si>
  <si>
    <t xml:space="preserve">Основание: </t>
  </si>
  <si>
    <t>1. Постановление Правительства от 15.07.2014 №593 (внесение изменений в ПП РФ от 31.12.2009 №1225 «О требованиях к региональным и муниципальным программам в области энергосбережения и повышения энергетической эффективности»)</t>
  </si>
  <si>
    <t xml:space="preserve">2. Приказ Минэнерго РФ от 30 июня 2014 года №399 об утверждении «Методики расчета значений целевых показателей в области энергосбережения и повышения энергетической эффективности, в том числе в сопоставимых условиях» (раздел III. Расчет значений целевых показателей муниципальных программ в области энергосбережения и повышения энергетической эффективности) </t>
  </si>
  <si>
    <t>Наименование целевых показателей</t>
  </si>
  <si>
    <t>Обозначение</t>
  </si>
  <si>
    <t>Единица измерения</t>
  </si>
  <si>
    <t>Расчетная формула</t>
  </si>
  <si>
    <t>Расчет планового показателя</t>
  </si>
  <si>
    <t>Расчет фактического показателя</t>
  </si>
  <si>
    <t>Наименование показателей (индикаторов)</t>
  </si>
  <si>
    <t>Значение планового индикатора</t>
  </si>
  <si>
    <t>Значение фактического индикатора</t>
  </si>
  <si>
    <r>
      <t xml:space="preserve">Примечание: в случае отсутствия отдельных целевых показателей (например, нет природного газа на территории МО), строки с целевыми показателями </t>
    </r>
    <r>
      <rPr>
        <b/>
        <sz val="12"/>
        <rFont val="Times New Roman"/>
        <family val="1"/>
      </rPr>
      <t>не исключать!</t>
    </r>
  </si>
  <si>
    <t>3.1. Общие целевые показатели в области энергосбережения и повышения энергетической эффективности</t>
  </si>
  <si>
    <t>3.1.1.Доля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</si>
  <si>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Дмо.ээ</t>
  </si>
  <si>
    <t>%</t>
  </si>
  <si>
    <t>(ОПмо.ээ.учет/ОПмо.ээ.общий)*100%</t>
  </si>
  <si>
    <t>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</t>
  </si>
  <si>
    <t>тыс. кВтч</t>
  </si>
  <si>
    <r>
      <t>ОП</t>
    </r>
    <r>
      <rPr>
        <vertAlign val="subscript"/>
        <sz val="11"/>
        <color indexed="8"/>
        <rFont val="Times New Roman"/>
        <family val="1"/>
      </rPr>
      <t>мо.ээ.учет</t>
    </r>
  </si>
  <si>
    <t xml:space="preserve">Общий объем потребления (использования) на территории муниципального образования электрической </t>
  </si>
  <si>
    <r>
      <t>ОП</t>
    </r>
    <r>
      <rPr>
        <vertAlign val="subscript"/>
        <sz val="11"/>
        <color indexed="8"/>
        <rFont val="Times New Roman"/>
        <family val="1"/>
      </rPr>
      <t>мо.ээ.общий</t>
    </r>
  </si>
  <si>
    <t xml:space="preserve">3.1.2.Доля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 </t>
  </si>
  <si>
    <t xml:space="preserve">Дмо.тэ, </t>
  </si>
  <si>
    <r>
      <t>(ОП</t>
    </r>
    <r>
      <rPr>
        <vertAlign val="subscript"/>
        <sz val="11"/>
        <color indexed="8"/>
        <rFont val="Times New Roman"/>
        <family val="1"/>
      </rPr>
      <t>мо.тэ.учет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мо.тэ.общий</t>
    </r>
    <r>
      <rPr>
        <sz val="11"/>
        <color indexed="8"/>
        <rFont val="Times New Roman"/>
        <family val="1"/>
      </rPr>
      <t>)×100%</t>
    </r>
  </si>
  <si>
    <t xml:space="preserve">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 </t>
  </si>
  <si>
    <t>Гкал</t>
  </si>
  <si>
    <r>
      <t>ОП</t>
    </r>
    <r>
      <rPr>
        <vertAlign val="subscript"/>
        <sz val="11"/>
        <color indexed="8"/>
        <rFont val="Times New Roman"/>
        <family val="1"/>
      </rPr>
      <t>мо.тэ.учет</t>
    </r>
  </si>
  <si>
    <t>Общий объем потребления (использования) на территории муниципального образования тепловой энергии</t>
  </si>
  <si>
    <t>ОПмо.тэ.общий</t>
  </si>
  <si>
    <t>3.1.3.Доля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</si>
  <si>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Дмо.хвс</t>
  </si>
  <si>
    <r>
      <t>(ОП</t>
    </r>
    <r>
      <rPr>
        <vertAlign val="subscript"/>
        <sz val="11"/>
        <color indexed="8"/>
        <rFont val="Times New Roman"/>
        <family val="1"/>
      </rPr>
      <t>мо.хвс.учет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мо.вс.общий</t>
    </r>
    <r>
      <rPr>
        <sz val="11"/>
        <color indexed="8"/>
        <rFont val="Times New Roman"/>
        <family val="1"/>
      </rPr>
      <t>)×100%</t>
    </r>
  </si>
  <si>
    <t>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</t>
  </si>
  <si>
    <t>тыс. куб.м</t>
  </si>
  <si>
    <r>
      <t>ОП</t>
    </r>
    <r>
      <rPr>
        <vertAlign val="subscript"/>
        <sz val="11"/>
        <color indexed="8"/>
        <rFont val="Times New Roman"/>
        <family val="1"/>
      </rPr>
      <t>мо.хвс.учет</t>
    </r>
  </si>
  <si>
    <t>Общий объем потребления (использования) на территории муниципального образования холодной воды</t>
  </si>
  <si>
    <t>ОПмо.вс.общий</t>
  </si>
  <si>
    <t xml:space="preserve">3.1.4.Доля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 </t>
  </si>
  <si>
    <t>Дмо.гвс</t>
  </si>
  <si>
    <r>
      <t>(ОП</t>
    </r>
    <r>
      <rPr>
        <vertAlign val="subscript"/>
        <sz val="11"/>
        <color indexed="8"/>
        <rFont val="Times New Roman"/>
        <family val="1"/>
      </rPr>
      <t>мо.гвс.учет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мо.гвс.общий</t>
    </r>
    <r>
      <rPr>
        <sz val="11"/>
        <color indexed="8"/>
        <rFont val="Times New Roman"/>
        <family val="1"/>
      </rPr>
      <t xml:space="preserve">)×100% </t>
    </r>
  </si>
  <si>
    <t>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</t>
  </si>
  <si>
    <r>
      <t>ОП</t>
    </r>
    <r>
      <rPr>
        <vertAlign val="subscript"/>
        <sz val="11"/>
        <color indexed="8"/>
        <rFont val="Times New Roman"/>
        <family val="1"/>
      </rPr>
      <t>мо.гвс.учет</t>
    </r>
  </si>
  <si>
    <t>Общий объем потребления (использования) на территории муниципального образования горячей воды</t>
  </si>
  <si>
    <t>ОПмо.гвс.общий</t>
  </si>
  <si>
    <t>3.1.5.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</si>
  <si>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 xml:space="preserve">Дмо.газ </t>
  </si>
  <si>
    <r>
      <t>(ОП</t>
    </r>
    <r>
      <rPr>
        <vertAlign val="subscript"/>
        <sz val="11"/>
        <color indexed="8"/>
        <rFont val="Times New Roman"/>
        <family val="1"/>
      </rPr>
      <t>мо.газ.учет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мо.газ.общий</t>
    </r>
    <r>
      <rPr>
        <sz val="11"/>
        <color indexed="8"/>
        <rFont val="Times New Roman"/>
        <family val="1"/>
      </rPr>
      <t xml:space="preserve">)×100% </t>
    </r>
  </si>
  <si>
    <t>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</t>
  </si>
  <si>
    <r>
      <t>ОП</t>
    </r>
    <r>
      <rPr>
        <vertAlign val="subscript"/>
        <sz val="11"/>
        <color indexed="8"/>
        <rFont val="Times New Roman"/>
        <family val="1"/>
      </rPr>
      <t>мо.газ.учет</t>
    </r>
  </si>
  <si>
    <t>Общий объем потребления (использования) на территории муниципального образования природного газа</t>
  </si>
  <si>
    <t>ОПмо.газ.общий</t>
  </si>
  <si>
    <t xml:space="preserve">3.1.6.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 </t>
  </si>
  <si>
    <t>Дмо.эр.воз</t>
  </si>
  <si>
    <r>
      <rPr>
        <sz val="11"/>
        <color indexed="8"/>
        <rFont val="Times New Roman"/>
        <family val="1"/>
      </rPr>
      <t>(ОП</t>
    </r>
    <r>
      <rPr>
        <vertAlign val="subscript"/>
        <sz val="11"/>
        <color indexed="8"/>
        <rFont val="Times New Roman"/>
        <family val="1"/>
      </rPr>
      <t>мо.эр.воз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мо.эр.общий</t>
    </r>
    <r>
      <rPr>
        <sz val="11"/>
        <color indexed="8"/>
        <rFont val="Times New Roman"/>
        <family val="1"/>
      </rPr>
      <t>)×100%</t>
    </r>
  </si>
  <si>
    <t>Объем производства энергетических ресурсов с использованием возобновляемых источников энергии и (или) вторичных энергетических ресурсов на территории муниципального образования</t>
  </si>
  <si>
    <t xml:space="preserve"> т.у.т.</t>
  </si>
  <si>
    <r>
      <t>ОП</t>
    </r>
    <r>
      <rPr>
        <vertAlign val="subscript"/>
        <sz val="11"/>
        <color indexed="8"/>
        <rFont val="Times New Roman"/>
        <family val="1"/>
      </rPr>
      <t>мо.эр.воз</t>
    </r>
  </si>
  <si>
    <t>Общий объем энергетических ресурсов, произведенных на территории муниципального образования</t>
  </si>
  <si>
    <t>ОПмо.эр.общий</t>
  </si>
  <si>
    <t>3.2. Целевые показатели в области энергосбережения и повышения энергетической эффективности в муниципальном секторе</t>
  </si>
  <si>
    <t xml:space="preserve">3.2.1. Удельный расход электрической энергии на снабжение органов местного самоуправления и муниципальных учреждений (в расчете на 1 кв. метр общей площади) </t>
  </si>
  <si>
    <t xml:space="preserve">(Уээ.мо) </t>
  </si>
  <si>
    <t xml:space="preserve"> кВт.ч/кв.м</t>
  </si>
  <si>
    <t>ОПээ.мо/Пмо</t>
  </si>
  <si>
    <t>Объем потребления электрической энергии в органах местного самоуправления и муниципальных учреждениях</t>
  </si>
  <si>
    <t>кВт.ч</t>
  </si>
  <si>
    <r>
      <t>ОП</t>
    </r>
    <r>
      <rPr>
        <vertAlign val="subscript"/>
        <sz val="11"/>
        <color indexed="8"/>
        <rFont val="Times New Roman"/>
        <family val="1"/>
      </rPr>
      <t>ээ.мо</t>
    </r>
    <r>
      <rPr>
        <sz val="11"/>
        <color indexed="8"/>
        <rFont val="Times New Roman"/>
        <family val="1"/>
      </rPr>
      <t xml:space="preserve"> </t>
    </r>
  </si>
  <si>
    <t>Площадь размещения органов местного самоуправления и муниципальных учреждений</t>
  </si>
  <si>
    <t>кв.м</t>
  </si>
  <si>
    <t>Пмо</t>
  </si>
  <si>
    <t>3.2.2. 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</si>
  <si>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Утэ.мо</t>
  </si>
  <si>
    <t>Гкал/кв.м</t>
  </si>
  <si>
    <r>
      <t>ОП</t>
    </r>
    <r>
      <rPr>
        <vertAlign val="subscript"/>
        <sz val="11"/>
        <color indexed="8"/>
        <rFont val="Times New Roman"/>
        <family val="1"/>
      </rPr>
      <t>тэ.мо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</t>
    </r>
  </si>
  <si>
    <t>Объем потребления тепловой энергии в органах местного самоуправления и муниципальных учреждениях</t>
  </si>
  <si>
    <t>ОПтэ.мо</t>
  </si>
  <si>
    <t xml:space="preserve">3.2.3. Удельный расход холодной воды на снабжение органов местного самоуправления и муниципальных учреждений (в расчете на 1 человека) </t>
  </si>
  <si>
    <t>Ухвс.мо</t>
  </si>
  <si>
    <t>куб.м/чел.</t>
  </si>
  <si>
    <r>
      <t>ОП</t>
    </r>
    <r>
      <rPr>
        <vertAlign val="subscript"/>
        <sz val="11"/>
        <color indexed="8"/>
        <rFont val="Times New Roman"/>
        <family val="1"/>
      </rPr>
      <t>хвс.мо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</t>
    </r>
  </si>
  <si>
    <t xml:space="preserve"> Объем потребления холодной воды в органах местного самоуправления и муниципальных учреждениях</t>
  </si>
  <si>
    <t>куб.м</t>
  </si>
  <si>
    <t>ОПхвс.мо</t>
  </si>
  <si>
    <t>Количество работников органов местного самоуправления и муниципальных учреждений</t>
  </si>
  <si>
    <t>чел.</t>
  </si>
  <si>
    <t>Кмо</t>
  </si>
  <si>
    <t xml:space="preserve">3.2.4. Удельный расход горячей воды на снабжение органов местного самоуправления и муниципальных учреждений (в расчете на 1 человека) </t>
  </si>
  <si>
    <t>Угвс.мо</t>
  </si>
  <si>
    <r>
      <t>ОП</t>
    </r>
    <r>
      <rPr>
        <vertAlign val="subscript"/>
        <sz val="11"/>
        <color indexed="8"/>
        <rFont val="Times New Roman"/>
        <family val="1"/>
      </rPr>
      <t>гвс.мо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</t>
    </r>
  </si>
  <si>
    <t xml:space="preserve"> Объем потребления горячей воды в органах местного самоуправления и муниципальных учреждениях</t>
  </si>
  <si>
    <r>
      <t>ОП</t>
    </r>
    <r>
      <rPr>
        <vertAlign val="subscript"/>
        <sz val="11"/>
        <color indexed="8"/>
        <rFont val="Times New Roman"/>
        <family val="1"/>
      </rPr>
      <t>гвс.мо</t>
    </r>
  </si>
  <si>
    <t xml:space="preserve">3.2.5. Удельный расход природного газа на снабжение органов местного самоуправления и муниципальных учреждений (в расчете на 1 человека) </t>
  </si>
  <si>
    <t>Угаз.мо</t>
  </si>
  <si>
    <r>
      <t>ОП</t>
    </r>
    <r>
      <rPr>
        <vertAlign val="subscript"/>
        <sz val="11"/>
        <color indexed="8"/>
        <rFont val="Times New Roman"/>
        <family val="1"/>
      </rPr>
      <t>газ.мо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</t>
    </r>
  </si>
  <si>
    <t>Объем потребления природного газа в органах местного самоуправления и муниципальных учреждениях</t>
  </si>
  <si>
    <t>ОПгаз.мо</t>
  </si>
  <si>
    <t xml:space="preserve">3.2.6.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 </t>
  </si>
  <si>
    <t>Оэконом.мо</t>
  </si>
  <si>
    <r>
      <t>(ПЛАН</t>
    </r>
    <r>
      <rPr>
        <vertAlign val="subscript"/>
        <sz val="11"/>
        <color indexed="8"/>
        <rFont val="Times New Roman"/>
        <family val="1"/>
      </rPr>
      <t>эконом.мо</t>
    </r>
    <r>
      <rPr>
        <sz val="11"/>
        <color indexed="8"/>
        <rFont val="Times New Roman"/>
        <family val="1"/>
      </rPr>
      <t>/МП</t>
    </r>
    <r>
      <rPr>
        <vertAlign val="subscript"/>
        <sz val="11"/>
        <color indexed="8"/>
        <rFont val="Times New Roman"/>
        <family val="1"/>
      </rPr>
      <t>ба</t>
    </r>
    <r>
      <rPr>
        <sz val="11"/>
        <color indexed="8"/>
        <rFont val="Times New Roman"/>
        <family val="1"/>
      </rPr>
      <t>)×    100%</t>
    </r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</si>
  <si>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</t>
  </si>
  <si>
    <t>тыс. руб.</t>
  </si>
  <si>
    <t>ПЛАНэконом.мо</t>
  </si>
  <si>
    <t>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</t>
  </si>
  <si>
    <t>МПба</t>
  </si>
  <si>
    <t xml:space="preserve">3.2.7. 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
</t>
  </si>
  <si>
    <t>-</t>
  </si>
  <si>
    <t>ед.</t>
  </si>
  <si>
    <t>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</t>
  </si>
  <si>
    <t>3.3. Целевые показатели в области энергосбережения и повышения энергетической эффективности в жилищном фонде</t>
  </si>
  <si>
    <r>
      <t>3.3.1.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Удельный расход тепловой энергии в многоквартирных домах (в расчете на 1 кв. метр общей площади) </t>
    </r>
  </si>
  <si>
    <t>Умо.тэ.мкд</t>
  </si>
  <si>
    <r>
      <t>ОП</t>
    </r>
    <r>
      <rPr>
        <vertAlign val="subscript"/>
        <sz val="11"/>
        <color indexed="8"/>
        <rFont val="Times New Roman"/>
        <family val="1"/>
      </rPr>
      <t>мо.тэ.мкд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</si>
  <si>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t xml:space="preserve"> Объем потребления (использования) тепловой энергии в многоквартирных домах, расположенных на территории муниципального образования</t>
  </si>
  <si>
    <t>ОПмо.тэ.мкд</t>
  </si>
  <si>
    <t>Площадь многоквартирных домов на территории муниципального образования</t>
  </si>
  <si>
    <t>Пмо.мкд</t>
  </si>
  <si>
    <t xml:space="preserve">3.3.2. Удельный расход холодной воды в многоквартирных домах (в расчете на 1 жителя) </t>
  </si>
  <si>
    <t>Умо.хвс.мкд</t>
  </si>
  <si>
    <r>
      <t>ОП</t>
    </r>
    <r>
      <rPr>
        <vertAlign val="subscript"/>
        <sz val="11"/>
        <color indexed="8"/>
        <rFont val="Times New Roman"/>
        <family val="1"/>
      </rPr>
      <t>мо.хвс.мкд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мо.мкд</t>
    </r>
  </si>
  <si>
    <t>Объем потребления (использования) холодной воды в многоквартирных домах, расположенных на территории муниципального образования</t>
  </si>
  <si>
    <t>ОПмо.хвс.мкд</t>
  </si>
  <si>
    <t>Количество жителей, проживающих в многоквартирных домах, расположенных на территории муниципального образования</t>
  </si>
  <si>
    <t>Кмо.мкд</t>
  </si>
  <si>
    <t xml:space="preserve">3.3.3. Удельный расход горячей воды в многоквартирных домах (в расчете на 1 жителя) </t>
  </si>
  <si>
    <t>Умо.гвс.мкд</t>
  </si>
  <si>
    <r>
      <t>ОП</t>
    </r>
    <r>
      <rPr>
        <vertAlign val="subscript"/>
        <sz val="11"/>
        <color indexed="8"/>
        <rFont val="Times New Roman"/>
        <family val="1"/>
      </rPr>
      <t>мо.гвс.мкд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мо.мкд</t>
    </r>
  </si>
  <si>
    <t>Объем потребления (использования) горячей воды в многоквартирных домах, расположенных на территории муниципального образования</t>
  </si>
  <si>
    <t>ОПмо.гвс.мкд</t>
  </si>
  <si>
    <t xml:space="preserve">3.3.4. Удельный расход электрической энергии в многоквартирных домах (в расчете на 1 кв. метр общей площади) </t>
  </si>
  <si>
    <t>Умо.ээ.мкд</t>
  </si>
  <si>
    <t>кВт.ч/кв.м</t>
  </si>
  <si>
    <r>
      <t>ОП</t>
    </r>
    <r>
      <rPr>
        <vertAlign val="subscript"/>
        <sz val="11"/>
        <color indexed="8"/>
        <rFont val="Times New Roman"/>
        <family val="1"/>
      </rPr>
      <t>мо.ээ.мкд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</si>
  <si>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t xml:space="preserve"> Объем потребления (использования) электрической энергии в многоквартирных домах, расположенных на территории муниципального образования</t>
  </si>
  <si>
    <t>ОПмо.ээ.мкд</t>
  </si>
  <si>
    <t xml:space="preserve">3.3.5. Удельный расход природного газа в многоквартирных домах с индивидуальными системами газового отопления (в расчете на 1 кв. метр общей площади) </t>
  </si>
  <si>
    <t>Умо.газ.учет.мкд</t>
  </si>
  <si>
    <t>тыс. куб.м/кв.м</t>
  </si>
  <si>
    <r>
      <t>ОП</t>
    </r>
    <r>
      <rPr>
        <vertAlign val="subscript"/>
        <sz val="11"/>
        <color indexed="8"/>
        <rFont val="Times New Roman"/>
        <family val="1"/>
      </rPr>
      <t>мо.газ.учет.мкд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мо.газ.учет.мкд</t>
    </r>
  </si>
  <si>
    <t>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</t>
  </si>
  <si>
    <t xml:space="preserve">ОПмо.газ.учет.мкд </t>
  </si>
  <si>
    <t>Площадь многоквартирных домов с индивидуальными системами  газового отопления на территории муниципального образования</t>
  </si>
  <si>
    <t>Пмо.газ.учет.мкд</t>
  </si>
  <si>
    <t xml:space="preserve">3.3.6. Удельный расход природного газа в многоквартирных домах с иными системами теплоснабжения (в расчете на 1 жителя) </t>
  </si>
  <si>
    <t>Умо.газ.мкд</t>
  </si>
  <si>
    <t>тыс. куб.м/чел.</t>
  </si>
  <si>
    <r>
      <t>ОП</t>
    </r>
    <r>
      <rPr>
        <vertAlign val="subscript"/>
        <sz val="11"/>
        <color indexed="8"/>
        <rFont val="Times New Roman"/>
        <family val="1"/>
      </rPr>
      <t>мо.газ.мкд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мо.газ.мкд</t>
    </r>
  </si>
  <si>
    <t>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</t>
  </si>
  <si>
    <t>ОПмо.газ.мкд</t>
  </si>
  <si>
    <t>Количество жителей, проживающих в многоквартирных домах с иными системами теплоснабжения на территории муниципального образования</t>
  </si>
  <si>
    <t>Кмо.газ.мкд</t>
  </si>
  <si>
    <t xml:space="preserve">3.3.7. Удельный суммарный расход энергетических ресурсов в многоквартирных домах </t>
  </si>
  <si>
    <t>Умо.сумм.мкд</t>
  </si>
  <si>
    <t>т.у.т./кв.м</t>
  </si>
  <si>
    <r>
      <t>ОП</t>
    </r>
    <r>
      <rPr>
        <vertAlign val="subscript"/>
        <sz val="11"/>
        <color indexed="8"/>
        <rFont val="Times New Roman"/>
        <family val="1"/>
      </rPr>
      <t>мо.сумм.мкд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</si>
  <si>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t>Суммарный объем потребления (использования) энергетических ресурсов в многоквартирных домах, расположенных на территории муниципального образования</t>
  </si>
  <si>
    <t>т.у.т.</t>
  </si>
  <si>
    <t>ОПмо.сумм.мкд</t>
  </si>
  <si>
    <t>3.4. Целевые показатели в области энергосбережения и повышения энергетической эффективности в системах коммунальной инфраструктуры</t>
  </si>
  <si>
    <r>
      <t>3.4.1.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Удельный расход топлива на выработку тепловой энергии на тепловых электростанциях</t>
    </r>
  </si>
  <si>
    <t>Умо.тэс.тэ</t>
  </si>
  <si>
    <t>т.у.т./млн. Гкал</t>
  </si>
  <si>
    <r>
      <t>ОП</t>
    </r>
    <r>
      <rPr>
        <vertAlign val="subscript"/>
        <sz val="11"/>
        <color indexed="8"/>
        <rFont val="Times New Roman"/>
        <family val="1"/>
      </rPr>
      <t>мо.тэс.тэ</t>
    </r>
    <r>
      <rPr>
        <sz val="11"/>
        <color indexed="8"/>
        <rFont val="Times New Roman"/>
        <family val="1"/>
      </rPr>
      <t>/ОВ</t>
    </r>
    <r>
      <rPr>
        <vertAlign val="subscript"/>
        <sz val="11"/>
        <color indexed="8"/>
        <rFont val="Times New Roman"/>
        <family val="1"/>
      </rPr>
      <t>мо.тэс.тэ</t>
    </r>
  </si>
  <si>
    <t>Объем потребления топлива на выработку тепловой энергии тепловыми электростанциями на территории муниципального образования</t>
  </si>
  <si>
    <t>ОПмо.тэс.тэ</t>
  </si>
  <si>
    <t>Объем выработки тепловой энергии тепловыми электростанциями на территории муниципального образования</t>
  </si>
  <si>
    <t>млн. Гкал</t>
  </si>
  <si>
    <t>ОВмо.тэс.тэ</t>
  </si>
  <si>
    <t>3.4.2. Удельный расход топлива на выработку тепловой энергии на котельных</t>
  </si>
  <si>
    <t>Умо.к.тэ</t>
  </si>
  <si>
    <t>т.у.т./Гкал</t>
  </si>
  <si>
    <r>
      <t>ОП</t>
    </r>
    <r>
      <rPr>
        <vertAlign val="subscript"/>
        <sz val="11"/>
        <color indexed="8"/>
        <rFont val="Times New Roman"/>
        <family val="1"/>
      </rPr>
      <t>мо.к.тэ</t>
    </r>
    <r>
      <rPr>
        <sz val="11"/>
        <color indexed="8"/>
        <rFont val="Times New Roman"/>
        <family val="1"/>
      </rPr>
      <t>/ОВ</t>
    </r>
    <r>
      <rPr>
        <vertAlign val="subscript"/>
        <sz val="11"/>
        <color indexed="8"/>
        <rFont val="Times New Roman"/>
        <family val="1"/>
      </rPr>
      <t>мо.к.тэ</t>
    </r>
  </si>
  <si>
    <t>Объем потребления топлива на выработку тепловой энергии котельными на территории муниципального образования</t>
  </si>
  <si>
    <t>тыс. м3</t>
  </si>
  <si>
    <t xml:space="preserve">ОПмо.к.тэ </t>
  </si>
  <si>
    <t>Объем выработки тепловой энергии котельными на территории муниципального образования</t>
  </si>
  <si>
    <t xml:space="preserve">ОВмо.к.тэ </t>
  </si>
  <si>
    <t>3.4.3. Удельный расход электрической энергии, используемой при передаче тепловой энергии в системах теплоснабжения</t>
  </si>
  <si>
    <t>Умо.ээ.передача тэ</t>
  </si>
  <si>
    <t>кВт.ч/тыс.куб.м</t>
  </si>
  <si>
    <r>
      <t>ОП</t>
    </r>
    <r>
      <rPr>
        <vertAlign val="subscript"/>
        <sz val="11"/>
        <color indexed="8"/>
        <rFont val="Times New Roman"/>
        <family val="1"/>
      </rPr>
      <t>мо.ээ.передача тэ</t>
    </r>
    <r>
      <rPr>
        <sz val="11"/>
        <color indexed="8"/>
        <rFont val="Times New Roman"/>
        <family val="1"/>
      </rPr>
      <t>/ОТ</t>
    </r>
    <r>
      <rPr>
        <vertAlign val="subscript"/>
        <sz val="11"/>
        <color indexed="8"/>
        <rFont val="Times New Roman"/>
        <family val="1"/>
      </rPr>
      <t>мо.тн</t>
    </r>
  </si>
  <si>
    <t>Объем потребления электрической энергии для передачи тепловой энергии в системах теплоснабжения на территории муниципального образования</t>
  </si>
  <si>
    <t>тыс. кВт.ч</t>
  </si>
  <si>
    <t>ОПмо.ээ.передача тэ</t>
  </si>
  <si>
    <t xml:space="preserve"> Объем транспортировки теплоносителя в системе теплоснабжения на территории муниципального образования</t>
  </si>
  <si>
    <t>ОТмо.тн</t>
  </si>
  <si>
    <t xml:space="preserve">3.4.4. Доля потерь тепловой энергии при ее передаче в общем объеме переданной тепловой энергии </t>
  </si>
  <si>
    <t>Дмо.тэ.потери</t>
  </si>
  <si>
    <r>
      <t>(О</t>
    </r>
    <r>
      <rPr>
        <vertAlign val="subscript"/>
        <sz val="11"/>
        <color indexed="8"/>
        <rFont val="Times New Roman"/>
        <family val="1"/>
      </rPr>
      <t>мо.тэ.потери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мо.тэ.общий</t>
    </r>
    <r>
      <rPr>
        <sz val="11"/>
        <color indexed="8"/>
        <rFont val="Times New Roman"/>
        <family val="1"/>
      </rPr>
      <t>)×100%</t>
    </r>
  </si>
  <si>
    <t>Объем потерь тепловой энергии при ее передаче на территории муниципального образования</t>
  </si>
  <si>
    <t>Омо.тэ.потери</t>
  </si>
  <si>
    <t>Общий объем передаваемой тепловой энергии на территории муниципального образования</t>
  </si>
  <si>
    <t>3.4.5. Доля потерь воды при ее передаче в общем объеме переданной воды</t>
  </si>
  <si>
    <t>Дмо.вс.потери</t>
  </si>
  <si>
    <r>
      <t>(ОП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>/(ОП</t>
    </r>
    <r>
      <rPr>
        <vertAlign val="subscript"/>
        <sz val="11"/>
        <color indexed="8"/>
        <rFont val="Times New Roman"/>
        <family val="1"/>
      </rPr>
      <t>мо.гвс.общий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мо.хвс.общий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 xml:space="preserve">))×100% </t>
    </r>
  </si>
  <si>
    <t>Объем потерь воды (горячей и холодной) при ее передаче на территории муниципального образования</t>
  </si>
  <si>
    <t>ОПмо.вс.передача</t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</si>
  <si>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горячей воды                 </t>
    </r>
    <r>
      <rPr>
        <sz val="11"/>
        <rFont val="Times New Roman"/>
        <family val="1"/>
      </rPr>
      <t xml:space="preserve">                                           </t>
    </r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</si>
  <si>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холодной воды                                           </t>
    </r>
  </si>
  <si>
    <t>ОПмо.хвс.общий</t>
  </si>
  <si>
    <t>3.4.6. Удельный расход электрической энергии, используемой для передачи (транспортировки) воды в системах водоснабжения (на 1 куб. метр)</t>
  </si>
  <si>
    <t>Умо.ээ.передача.вс</t>
  </si>
  <si>
    <t>тыс. кВт.ч/тыс. куб.м</t>
  </si>
  <si>
    <r>
      <t>ОП</t>
    </r>
    <r>
      <rPr>
        <vertAlign val="subscript"/>
        <sz val="11"/>
        <color indexed="8"/>
        <rFont val="Times New Roman"/>
        <family val="1"/>
      </rPr>
      <t>мо.ээ.передача.вс</t>
    </r>
    <r>
      <rPr>
        <sz val="11"/>
        <color indexed="8"/>
        <rFont val="Times New Roman"/>
        <family val="1"/>
      </rPr>
      <t>/(ОП</t>
    </r>
    <r>
      <rPr>
        <vertAlign val="subscript"/>
        <sz val="11"/>
        <color indexed="8"/>
        <rFont val="Times New Roman"/>
        <family val="1"/>
      </rPr>
      <t xml:space="preserve">мо.гвс.общий </t>
    </r>
    <r>
      <rPr>
        <sz val="11"/>
        <color indexed="8"/>
        <rFont val="Times New Roman"/>
        <family val="1"/>
      </rPr>
      <t>+ ОП</t>
    </r>
    <r>
      <rPr>
        <vertAlign val="subscript"/>
        <sz val="11"/>
        <color indexed="8"/>
        <rFont val="Times New Roman"/>
        <family val="1"/>
      </rPr>
      <t xml:space="preserve">мо.хвс.общий 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>)</t>
    </r>
  </si>
  <si>
    <t>Объем потребления электрической энергии для передачи воды в системах водоснабжения на территории муниципального образования</t>
  </si>
  <si>
    <t>ОПээ.передача.вс</t>
  </si>
  <si>
    <t>Объем потерь воды при ее передаче на территории муниципального образования</t>
  </si>
  <si>
    <t xml:space="preserve">ОПмо.вс.передача </t>
  </si>
  <si>
    <t xml:space="preserve">3.4.7. Удельный расход электрической энергии, используемой в системах водоотведения (на 1 куб. метр) </t>
  </si>
  <si>
    <t>Умо.ээ.водоотведение</t>
  </si>
  <si>
    <t>тыс. кВт.ч/куб.м</t>
  </si>
  <si>
    <r>
      <t>ОП</t>
    </r>
    <r>
      <rPr>
        <vertAlign val="subscript"/>
        <sz val="11"/>
        <color indexed="8"/>
        <rFont val="Times New Roman"/>
        <family val="1"/>
      </rPr>
      <t>мо.ээ.водоотведение</t>
    </r>
    <r>
      <rPr>
        <sz val="11"/>
        <color indexed="8"/>
        <rFont val="Times New Roman"/>
        <family val="1"/>
      </rPr>
      <t>/О</t>
    </r>
    <r>
      <rPr>
        <vertAlign val="subscript"/>
        <sz val="11"/>
        <color indexed="8"/>
        <rFont val="Times New Roman"/>
        <family val="1"/>
      </rPr>
      <t>мо.вс.отведение</t>
    </r>
  </si>
  <si>
    <t>Объем потребления электрической энергии в системах водоотведения на территории муниципального образования</t>
  </si>
  <si>
    <t>ОПмо.ээ.водоотведение</t>
  </si>
  <si>
    <t>Общий объем водоотведенной воды на территории муниципального образования</t>
  </si>
  <si>
    <t>Омо.вс.отведение</t>
  </si>
  <si>
    <t>3.4.8.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</si>
  <si>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Умо.ээ.освещение</t>
  </si>
  <si>
    <r>
      <t>ОП</t>
    </r>
    <r>
      <rPr>
        <vertAlign val="subscript"/>
        <sz val="11"/>
        <color indexed="8"/>
        <rFont val="Times New Roman"/>
        <family val="1"/>
      </rPr>
      <t>мо.ээ.освещение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мо.освещение</t>
    </r>
  </si>
  <si>
    <t>Объем потребления электрической энергии в системах уличного освещения на территории муниципального образования</t>
  </si>
  <si>
    <t>ОПмо.ээ.освещение</t>
  </si>
  <si>
    <t xml:space="preserve"> Общая площадь уличного освещения территории муниципального образования на конец года</t>
  </si>
  <si>
    <t>Пмо.освещение</t>
  </si>
  <si>
    <t>3.5. Целевые показатели в области энергосбережения и повышения энергетической эффективности в транспортном комплексе</t>
  </si>
  <si>
    <t>3.5.1.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</si>
  <si>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</si>
  <si>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3.5.2. 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</si>
  <si>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</si>
  <si>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3.5.3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</si>
  <si>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</si>
  <si>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3.5.4.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</si>
  <si>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</si>
  <si>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3.5.5.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</si>
  <si>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</si>
  <si>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3.5.6.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</si>
  <si>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</si>
  <si>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Форма 8</t>
  </si>
  <si>
    <t>Данные по целевому показателю "Удельный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нормативам") по МО МР "Печора"</t>
  </si>
  <si>
    <t xml:space="preserve">Основание: Постановление Правительства РФ от 31 декабря 2009 года №1225 «О требованиях к региональным и муниципальным программам в области энергосбережения и повышения энергетической эффективности» (в редакции постановления Правительства РФ от 15.07.2013 №593) </t>
  </si>
  <si>
    <t>Факт</t>
  </si>
  <si>
    <t>План</t>
  </si>
  <si>
    <t>Наименование показателя (индикатора)</t>
  </si>
  <si>
    <t>1 квар 2015</t>
  </si>
  <si>
    <t>2 квар 2015</t>
  </si>
  <si>
    <t>3 квар 2015</t>
  </si>
  <si>
    <t>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нормативам)</t>
  </si>
  <si>
    <r>
      <t>кВтч/м</t>
    </r>
    <r>
      <rPr>
        <vertAlign val="superscript"/>
        <sz val="14"/>
        <rFont val="Times New Roman"/>
        <family val="1"/>
      </rPr>
      <t>2</t>
    </r>
  </si>
  <si>
    <t>4 квар 2015</t>
  </si>
  <si>
    <t>на 01.01.2016г.</t>
  </si>
  <si>
    <t>Наименование МО  МР "Печора"</t>
  </si>
  <si>
    <t>Процент выполнения (отношение выполнено к запланированному за 2015 г.)</t>
  </si>
  <si>
    <t>5.1.1.1</t>
  </si>
  <si>
    <t>Мероприятие 5.1.1.1  Работы по разработке ПСД, технологическое присоединение, прочие работы (блочно-модульной водогрейной газовой котельной в п. Зеленоборск)</t>
  </si>
  <si>
    <t>5.1.1.2</t>
  </si>
  <si>
    <t>Мероприятие 5.1.1.2  Установка блочно-модульной водогрейной газовой котельной в п. Зеленоборск</t>
  </si>
  <si>
    <t>5.1.1.3</t>
  </si>
  <si>
    <t>Мероприятие 5.1.1.3 Работы по разработке ПСД, технологическое присоединение, прочие работы (блочно-модульной водогрейной электрокотельной в п. Косью)</t>
  </si>
  <si>
    <t>5.1.2.1</t>
  </si>
  <si>
    <t>5.1.3.2</t>
  </si>
  <si>
    <t>5.1.3.3</t>
  </si>
  <si>
    <t>Выполнено мероприятий за 2015 года</t>
  </si>
  <si>
    <t>Мероприятие 5.1.2.1 Установка  либо замена индивидуальных приборов учета в муниципальных квартирах</t>
  </si>
  <si>
    <t>5.1.2.2</t>
  </si>
  <si>
    <t>Мероприятие 5.1.2.2 Погашение расходов по установке индивидуальных приборов учета физическим лицам по судебным решениям</t>
  </si>
  <si>
    <t>Мероприятие 5.1.3.1 Оснащение зданий, строений, сооружений приборами учета тепловой энергии</t>
  </si>
  <si>
    <t xml:space="preserve">5.1.3.1 </t>
  </si>
  <si>
    <t>Мероприятие 5.1.3.2 Установка энергосберегающих окон</t>
  </si>
  <si>
    <t>Мероприятие 5.1.3.3 Установка прибора учета холодного водоснабжения</t>
  </si>
  <si>
    <t>5.1.3.4</t>
  </si>
  <si>
    <t>Мероприятие 5.1.3.4 Проведение энергетического обследования зданий, строений, сооружений</t>
  </si>
  <si>
    <t>5.1.3.5</t>
  </si>
  <si>
    <t>Мероприятие 5.1.3.5 Поставка и монтаж светильников на энергосберегающие лампы</t>
  </si>
  <si>
    <t>5.1.3.6</t>
  </si>
  <si>
    <t>Мероприятие 5.1.3.6 Поставка и монтаж светильников на энергосберегающие лампы</t>
  </si>
  <si>
    <t>5.1.3.7</t>
  </si>
  <si>
    <t>Мероприятие 5.1.3.7 Проведение капитального ремонта ограждающих конструкций (окна, двери)</t>
  </si>
  <si>
    <t xml:space="preserve">2015 год (факт)        </t>
  </si>
  <si>
    <t>Расчет значений целевых показателей в области энергосбережения и повышения энергетической эффективности  за 2015 год</t>
  </si>
  <si>
    <t>на 1 января 2016 года</t>
  </si>
  <si>
    <t>Форма 9</t>
  </si>
  <si>
    <t>Пункт 10. Планирование расходов  местного бюджета на оплату бюджетными учреждениями энергетических ресурсов исходя из сокращения потреблениями ими каждого энергоресурса на 3 процента по отношению к уровню 2009 года в течение 5 лет начиная с 1 января 2010 года</t>
  </si>
  <si>
    <t>Наименование МО</t>
  </si>
  <si>
    <t>Расходы из бюджета на обеспечение энергетическими ресурсами  муниципальных бюджетных учреждений</t>
  </si>
  <si>
    <t>Экономия в стоимостном выражении</t>
  </si>
  <si>
    <t>Экономия в процентном соотношении</t>
  </si>
  <si>
    <t>2009г. (факт)</t>
  </si>
  <si>
    <t>2015г. (факт)</t>
  </si>
  <si>
    <t>2015г. (факт в сопоставимом уровне)</t>
  </si>
  <si>
    <t>2016г. (план)</t>
  </si>
  <si>
    <t>2015г. (в сопоставимом уровне) к 2009г.</t>
  </si>
  <si>
    <t>2016г. к 2009г.</t>
  </si>
  <si>
    <t>Примечание:</t>
  </si>
  <si>
    <t>1) В соответствии со ст.24 Федерального закона 261-ФЗ от 23.11.2009г. "Об энергосбережении". Начиная с 1 января 2010 года государственное (муниципальное) учреждение обязано обеспечить снижение в сопоставимых условиях объема потребленных им ресурсов в течение пяти лет не менее чем на пятнадцать процентов от объема фактически потребленного им в 2009 году каждого из указанных ресурсов с ежегодным снижением такого объема не менее чем на три процента.</t>
  </si>
  <si>
    <t>2) Приказом Минэкономразвития РФ от 24.10.2011 №591 утвержден "Порядок определения объемов снижения потребляемых государственными (муниципальными) учреждениями ресурсов в сопоставимых условиях".</t>
  </si>
  <si>
    <t>Форма 10</t>
  </si>
  <si>
    <r>
      <t xml:space="preserve">Информация о требованиях законодательства в области энергосбережения, повышения энергетической эффективности, а также информации, подлежащей включению в государственную информационную систему в области энергосбережения и энергетической эффективности, на официальных сайтах органов исполнительной власти Республики Коми, </t>
    </r>
    <r>
      <rPr>
        <b/>
        <sz val="12"/>
        <color indexed="8"/>
        <rFont val="Times New Roman"/>
        <family val="1"/>
      </rPr>
      <t xml:space="preserve">органов местного самоуправления в Республике Коми </t>
    </r>
    <r>
      <rPr>
        <sz val="12"/>
        <color indexed="8"/>
        <rFont val="Times New Roman"/>
        <family val="1"/>
      </rPr>
      <t>в сети "Интернет".</t>
    </r>
  </si>
  <si>
    <t>Основание: п.1, 2 ст.22, п.5 ст.23 Федерального закона от 23 ноября 2009 года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</si>
  <si>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Информационное обеспечение мероприятий</t>
  </si>
  <si>
    <t>Указать  конкретное размещение информации (в средствах массовой информации, на сайте ОМС, прочее)</t>
  </si>
  <si>
    <t>1. Адрес сайта (ов), на которых размещается требуемая информация</t>
  </si>
  <si>
    <t>2. Обязательное размещение информации, включенной в государственную информационную систему в области энергосбережения и повышения энергетической эффективности (ГИС.Энергоэффективность и пр.)</t>
  </si>
  <si>
    <t>3. Опубликование органами местного самоуправления в средствах массовой информации муниципальной программы (подпрограммы) энергосбережения и повышения энергетической эффективности</t>
  </si>
  <si>
    <t>4. Организации  органами местного самоуправления распространения в средствах массовой информации тематических теле- и радиопередач, информационно-просветительских программ о мероприятиях и способах энергосбережения и повышения энергетической эффективности, о выдающихся достижениях, в том числе зарубежных, в области энергосбережения и повышения энергетической эффективности и иной актуальной информации в данной области</t>
  </si>
  <si>
    <t>5. Выполнения иных действий в соответствии с законодательством об энергосбережении и о повышении энергетической эффективности.</t>
  </si>
  <si>
    <t>В целях осуществления информационного обеспечения мероприятий по энергосбережению органы местного самоуправления обязаны обеспечить регулярное распространение:</t>
  </si>
  <si>
    <t xml:space="preserve"> - Информации об установленных законом правах и обязанностях физических лиц, о требованиях, предъявляемых к собственникам жилых домов, собственникам помещений в многоквартирных домах, лицам, ответственным за содержание многоквартирных домов, и об иных  требованиях;</t>
  </si>
  <si>
    <t xml:space="preserve"> - Социальной рекламы в области энергосбережения и повышения энергетической эффективности.</t>
  </si>
  <si>
    <t xml:space="preserve">Постановление администрации МР "Печора" от 24.12.2013 г. № 2515 </t>
  </si>
  <si>
    <t>Постановление администрации МР "Печора" от 24.12.2013 г. № 2516</t>
  </si>
  <si>
    <t>2018 год (план)</t>
  </si>
  <si>
    <t xml:space="preserve">Программа (подпрограмма) утверждена МПА (последняя редакция)   от 24.12.2013 г. № 2515 </t>
  </si>
  <si>
    <t xml:space="preserve">Период реализации муниципальной программы                              2014-2018 годы </t>
  </si>
  <si>
    <t>Постановление администрации МР "Печора" от 24.12.2013 г. № 2515</t>
  </si>
  <si>
    <t>http://www.pechoraonline.ru/</t>
  </si>
  <si>
    <t>http://dper.gisee.ru/profile/</t>
  </si>
  <si>
    <t>ФОРМА №5</t>
  </si>
  <si>
    <t>МО МР "Печора"</t>
  </si>
  <si>
    <t xml:space="preserve">МОУ  "ООШ" п. Чикшино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</si>
</sst>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0.000"/>
    <numFmt numFmtId="175" formatCode="#,##0.0"/>
    <numFmt numFmtId="176" formatCode="[$-419]General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* #,##0.00_);_(* \(#,##0.00\);_(* &quot;-&quot;??_);_(@_)"/>
    <numFmt numFmtId="182" formatCode="#,##0_ ;\-#,##0\ "/>
    <numFmt numFmtId="183" formatCode="#,##0.00_р_.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Arial"/>
      <family val="2"/>
    </font>
    <font>
      <vertAlign val="superscript"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/>
      <protection/>
    </xf>
    <xf numFmtId="176" fontId="59" fillId="0" borderId="0">
      <alignment/>
      <protection/>
    </xf>
    <xf numFmtId="171" fontId="4" fillId="0" borderId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4" fillId="0" borderId="0" applyFill="0" applyBorder="0" applyAlignment="0" applyProtection="0"/>
    <xf numFmtId="181" fontId="4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5" fillId="0" borderId="0" xfId="58" applyFont="1">
      <alignment/>
      <protection/>
    </xf>
    <xf numFmtId="0" fontId="6" fillId="0" borderId="0" xfId="58" applyFont="1" applyAlignment="1">
      <alignment horizontal="right"/>
      <protection/>
    </xf>
    <xf numFmtId="0" fontId="6" fillId="0" borderId="0" xfId="58" applyFont="1">
      <alignment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center" wrapText="1"/>
      <protection/>
    </xf>
    <xf numFmtId="172" fontId="5" fillId="0" borderId="0" xfId="58" applyNumberFormat="1" applyFont="1">
      <alignment/>
      <protection/>
    </xf>
    <xf numFmtId="0" fontId="6" fillId="0" borderId="11" xfId="58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/>
      <protection/>
    </xf>
    <xf numFmtId="0" fontId="7" fillId="0" borderId="11" xfId="58" applyFont="1" applyBorder="1" applyAlignment="1">
      <alignment horizontal="left"/>
      <protection/>
    </xf>
    <xf numFmtId="0" fontId="7" fillId="0" borderId="11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wrapText="1"/>
      <protection/>
    </xf>
    <xf numFmtId="0" fontId="13" fillId="0" borderId="0" xfId="58" applyFont="1" applyAlignment="1">
      <alignment vertical="center" wrapText="1"/>
      <protection/>
    </xf>
    <xf numFmtId="0" fontId="4" fillId="0" borderId="0" xfId="58">
      <alignment/>
      <protection/>
    </xf>
    <xf numFmtId="0" fontId="77" fillId="0" borderId="11" xfId="0" applyFont="1" applyBorder="1" applyAlignment="1">
      <alignment horizontal="center" vertical="center" wrapText="1"/>
    </xf>
    <xf numFmtId="0" fontId="6" fillId="0" borderId="0" xfId="58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77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63" fillId="0" borderId="11" xfId="45" applyFont="1" applyFill="1" applyBorder="1" applyAlignment="1" applyProtection="1">
      <alignment horizontal="center" vertical="center" wrapText="1"/>
      <protection/>
    </xf>
    <xf numFmtId="0" fontId="77" fillId="0" borderId="11" xfId="0" applyNumberFormat="1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14" fillId="0" borderId="0" xfId="45" applyFont="1" applyFill="1" applyAlignment="1" applyProtection="1">
      <alignment horizontal="center" vertical="center" wrapText="1"/>
      <protection/>
    </xf>
    <xf numFmtId="0" fontId="77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left" vertical="center" wrapText="1"/>
    </xf>
    <xf numFmtId="182" fontId="7" fillId="0" borderId="11" xfId="71" applyNumberFormat="1" applyFont="1" applyFill="1" applyBorder="1" applyAlignment="1">
      <alignment horizontal="center" vertical="center" wrapText="1"/>
    </xf>
    <xf numFmtId="1" fontId="8" fillId="0" borderId="12" xfId="58" applyNumberFormat="1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1" fontId="5" fillId="0" borderId="0" xfId="58" applyNumberFormat="1" applyFont="1">
      <alignment/>
      <protection/>
    </xf>
    <xf numFmtId="173" fontId="7" fillId="0" borderId="11" xfId="71" applyFont="1" applyFill="1" applyBorder="1" applyAlignment="1">
      <alignment horizontal="center" vertical="center" wrapText="1"/>
    </xf>
    <xf numFmtId="1" fontId="7" fillId="0" borderId="11" xfId="71" applyNumberFormat="1" applyFont="1" applyFill="1" applyBorder="1" applyAlignment="1">
      <alignment horizontal="center" vertical="center" wrapText="1"/>
    </xf>
    <xf numFmtId="1" fontId="7" fillId="0" borderId="11" xfId="58" applyNumberFormat="1" applyFont="1" applyFill="1" applyBorder="1" applyAlignment="1">
      <alignment horizontal="center" vertical="center"/>
      <protection/>
    </xf>
    <xf numFmtId="1" fontId="7" fillId="0" borderId="11" xfId="71" applyNumberFormat="1" applyFont="1" applyFill="1" applyBorder="1" applyAlignment="1">
      <alignment horizontal="center" vertical="center"/>
    </xf>
    <xf numFmtId="0" fontId="8" fillId="33" borderId="0" xfId="58" applyFont="1" applyFill="1" applyBorder="1" applyAlignment="1">
      <alignment horizontal="center" wrapText="1"/>
      <protection/>
    </xf>
    <xf numFmtId="1" fontId="7" fillId="0" borderId="0" xfId="58" applyNumberFormat="1" applyFont="1" applyFill="1" applyBorder="1" applyAlignment="1">
      <alignment horizontal="center" vertical="center"/>
      <protection/>
    </xf>
    <xf numFmtId="1" fontId="7" fillId="0" borderId="0" xfId="71" applyNumberFormat="1" applyFont="1" applyFill="1" applyBorder="1" applyAlignment="1">
      <alignment horizontal="center" vertical="center"/>
    </xf>
    <xf numFmtId="0" fontId="5" fillId="0" borderId="0" xfId="58" applyFont="1" applyBorder="1">
      <alignment/>
      <protection/>
    </xf>
    <xf numFmtId="0" fontId="16" fillId="33" borderId="0" xfId="58" applyFont="1" applyFill="1" applyBorder="1" applyAlignment="1">
      <alignment horizontal="left" wrapText="1"/>
      <protection/>
    </xf>
    <xf numFmtId="0" fontId="7" fillId="0" borderId="11" xfId="58" applyFont="1" applyBorder="1" applyAlignment="1">
      <alignment horizontal="center" vertical="center"/>
      <protection/>
    </xf>
    <xf numFmtId="0" fontId="6" fillId="0" borderId="10" xfId="58" applyFont="1" applyBorder="1">
      <alignment/>
      <protection/>
    </xf>
    <xf numFmtId="0" fontId="6" fillId="0" borderId="11" xfId="58" applyFont="1" applyBorder="1">
      <alignment/>
      <protection/>
    </xf>
    <xf numFmtId="0" fontId="6" fillId="0" borderId="12" xfId="58" applyFont="1" applyBorder="1" applyAlignment="1">
      <alignment horizontal="justify"/>
      <protection/>
    </xf>
    <xf numFmtId="0" fontId="16" fillId="33" borderId="11" xfId="58" applyFont="1" applyFill="1" applyBorder="1" applyAlignment="1">
      <alignment horizontal="center" vertical="center" wrapText="1"/>
      <protection/>
    </xf>
    <xf numFmtId="0" fontId="16" fillId="33" borderId="12" xfId="58" applyFont="1" applyFill="1" applyBorder="1" applyAlignment="1">
      <alignment horizontal="center" vertical="center" wrapText="1"/>
      <protection/>
    </xf>
    <xf numFmtId="0" fontId="16" fillId="33" borderId="11" xfId="58" applyFont="1" applyFill="1" applyBorder="1" applyAlignment="1">
      <alignment horizontal="center" wrapText="1"/>
      <protection/>
    </xf>
    <xf numFmtId="0" fontId="6" fillId="0" borderId="11" xfId="58" applyFont="1" applyBorder="1" applyAlignment="1">
      <alignment horizontal="left"/>
      <protection/>
    </xf>
    <xf numFmtId="4" fontId="16" fillId="33" borderId="12" xfId="58" applyNumberFormat="1" applyFont="1" applyFill="1" applyBorder="1" applyAlignment="1">
      <alignment horizontal="center" vertical="center" wrapText="1"/>
      <protection/>
    </xf>
    <xf numFmtId="0" fontId="15" fillId="0" borderId="11" xfId="58" applyFont="1" applyBorder="1" applyAlignment="1">
      <alignment horizontal="center" wrapText="1"/>
      <protection/>
    </xf>
    <xf numFmtId="4" fontId="18" fillId="33" borderId="12" xfId="58" applyNumberFormat="1" applyFont="1" applyFill="1" applyBorder="1" applyAlignment="1">
      <alignment horizontal="center" vertical="center" wrapText="1"/>
      <protection/>
    </xf>
    <xf numFmtId="0" fontId="16" fillId="33" borderId="11" xfId="58" applyFont="1" applyFill="1" applyBorder="1" applyAlignment="1">
      <alignment horizontal="left" wrapText="1"/>
      <protection/>
    </xf>
    <xf numFmtId="0" fontId="6" fillId="0" borderId="11" xfId="58" applyFont="1" applyBorder="1" applyAlignment="1">
      <alignment horizontal="justify"/>
      <protection/>
    </xf>
    <xf numFmtId="0" fontId="6" fillId="0" borderId="11" xfId="58" applyFont="1" applyBorder="1" applyAlignment="1">
      <alignment wrapText="1"/>
      <protection/>
    </xf>
    <xf numFmtId="0" fontId="6" fillId="0" borderId="11" xfId="58" applyFont="1" applyBorder="1" applyAlignment="1">
      <alignment horizontal="left" wrapText="1"/>
      <protection/>
    </xf>
    <xf numFmtId="0" fontId="17" fillId="0" borderId="11" xfId="58" applyFont="1" applyBorder="1" applyAlignment="1">
      <alignment horizontal="justify"/>
      <protection/>
    </xf>
    <xf numFmtId="0" fontId="16" fillId="33" borderId="10" xfId="58" applyFont="1" applyFill="1" applyBorder="1" applyAlignment="1">
      <alignment horizontal="justify" wrapText="1"/>
      <protection/>
    </xf>
    <xf numFmtId="0" fontId="16" fillId="33" borderId="10" xfId="58" applyFont="1" applyFill="1" applyBorder="1" applyAlignment="1">
      <alignment horizontal="left" wrapText="1"/>
      <protection/>
    </xf>
    <xf numFmtId="0" fontId="6" fillId="0" borderId="11" xfId="58" applyFont="1" applyBorder="1" applyAlignment="1">
      <alignment horizontal="center" wrapText="1"/>
      <protection/>
    </xf>
    <xf numFmtId="0" fontId="6" fillId="0" borderId="11" xfId="58" applyFont="1" applyBorder="1" applyAlignment="1">
      <alignment vertical="center" wrapText="1"/>
      <protection/>
    </xf>
    <xf numFmtId="0" fontId="7" fillId="0" borderId="0" xfId="58" applyFont="1" applyBorder="1" applyAlignment="1">
      <alignment horizontal="center" vertical="center"/>
      <protection/>
    </xf>
    <xf numFmtId="4" fontId="15" fillId="0" borderId="11" xfId="58" applyNumberFormat="1" applyFont="1" applyBorder="1" applyAlignment="1">
      <alignment horizontal="center" vertical="center" wrapText="1"/>
      <protection/>
    </xf>
    <xf numFmtId="0" fontId="14" fillId="0" borderId="0" xfId="58" applyFont="1" applyBorder="1" applyAlignment="1">
      <alignment horizontal="left" vertical="center" wrapText="1"/>
      <protection/>
    </xf>
    <xf numFmtId="0" fontId="16" fillId="33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vertical="center"/>
      <protection/>
    </xf>
    <xf numFmtId="0" fontId="6" fillId="0" borderId="11" xfId="58" applyFont="1" applyBorder="1" applyAlignment="1">
      <alignment horizontal="left" vertical="center" wrapText="1"/>
      <protection/>
    </xf>
    <xf numFmtId="0" fontId="17" fillId="0" borderId="11" xfId="58" applyFont="1" applyBorder="1" applyAlignment="1">
      <alignment horizontal="justify" vertical="center"/>
      <protection/>
    </xf>
    <xf numFmtId="0" fontId="6" fillId="0" borderId="11" xfId="58" applyFont="1" applyBorder="1" applyAlignment="1">
      <alignment horizontal="left" vertical="center"/>
      <protection/>
    </xf>
    <xf numFmtId="4" fontId="18" fillId="33" borderId="11" xfId="58" applyNumberFormat="1" applyFont="1" applyFill="1" applyBorder="1" applyAlignment="1">
      <alignment horizontal="center" vertical="center" wrapText="1"/>
      <protection/>
    </xf>
    <xf numFmtId="4" fontId="6" fillId="0" borderId="10" xfId="58" applyNumberFormat="1" applyFont="1" applyBorder="1" applyAlignment="1">
      <alignment horizontal="center" vertical="center"/>
      <protection/>
    </xf>
    <xf numFmtId="4" fontId="6" fillId="0" borderId="11" xfId="58" applyNumberFormat="1" applyFont="1" applyBorder="1" applyAlignment="1">
      <alignment horizontal="center" vertical="center"/>
      <protection/>
    </xf>
    <xf numFmtId="4" fontId="6" fillId="0" borderId="12" xfId="58" applyNumberFormat="1" applyFont="1" applyBorder="1" applyAlignment="1">
      <alignment horizontal="center" vertical="center"/>
      <protection/>
    </xf>
    <xf numFmtId="4" fontId="16" fillId="33" borderId="11" xfId="58" applyNumberFormat="1" applyFont="1" applyFill="1" applyBorder="1" applyAlignment="1">
      <alignment horizontal="center" vertical="center" wrapText="1"/>
      <protection/>
    </xf>
    <xf numFmtId="4" fontId="16" fillId="33" borderId="10" xfId="58" applyNumberFormat="1" applyFont="1" applyFill="1" applyBorder="1" applyAlignment="1">
      <alignment horizontal="center" vertical="center" wrapText="1"/>
      <protection/>
    </xf>
    <xf numFmtId="0" fontId="79" fillId="0" borderId="11" xfId="0" applyFont="1" applyBorder="1" applyAlignment="1">
      <alignment wrapText="1"/>
    </xf>
    <xf numFmtId="0" fontId="77" fillId="0" borderId="1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10" fontId="6" fillId="0" borderId="0" xfId="0" applyNumberFormat="1" applyFont="1" applyAlignment="1" applyProtection="1">
      <alignment horizontal="center" vertical="center"/>
      <protection locked="0"/>
    </xf>
    <xf numFmtId="0" fontId="8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3" fontId="1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0" fontId="7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6" fillId="0" borderId="0" xfId="58" applyFont="1" applyAlignment="1">
      <alignment/>
      <protection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3" fontId="1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 wrapText="1"/>
    </xf>
    <xf numFmtId="0" fontId="77" fillId="36" borderId="11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77" fillId="34" borderId="11" xfId="0" applyNumberFormat="1" applyFont="1" applyFill="1" applyBorder="1" applyAlignment="1">
      <alignment horizontal="center" vertical="center"/>
    </xf>
    <xf numFmtId="174" fontId="14" fillId="0" borderId="12" xfId="0" applyNumberFormat="1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center" wrapText="1"/>
    </xf>
    <xf numFmtId="4" fontId="77" fillId="0" borderId="11" xfId="0" applyNumberFormat="1" applyFont="1" applyBorder="1" applyAlignment="1">
      <alignment horizontal="center" vertical="center"/>
    </xf>
    <xf numFmtId="0" fontId="77" fillId="35" borderId="11" xfId="0" applyFont="1" applyFill="1" applyBorder="1" applyAlignment="1">
      <alignment horizontal="center" vertical="top" wrapText="1"/>
    </xf>
    <xf numFmtId="174" fontId="77" fillId="36" borderId="11" xfId="0" applyNumberFormat="1" applyFont="1" applyFill="1" applyBorder="1" applyAlignment="1">
      <alignment horizontal="center" vertical="top" wrapText="1"/>
    </xf>
    <xf numFmtId="4" fontId="0" fillId="36" borderId="11" xfId="0" applyNumberFormat="1" applyFont="1" applyFill="1" applyBorder="1" applyAlignment="1">
      <alignment/>
    </xf>
    <xf numFmtId="0" fontId="77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/>
    </xf>
    <xf numFmtId="4" fontId="14" fillId="0" borderId="11" xfId="0" applyNumberFormat="1" applyFont="1" applyBorder="1" applyAlignment="1">
      <alignment horizontal="center" vertical="center" wrapText="1"/>
    </xf>
    <xf numFmtId="4" fontId="14" fillId="34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4" fontId="77" fillId="34" borderId="11" xfId="0" applyNumberFormat="1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174" fontId="2" fillId="36" borderId="11" xfId="0" applyNumberFormat="1" applyFont="1" applyFill="1" applyBorder="1" applyAlignment="1">
      <alignment/>
    </xf>
    <xf numFmtId="0" fontId="77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4" fillId="0" borderId="0" xfId="60" applyFont="1" applyBorder="1">
      <alignment/>
      <protection/>
    </xf>
    <xf numFmtId="0" fontId="7" fillId="0" borderId="0" xfId="60" applyFont="1" applyBorder="1" applyAlignment="1">
      <alignment horizontal="center" vertical="center" wrapText="1"/>
      <protection/>
    </xf>
    <xf numFmtId="0" fontId="31" fillId="0" borderId="0" xfId="60" applyFont="1" applyAlignment="1">
      <alignment horizontal="center" vertical="center" wrapText="1"/>
      <protection/>
    </xf>
    <xf numFmtId="0" fontId="6" fillId="0" borderId="0" xfId="60" applyFont="1" applyBorder="1">
      <alignment/>
      <protection/>
    </xf>
    <xf numFmtId="0" fontId="7" fillId="0" borderId="13" xfId="60" applyFont="1" applyBorder="1" applyAlignment="1">
      <alignment horizontal="center" vertical="center" wrapText="1"/>
      <protection/>
    </xf>
    <xf numFmtId="0" fontId="24" fillId="0" borderId="11" xfId="60" applyFont="1" applyBorder="1" applyAlignment="1">
      <alignment horizontal="center" vertical="center" wrapText="1"/>
      <protection/>
    </xf>
    <xf numFmtId="0" fontId="24" fillId="0" borderId="11" xfId="60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wrapText="1"/>
      <protection/>
    </xf>
    <xf numFmtId="4" fontId="7" fillId="0" borderId="11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 wrapText="1"/>
      <protection/>
    </xf>
    <xf numFmtId="2" fontId="6" fillId="0" borderId="0" xfId="60" applyNumberFormat="1" applyFont="1" applyBorder="1" applyAlignment="1">
      <alignment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left" vertical="center"/>
      <protection/>
    </xf>
    <xf numFmtId="0" fontId="33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 wrapText="1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/>
      <protection/>
    </xf>
    <xf numFmtId="4" fontId="24" fillId="0" borderId="11" xfId="60" applyNumberFormat="1" applyFont="1" applyBorder="1" applyAlignment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4" fontId="19" fillId="0" borderId="14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6" fillId="0" borderId="0" xfId="58" applyFont="1" applyAlignment="1">
      <alignment horizontal="center"/>
      <protection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1" xfId="65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4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6" xfId="0" applyNumberFormat="1" applyFont="1" applyBorder="1" applyAlignment="1" applyProtection="1">
      <alignment horizontal="center" vertical="center"/>
      <protection locked="0"/>
    </xf>
    <xf numFmtId="4" fontId="7" fillId="0" borderId="16" xfId="0" applyNumberFormat="1" applyFont="1" applyBorder="1" applyAlignment="1" applyProtection="1">
      <alignment horizontal="center" vertical="center" wrapText="1"/>
      <protection locked="0"/>
    </xf>
    <xf numFmtId="4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Border="1" applyAlignment="1" applyProtection="1">
      <alignment horizontal="center" vertical="center" wrapText="1"/>
      <protection locked="0"/>
    </xf>
    <xf numFmtId="4" fontId="7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83" fillId="34" borderId="21" xfId="0" applyNumberFormat="1" applyFont="1" applyFill="1" applyBorder="1" applyAlignment="1">
      <alignment horizontal="center" vertical="center"/>
    </xf>
    <xf numFmtId="0" fontId="83" fillId="34" borderId="22" xfId="0" applyNumberFormat="1" applyFont="1" applyFill="1" applyBorder="1" applyAlignment="1">
      <alignment horizontal="left" vertical="center" wrapText="1"/>
    </xf>
    <xf numFmtId="49" fontId="84" fillId="34" borderId="17" xfId="0" applyNumberFormat="1" applyFont="1" applyFill="1" applyBorder="1" applyAlignment="1">
      <alignment horizontal="center" vertical="center"/>
    </xf>
    <xf numFmtId="0" fontId="84" fillId="34" borderId="16" xfId="0" applyNumberFormat="1" applyFont="1" applyFill="1" applyBorder="1" applyAlignment="1">
      <alignment horizontal="left" vertical="center" wrapText="1"/>
    </xf>
    <xf numFmtId="0" fontId="84" fillId="0" borderId="17" xfId="0" applyNumberFormat="1" applyFont="1" applyBorder="1" applyAlignment="1">
      <alignment horizontal="center" vertical="center"/>
    </xf>
    <xf numFmtId="0" fontId="84" fillId="0" borderId="16" xfId="0" applyNumberFormat="1" applyFont="1" applyBorder="1" applyAlignment="1">
      <alignment horizontal="left" vertical="center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49" fontId="83" fillId="0" borderId="23" xfId="0" applyNumberFormat="1" applyFont="1" applyBorder="1" applyAlignment="1">
      <alignment horizontal="center" vertical="center"/>
    </xf>
    <xf numFmtId="0" fontId="83" fillId="0" borderId="24" xfId="0" applyNumberFormat="1" applyFont="1" applyBorder="1" applyAlignment="1">
      <alignment horizontal="center" vertical="center"/>
    </xf>
    <xf numFmtId="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25" xfId="0" applyNumberFormat="1" applyFont="1" applyFill="1" applyBorder="1" applyAlignment="1">
      <alignment horizontal="center" vertical="center"/>
    </xf>
    <xf numFmtId="0" fontId="83" fillId="34" borderId="26" xfId="0" applyNumberFormat="1" applyFont="1" applyFill="1" applyBorder="1" applyAlignment="1">
      <alignment horizontal="left" vertical="center" wrapText="1"/>
    </xf>
    <xf numFmtId="4" fontId="15" fillId="34" borderId="25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2" xfId="65" applyNumberFormat="1" applyFont="1" applyFill="1" applyBorder="1" applyAlignment="1" applyProtection="1">
      <alignment horizontal="center" vertical="center" wrapText="1"/>
      <protection/>
    </xf>
    <xf numFmtId="4" fontId="15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27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27" xfId="65" applyNumberFormat="1" applyFont="1" applyFill="1" applyBorder="1" applyAlignment="1" applyProtection="1">
      <alignment horizontal="center" vertical="center" wrapText="1"/>
      <protection/>
    </xf>
    <xf numFmtId="49" fontId="84" fillId="34" borderId="18" xfId="0" applyNumberFormat="1" applyFont="1" applyFill="1" applyBorder="1" applyAlignment="1">
      <alignment horizontal="center" vertical="center"/>
    </xf>
    <xf numFmtId="0" fontId="84" fillId="34" borderId="20" xfId="0" applyNumberFormat="1" applyFont="1" applyFill="1" applyBorder="1" applyAlignment="1">
      <alignment horizontal="left" vertical="center" wrapText="1"/>
    </xf>
    <xf numFmtId="4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9" xfId="65" applyNumberFormat="1" applyFont="1" applyFill="1" applyBorder="1" applyAlignment="1" applyProtection="1">
      <alignment horizontal="center" vertical="center" wrapText="1"/>
      <protection/>
    </xf>
    <xf numFmtId="4" fontId="6" fillId="34" borderId="28" xfId="0" applyNumberFormat="1" applyFont="1" applyFill="1" applyBorder="1" applyAlignment="1" applyProtection="1">
      <alignment horizontal="center" vertical="center"/>
      <protection locked="0"/>
    </xf>
    <xf numFmtId="4" fontId="6" fillId="34" borderId="29" xfId="0" applyNumberFormat="1" applyFont="1" applyFill="1" applyBorder="1" applyAlignment="1" applyProtection="1">
      <alignment horizontal="center" vertical="center"/>
      <protection locked="0"/>
    </xf>
    <xf numFmtId="4" fontId="15" fillId="34" borderId="21" xfId="65" applyNumberFormat="1" applyFont="1" applyFill="1" applyBorder="1" applyAlignment="1" applyProtection="1">
      <alignment horizontal="center" vertical="center" wrapText="1"/>
      <protection/>
    </xf>
    <xf numFmtId="4" fontId="15" fillId="34" borderId="22" xfId="65" applyNumberFormat="1" applyFont="1" applyFill="1" applyBorder="1" applyAlignment="1" applyProtection="1">
      <alignment horizontal="center" vertical="center" wrapText="1"/>
      <protection/>
    </xf>
    <xf numFmtId="4" fontId="6" fillId="34" borderId="17" xfId="65" applyNumberFormat="1" applyFont="1" applyFill="1" applyBorder="1" applyAlignment="1" applyProtection="1">
      <alignment horizontal="center" vertical="center" wrapText="1"/>
      <protection/>
    </xf>
    <xf numFmtId="4" fontId="6" fillId="34" borderId="16" xfId="65" applyNumberFormat="1" applyFont="1" applyFill="1" applyBorder="1" applyAlignment="1" applyProtection="1">
      <alignment horizontal="center" vertical="center" wrapText="1"/>
      <protection/>
    </xf>
    <xf numFmtId="4" fontId="6" fillId="34" borderId="18" xfId="65" applyNumberFormat="1" applyFont="1" applyFill="1" applyBorder="1" applyAlignment="1" applyProtection="1">
      <alignment horizontal="center" vertical="center" wrapText="1"/>
      <protection/>
    </xf>
    <xf numFmtId="4" fontId="6" fillId="34" borderId="20" xfId="65" applyNumberFormat="1" applyFont="1" applyFill="1" applyBorder="1" applyAlignment="1" applyProtection="1">
      <alignment horizontal="center" vertical="center" wrapText="1"/>
      <protection/>
    </xf>
    <xf numFmtId="4" fontId="15" fillId="34" borderId="25" xfId="65" applyNumberFormat="1" applyFont="1" applyFill="1" applyBorder="1" applyAlignment="1" applyProtection="1">
      <alignment horizontal="center" vertical="center" wrapText="1"/>
      <protection/>
    </xf>
    <xf numFmtId="4" fontId="15" fillId="34" borderId="26" xfId="65" applyNumberFormat="1" applyFont="1" applyFill="1" applyBorder="1" applyAlignment="1" applyProtection="1">
      <alignment horizontal="center" vertical="center" wrapText="1"/>
      <protection/>
    </xf>
    <xf numFmtId="0" fontId="85" fillId="0" borderId="30" xfId="0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4" fontId="15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30" xfId="0" applyNumberFormat="1" applyFont="1" applyFill="1" applyBorder="1" applyAlignment="1" applyProtection="1">
      <alignment horizontal="center" vertical="center"/>
      <protection locked="0"/>
    </xf>
    <xf numFmtId="4" fontId="15" fillId="34" borderId="33" xfId="0" applyNumberFormat="1" applyFont="1" applyFill="1" applyBorder="1" applyAlignment="1" applyProtection="1">
      <alignment horizontal="center" vertical="center"/>
      <protection locked="0"/>
    </xf>
    <xf numFmtId="4" fontId="6" fillId="34" borderId="34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36" xfId="65" applyNumberFormat="1" applyFont="1" applyFill="1" applyBorder="1" applyAlignment="1" applyProtection="1">
      <alignment horizontal="center" vertical="center" wrapText="1"/>
      <protection/>
    </xf>
    <xf numFmtId="4" fontId="15" fillId="34" borderId="37" xfId="65" applyNumberFormat="1" applyFont="1" applyFill="1" applyBorder="1" applyAlignment="1" applyProtection="1">
      <alignment horizontal="center" vertical="center" wrapText="1"/>
      <protection/>
    </xf>
    <xf numFmtId="4" fontId="15" fillId="34" borderId="38" xfId="65" applyNumberFormat="1" applyFont="1" applyFill="1" applyBorder="1" applyAlignment="1" applyProtection="1">
      <alignment horizontal="center" vertical="center" wrapText="1"/>
      <protection/>
    </xf>
    <xf numFmtId="4" fontId="15" fillId="34" borderId="39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40" xfId="0" applyNumberFormat="1" applyFont="1" applyFill="1" applyBorder="1" applyAlignment="1" applyProtection="1">
      <alignment horizontal="center" vertical="center"/>
      <protection locked="0"/>
    </xf>
    <xf numFmtId="0" fontId="77" fillId="0" borderId="11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Border="1" applyAlignment="1">
      <alignment horizontal="center" wrapText="1"/>
    </xf>
    <xf numFmtId="0" fontId="86" fillId="0" borderId="13" xfId="0" applyFont="1" applyBorder="1" applyAlignment="1">
      <alignment horizontal="center" wrapText="1"/>
    </xf>
    <xf numFmtId="0" fontId="77" fillId="37" borderId="11" xfId="0" applyFont="1" applyFill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/>
    </xf>
    <xf numFmtId="0" fontId="86" fillId="37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/>
    </xf>
    <xf numFmtId="0" fontId="7" fillId="0" borderId="0" xfId="60" applyFont="1" applyBorder="1">
      <alignment/>
      <protection/>
    </xf>
    <xf numFmtId="3" fontId="6" fillId="0" borderId="0" xfId="0" applyNumberFormat="1" applyFont="1" applyAlignment="1" applyProtection="1">
      <alignment horizontal="center" vertical="center"/>
      <protection locked="0"/>
    </xf>
    <xf numFmtId="0" fontId="63" fillId="0" borderId="11" xfId="45" applyBorder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4" fontId="77" fillId="0" borderId="11" xfId="0" applyNumberFormat="1" applyFont="1" applyBorder="1" applyAlignment="1">
      <alignment horizontal="center"/>
    </xf>
    <xf numFmtId="4" fontId="77" fillId="37" borderId="11" xfId="0" applyNumberFormat="1" applyFont="1" applyFill="1" applyBorder="1" applyAlignment="1">
      <alignment horizontal="center"/>
    </xf>
    <xf numFmtId="0" fontId="87" fillId="0" borderId="11" xfId="58" applyFont="1" applyBorder="1" applyAlignment="1">
      <alignment horizontal="left"/>
      <protection/>
    </xf>
    <xf numFmtId="0" fontId="87" fillId="0" borderId="11" xfId="58" applyFont="1" applyBorder="1" applyAlignment="1">
      <alignment horizontal="justify"/>
      <protection/>
    </xf>
    <xf numFmtId="0" fontId="88" fillId="0" borderId="0" xfId="0" applyFont="1" applyFill="1" applyAlignment="1">
      <alignment horizontal="center"/>
    </xf>
    <xf numFmtId="0" fontId="77" fillId="0" borderId="11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left" vertical="center" wrapText="1"/>
    </xf>
    <xf numFmtId="0" fontId="14" fillId="0" borderId="10" xfId="45" applyFont="1" applyFill="1" applyBorder="1" applyAlignment="1" applyProtection="1">
      <alignment horizontal="center" vertical="center" wrapText="1"/>
      <protection/>
    </xf>
    <xf numFmtId="0" fontId="14" fillId="0" borderId="41" xfId="45" applyFont="1" applyFill="1" applyBorder="1" applyAlignment="1" applyProtection="1">
      <alignment horizontal="center" vertical="center" wrapText="1"/>
      <protection/>
    </xf>
    <xf numFmtId="0" fontId="14" fillId="0" borderId="12" xfId="45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" fillId="0" borderId="0" xfId="58" applyFont="1" applyAlignment="1">
      <alignment horizontal="center" vertical="center" wrapText="1"/>
      <protection/>
    </xf>
    <xf numFmtId="0" fontId="7" fillId="0" borderId="0" xfId="58" applyFont="1" applyBorder="1" applyAlignment="1">
      <alignment wrapText="1"/>
      <protection/>
    </xf>
    <xf numFmtId="0" fontId="4" fillId="0" borderId="0" xfId="58" applyBorder="1" applyAlignment="1">
      <alignment wrapText="1"/>
      <protection/>
    </xf>
    <xf numFmtId="0" fontId="16" fillId="33" borderId="0" xfId="58" applyFont="1" applyFill="1" applyBorder="1" applyAlignment="1">
      <alignment horizontal="left" wrapText="1"/>
      <protection/>
    </xf>
    <xf numFmtId="0" fontId="7" fillId="0" borderId="0" xfId="58" applyFont="1" applyBorder="1" applyAlignment="1">
      <alignment horizontal="left" wrapText="1"/>
      <protection/>
    </xf>
    <xf numFmtId="0" fontId="14" fillId="0" borderId="42" xfId="58" applyFont="1" applyBorder="1" applyAlignment="1">
      <alignment horizontal="left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15" fillId="0" borderId="34" xfId="58" applyFont="1" applyBorder="1" applyAlignment="1">
      <alignment horizontal="left" vertical="center"/>
      <protection/>
    </xf>
    <xf numFmtId="0" fontId="15" fillId="0" borderId="43" xfId="58" applyFont="1" applyBorder="1" applyAlignment="1">
      <alignment horizontal="left" vertical="center"/>
      <protection/>
    </xf>
    <xf numFmtId="0" fontId="15" fillId="0" borderId="44" xfId="58" applyFont="1" applyBorder="1" applyAlignment="1">
      <alignment horizontal="left" vertical="center"/>
      <protection/>
    </xf>
    <xf numFmtId="0" fontId="6" fillId="0" borderId="0" xfId="58" applyFont="1" applyAlignment="1">
      <alignment horizontal="center" vertical="center" wrapText="1"/>
      <protection/>
    </xf>
    <xf numFmtId="0" fontId="16" fillId="33" borderId="11" xfId="58" applyFont="1" applyFill="1" applyBorder="1" applyAlignment="1">
      <alignment horizontal="center" vertical="center" wrapText="1"/>
      <protection/>
    </xf>
    <xf numFmtId="0" fontId="16" fillId="33" borderId="10" xfId="58" applyFont="1" applyFill="1" applyBorder="1" applyAlignment="1">
      <alignment horizontal="center" vertical="center" wrapText="1"/>
      <protection/>
    </xf>
    <xf numFmtId="0" fontId="16" fillId="33" borderId="12" xfId="58" applyFont="1" applyFill="1" applyBorder="1" applyAlignment="1">
      <alignment horizontal="center" vertical="center" wrapText="1"/>
      <protection/>
    </xf>
    <xf numFmtId="0" fontId="16" fillId="33" borderId="34" xfId="58" applyFont="1" applyFill="1" applyBorder="1" applyAlignment="1">
      <alignment horizontal="center" vertical="center" wrapText="1"/>
      <protection/>
    </xf>
    <xf numFmtId="0" fontId="16" fillId="33" borderId="44" xfId="58" applyFont="1" applyFill="1" applyBorder="1" applyAlignment="1">
      <alignment horizontal="center" vertical="center" wrapText="1"/>
      <protection/>
    </xf>
    <xf numFmtId="0" fontId="6" fillId="34" borderId="45" xfId="0" applyFont="1" applyFill="1" applyBorder="1" applyAlignment="1" applyProtection="1">
      <alignment horizontal="center" vertical="center" wrapText="1"/>
      <protection locked="0"/>
    </xf>
    <xf numFmtId="0" fontId="6" fillId="34" borderId="44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81" fillId="0" borderId="0" xfId="0" applyFont="1" applyAlignment="1">
      <alignment horizontal="center" vertical="center" wrapText="1"/>
    </xf>
    <xf numFmtId="49" fontId="83" fillId="34" borderId="10" xfId="0" applyNumberFormat="1" applyFont="1" applyFill="1" applyBorder="1" applyAlignment="1">
      <alignment horizontal="center" vertical="center"/>
    </xf>
    <xf numFmtId="49" fontId="83" fillId="34" borderId="12" xfId="0" applyNumberFormat="1" applyFont="1" applyFill="1" applyBorder="1" applyAlignment="1">
      <alignment horizontal="center" vertical="center"/>
    </xf>
    <xf numFmtId="0" fontId="83" fillId="34" borderId="10" xfId="0" applyNumberFormat="1" applyFont="1" applyFill="1" applyBorder="1" applyAlignment="1">
      <alignment horizontal="left" vertical="center" wrapText="1"/>
    </xf>
    <xf numFmtId="0" fontId="83" fillId="34" borderId="12" xfId="0" applyNumberFormat="1" applyFont="1" applyFill="1" applyBorder="1" applyAlignment="1">
      <alignment horizontal="left" vertical="center" wrapText="1"/>
    </xf>
    <xf numFmtId="0" fontId="83" fillId="0" borderId="0" xfId="0" applyFont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3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11" xfId="0" applyNumberFormat="1" applyFont="1" applyFill="1" applyBorder="1" applyAlignment="1">
      <alignment horizontal="center" vertical="center"/>
    </xf>
    <xf numFmtId="0" fontId="83" fillId="34" borderId="11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7" fillId="0" borderId="11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4" fontId="14" fillId="0" borderId="10" xfId="65" applyNumberFormat="1" applyFont="1" applyBorder="1" applyAlignment="1">
      <alignment horizontal="center" vertical="center" wrapText="1"/>
    </xf>
    <xf numFmtId="174" fontId="14" fillId="0" borderId="12" xfId="65" applyNumberFormat="1" applyFont="1" applyBorder="1" applyAlignment="1">
      <alignment horizontal="center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174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center" vertical="center" wrapText="1"/>
    </xf>
    <xf numFmtId="174" fontId="14" fillId="0" borderId="12" xfId="0" applyNumberFormat="1" applyFont="1" applyFill="1" applyBorder="1" applyAlignment="1">
      <alignment horizontal="center" vertical="center" wrapText="1"/>
    </xf>
    <xf numFmtId="174" fontId="77" fillId="0" borderId="11" xfId="0" applyNumberFormat="1" applyFont="1" applyBorder="1" applyAlignment="1">
      <alignment horizontal="center" vertical="center" wrapText="1"/>
    </xf>
    <xf numFmtId="174" fontId="77" fillId="0" borderId="10" xfId="0" applyNumberFormat="1" applyFont="1" applyBorder="1" applyAlignment="1">
      <alignment horizontal="center" vertical="center" wrapText="1"/>
    </xf>
    <xf numFmtId="174" fontId="77" fillId="0" borderId="41" xfId="0" applyNumberFormat="1" applyFont="1" applyBorder="1" applyAlignment="1">
      <alignment horizontal="center" vertical="center" wrapText="1"/>
    </xf>
    <xf numFmtId="174" fontId="77" fillId="0" borderId="12" xfId="0" applyNumberFormat="1" applyFont="1" applyBorder="1" applyAlignment="1">
      <alignment horizontal="center" vertical="center" wrapText="1"/>
    </xf>
    <xf numFmtId="0" fontId="24" fillId="0" borderId="34" xfId="60" applyFont="1" applyBorder="1" applyAlignment="1">
      <alignment horizontal="center" vertical="center" wrapText="1"/>
      <protection/>
    </xf>
    <xf numFmtId="0" fontId="24" fillId="0" borderId="43" xfId="60" applyFont="1" applyBorder="1" applyAlignment="1">
      <alignment horizontal="center" vertical="center" wrapText="1"/>
      <protection/>
    </xf>
    <xf numFmtId="0" fontId="24" fillId="0" borderId="44" xfId="60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24" fillId="0" borderId="11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4" fontId="7" fillId="0" borderId="11" xfId="60" applyNumberFormat="1" applyFont="1" applyBorder="1" applyAlignment="1">
      <alignment horizontal="center" vertical="center" wrapText="1"/>
      <protection/>
    </xf>
    <xf numFmtId="0" fontId="77" fillId="0" borderId="0" xfId="0" applyFont="1" applyAlignment="1">
      <alignment horizontal="left" vertical="center" wrapText="1"/>
    </xf>
    <xf numFmtId="0" fontId="86" fillId="0" borderId="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7" xfId="57"/>
    <cellStyle name="Обычный 2" xfId="58"/>
    <cellStyle name="Обычный 2 4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pina%20AV\Desktop\&#1088;&#1072;&#1073;&#1086;&#1090;&#1072;\&#1069;&#1053;&#1045;&#1056;&#1043;&#1054;&#1057;&#1041;&#1045;&#1056;&#1045;&#1046;&#1045;&#1053;&#1048;&#1045;\&#1054;&#1058;&#1063;&#1045;&#1058;&#1067;\&#1045;&#1078;&#1077;&#1082;&#1074;&#1072;&#1088;&#1090;&#1072;&#1083;&#1100;&#1085;&#1099;&#1077;%20&#1086;&#1090;&#1095;&#1077;&#1090;&#1099;-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ы МО"/>
      <sheetName val="Форма 1"/>
      <sheetName val="Форма 2"/>
      <sheetName val="Форма 3"/>
      <sheetName val="форма 5"/>
      <sheetName val="Форма 6"/>
      <sheetName val="Форма 7"/>
      <sheetName val="Форма 8"/>
      <sheetName val="Форма 9"/>
      <sheetName val="форма 10"/>
    </sheetNames>
    <sheetDataSet>
      <sheetData sheetId="7">
        <row r="5">
          <cell r="A5" t="str">
            <v>на 1 января 2016 г.</v>
          </cell>
        </row>
      </sheetData>
      <sheetData sheetId="8">
        <row r="4">
          <cell r="A4" t="str">
            <v>на 1 января 2016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ro.rosenergo.gov.ru/meero/" TargetMode="External" /><Relationship Id="rId2" Type="http://schemas.openxmlformats.org/officeDocument/2006/relationships/hyperlink" Target="http://ps-ues.gisee.ru/" TargetMode="External" /><Relationship Id="rId3" Type="http://schemas.openxmlformats.org/officeDocument/2006/relationships/hyperlink" Target="http://ps-ues.gisee.ru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echoraonline.ru/" TargetMode="External" /><Relationship Id="rId2" Type="http://schemas.openxmlformats.org/officeDocument/2006/relationships/hyperlink" Target="http://dper.gisee.ru/profile/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="90" zoomScaleNormal="90" zoomScalePageLayoutView="0" workbookViewId="0" topLeftCell="A2">
      <pane ySplit="3" topLeftCell="A5" activePane="bottomLeft" state="frozen"/>
      <selection pane="topLeft" activeCell="A2" sqref="A2"/>
      <selection pane="bottomLeft" activeCell="B6" sqref="B6"/>
    </sheetView>
  </sheetViews>
  <sheetFormatPr defaultColWidth="9.140625" defaultRowHeight="15"/>
  <cols>
    <col min="1" max="1" width="6.8515625" style="16" customWidth="1"/>
    <col min="2" max="2" width="30.28125" style="16" customWidth="1"/>
    <col min="3" max="3" width="30.7109375" style="16" customWidth="1"/>
    <col min="4" max="4" width="52.28125" style="16" customWidth="1"/>
    <col min="5" max="5" width="33.7109375" style="17" customWidth="1"/>
    <col min="6" max="6" width="33.7109375" style="16" customWidth="1"/>
    <col min="7" max="7" width="16.28125" style="16" hidden="1" customWidth="1"/>
    <col min="8" max="8" width="21.421875" style="16" hidden="1" customWidth="1"/>
    <col min="9" max="9" width="13.140625" style="16" hidden="1" customWidth="1"/>
    <col min="10" max="10" width="18.421875" style="16" hidden="1" customWidth="1"/>
    <col min="11" max="16384" width="9.140625" style="16" customWidth="1"/>
  </cols>
  <sheetData>
    <row r="2" spans="1:6" ht="18">
      <c r="A2" s="294" t="s">
        <v>119</v>
      </c>
      <c r="B2" s="294"/>
      <c r="C2" s="294"/>
      <c r="D2" s="294"/>
      <c r="E2" s="294"/>
      <c r="F2" s="294"/>
    </row>
    <row r="3" ht="7.5" customHeight="1"/>
    <row r="4" spans="1:10" ht="90" customHeight="1">
      <c r="A4" s="18" t="s">
        <v>0</v>
      </c>
      <c r="B4" s="18" t="s">
        <v>1</v>
      </c>
      <c r="C4" s="18" t="s">
        <v>2</v>
      </c>
      <c r="D4" s="18" t="s">
        <v>94</v>
      </c>
      <c r="E4" s="18" t="s">
        <v>95</v>
      </c>
      <c r="F4" s="18" t="s">
        <v>110</v>
      </c>
      <c r="G4" s="18" t="s">
        <v>88</v>
      </c>
      <c r="H4" s="18" t="s">
        <v>66</v>
      </c>
      <c r="I4" s="18" t="s">
        <v>93</v>
      </c>
      <c r="J4" s="18" t="s">
        <v>6</v>
      </c>
    </row>
    <row r="5" spans="1:10" ht="17.25">
      <c r="A5" s="19"/>
      <c r="B5" s="296" t="s">
        <v>121</v>
      </c>
      <c r="C5" s="296"/>
      <c r="D5" s="296"/>
      <c r="E5" s="296"/>
      <c r="F5" s="296"/>
      <c r="G5" s="18"/>
      <c r="H5" s="18"/>
      <c r="I5" s="18"/>
      <c r="J5" s="18"/>
    </row>
    <row r="6" spans="1:10" ht="151.5">
      <c r="A6" s="20">
        <v>1</v>
      </c>
      <c r="B6" s="21" t="s">
        <v>11</v>
      </c>
      <c r="C6" s="21" t="s">
        <v>8</v>
      </c>
      <c r="D6" s="22" t="s">
        <v>65</v>
      </c>
      <c r="E6" s="34" t="s">
        <v>111</v>
      </c>
      <c r="F6" s="31"/>
      <c r="G6" s="22"/>
      <c r="H6" s="22"/>
      <c r="I6" s="22" t="s">
        <v>76</v>
      </c>
      <c r="J6" s="22"/>
    </row>
    <row r="7" spans="1:10" ht="54.75">
      <c r="A7" s="31">
        <v>2</v>
      </c>
      <c r="B7" s="14" t="s">
        <v>115</v>
      </c>
      <c r="C7" s="14" t="s">
        <v>113</v>
      </c>
      <c r="D7" s="37" t="s">
        <v>114</v>
      </c>
      <c r="E7" s="35" t="s">
        <v>123</v>
      </c>
      <c r="F7" s="33"/>
      <c r="G7" s="32"/>
      <c r="H7" s="32"/>
      <c r="I7" s="33"/>
      <c r="J7" s="33"/>
    </row>
    <row r="8" spans="1:10" ht="17.25">
      <c r="A8" s="18"/>
      <c r="B8" s="296" t="s">
        <v>98</v>
      </c>
      <c r="C8" s="296"/>
      <c r="D8" s="296"/>
      <c r="E8" s="296"/>
      <c r="F8" s="296"/>
      <c r="G8" s="24"/>
      <c r="H8" s="25"/>
      <c r="I8" s="25"/>
      <c r="J8" s="25"/>
    </row>
    <row r="9" spans="1:10" ht="41.25">
      <c r="A9" s="295">
        <v>3</v>
      </c>
      <c r="B9" s="301" t="s">
        <v>3</v>
      </c>
      <c r="C9" s="301" t="s">
        <v>7</v>
      </c>
      <c r="D9" s="22" t="s">
        <v>13</v>
      </c>
      <c r="E9" s="23" t="s">
        <v>96</v>
      </c>
      <c r="F9" s="22" t="s">
        <v>104</v>
      </c>
      <c r="G9" s="26" t="s">
        <v>15</v>
      </c>
      <c r="H9" s="303" t="s">
        <v>68</v>
      </c>
      <c r="I9" s="303" t="s">
        <v>74</v>
      </c>
      <c r="J9" s="303" t="s">
        <v>80</v>
      </c>
    </row>
    <row r="10" spans="1:10" ht="41.25">
      <c r="A10" s="295"/>
      <c r="B10" s="301"/>
      <c r="C10" s="301"/>
      <c r="D10" s="22" t="s">
        <v>14</v>
      </c>
      <c r="E10" s="23" t="s">
        <v>96</v>
      </c>
      <c r="F10" s="22" t="s">
        <v>105</v>
      </c>
      <c r="G10" s="26" t="s">
        <v>15</v>
      </c>
      <c r="H10" s="304"/>
      <c r="I10" s="304"/>
      <c r="J10" s="304"/>
    </row>
    <row r="11" spans="1:10" ht="46.5" customHeight="1">
      <c r="A11" s="295"/>
      <c r="B11" s="301"/>
      <c r="C11" s="301"/>
      <c r="D11" s="22" t="s">
        <v>81</v>
      </c>
      <c r="E11" s="23" t="s">
        <v>97</v>
      </c>
      <c r="F11" s="22" t="s">
        <v>103</v>
      </c>
      <c r="G11" s="26" t="s">
        <v>16</v>
      </c>
      <c r="H11" s="26"/>
      <c r="I11" s="26"/>
      <c r="J11" s="26" t="s">
        <v>86</v>
      </c>
    </row>
    <row r="12" spans="1:10" ht="34.5" customHeight="1">
      <c r="A12" s="295"/>
      <c r="B12" s="301"/>
      <c r="C12" s="301"/>
      <c r="D12" s="301" t="s">
        <v>87</v>
      </c>
      <c r="E12" s="295" t="s">
        <v>102</v>
      </c>
      <c r="F12" s="22" t="s">
        <v>101</v>
      </c>
      <c r="G12" s="303" t="s">
        <v>17</v>
      </c>
      <c r="H12" s="27"/>
      <c r="I12" s="27"/>
      <c r="J12" s="27"/>
    </row>
    <row r="13" spans="1:10" ht="2.25" customHeight="1" hidden="1">
      <c r="A13" s="295"/>
      <c r="B13" s="301"/>
      <c r="C13" s="301"/>
      <c r="D13" s="301"/>
      <c r="E13" s="295"/>
      <c r="F13" s="22"/>
      <c r="G13" s="304"/>
      <c r="H13" s="26"/>
      <c r="I13" s="27"/>
      <c r="J13" s="27"/>
    </row>
    <row r="14" spans="1:10" ht="40.5" customHeight="1">
      <c r="A14" s="295">
        <v>4</v>
      </c>
      <c r="B14" s="295" t="s">
        <v>11</v>
      </c>
      <c r="C14" s="295" t="s">
        <v>8</v>
      </c>
      <c r="D14" s="22" t="s">
        <v>69</v>
      </c>
      <c r="E14" s="297" t="s">
        <v>111</v>
      </c>
      <c r="F14" s="31"/>
      <c r="G14" s="22"/>
      <c r="H14" s="22" t="s">
        <v>84</v>
      </c>
      <c r="I14" s="22"/>
      <c r="J14" s="22"/>
    </row>
    <row r="15" spans="1:10" ht="84" customHeight="1">
      <c r="A15" s="295"/>
      <c r="B15" s="295"/>
      <c r="C15" s="295"/>
      <c r="D15" s="22" t="s">
        <v>70</v>
      </c>
      <c r="E15" s="298"/>
      <c r="F15" s="31"/>
      <c r="G15" s="22"/>
      <c r="H15" s="22" t="s">
        <v>92</v>
      </c>
      <c r="I15" s="22" t="s">
        <v>78</v>
      </c>
      <c r="J15" s="22"/>
    </row>
    <row r="16" spans="1:10" ht="63" customHeight="1">
      <c r="A16" s="295"/>
      <c r="B16" s="295"/>
      <c r="C16" s="295"/>
      <c r="D16" s="22" t="s">
        <v>71</v>
      </c>
      <c r="E16" s="298"/>
      <c r="F16" s="31"/>
      <c r="G16" s="22"/>
      <c r="H16" s="22" t="s">
        <v>90</v>
      </c>
      <c r="I16" s="22" t="s">
        <v>79</v>
      </c>
      <c r="J16" s="22"/>
    </row>
    <row r="17" spans="1:10" ht="63" customHeight="1">
      <c r="A17" s="295"/>
      <c r="B17" s="295"/>
      <c r="C17" s="295"/>
      <c r="D17" s="22" t="s">
        <v>63</v>
      </c>
      <c r="E17" s="298"/>
      <c r="F17" s="31"/>
      <c r="G17" s="22"/>
      <c r="H17" s="22"/>
      <c r="I17" s="22" t="s">
        <v>75</v>
      </c>
      <c r="J17" s="22"/>
    </row>
    <row r="18" spans="1:10" ht="69">
      <c r="A18" s="295"/>
      <c r="B18" s="295"/>
      <c r="C18" s="295"/>
      <c r="D18" s="22" t="s">
        <v>73</v>
      </c>
      <c r="E18" s="299"/>
      <c r="F18" s="31"/>
      <c r="G18" s="22"/>
      <c r="H18" s="22"/>
      <c r="I18" s="22"/>
      <c r="J18" s="22"/>
    </row>
    <row r="19" spans="1:10" ht="17.25">
      <c r="A19" s="39"/>
      <c r="B19" s="296" t="s">
        <v>120</v>
      </c>
      <c r="C19" s="296"/>
      <c r="D19" s="296"/>
      <c r="E19" s="296"/>
      <c r="F19" s="296"/>
      <c r="G19" s="40"/>
      <c r="H19" s="40"/>
      <c r="I19" s="40"/>
      <c r="J19" s="40"/>
    </row>
    <row r="20" spans="1:10" ht="101.25" customHeight="1">
      <c r="A20" s="295">
        <v>5</v>
      </c>
      <c r="B20" s="295" t="s">
        <v>12</v>
      </c>
      <c r="C20" s="295" t="s">
        <v>117</v>
      </c>
      <c r="D20" s="22" t="s">
        <v>91</v>
      </c>
      <c r="E20" s="36" t="s">
        <v>116</v>
      </c>
      <c r="F20" s="33" t="s">
        <v>83</v>
      </c>
      <c r="G20" s="22"/>
      <c r="H20" s="22"/>
      <c r="I20" s="22"/>
      <c r="J20" s="22"/>
    </row>
    <row r="21" spans="1:10" ht="101.25" customHeight="1">
      <c r="A21" s="295"/>
      <c r="B21" s="295"/>
      <c r="C21" s="295"/>
      <c r="D21" s="22" t="s">
        <v>107</v>
      </c>
      <c r="E21" s="35" t="s">
        <v>112</v>
      </c>
      <c r="F21" s="33" t="s">
        <v>83</v>
      </c>
      <c r="G21" s="26"/>
      <c r="H21" s="26"/>
      <c r="I21" s="22"/>
      <c r="J21" s="22"/>
    </row>
    <row r="22" spans="1:10" ht="54.75">
      <c r="A22" s="28">
        <v>6</v>
      </c>
      <c r="B22" s="22" t="s">
        <v>9</v>
      </c>
      <c r="C22" s="22" t="s">
        <v>4</v>
      </c>
      <c r="D22" s="22" t="s">
        <v>109</v>
      </c>
      <c r="E22" s="29" t="s">
        <v>108</v>
      </c>
      <c r="F22" s="22"/>
      <c r="G22" s="26"/>
      <c r="H22" s="26"/>
      <c r="I22" s="22"/>
      <c r="J22" s="22"/>
    </row>
    <row r="23" spans="1:10" ht="17.25">
      <c r="A23" s="23"/>
      <c r="B23" s="296" t="s">
        <v>100</v>
      </c>
      <c r="C23" s="296"/>
      <c r="D23" s="296"/>
      <c r="E23" s="296"/>
      <c r="F23" s="296"/>
      <c r="G23" s="26"/>
      <c r="H23" s="26"/>
      <c r="I23" s="22"/>
      <c r="J23" s="22"/>
    </row>
    <row r="24" spans="1:10" ht="48" customHeight="1">
      <c r="A24" s="302">
        <v>7</v>
      </c>
      <c r="B24" s="295" t="s">
        <v>11</v>
      </c>
      <c r="C24" s="295" t="s">
        <v>8</v>
      </c>
      <c r="D24" s="38" t="s">
        <v>118</v>
      </c>
      <c r="E24" s="297" t="s">
        <v>111</v>
      </c>
      <c r="F24" s="22"/>
      <c r="G24" s="22"/>
      <c r="H24" s="22" t="s">
        <v>67</v>
      </c>
      <c r="I24" s="22" t="s">
        <v>74</v>
      </c>
      <c r="J24" s="22" t="s">
        <v>85</v>
      </c>
    </row>
    <row r="25" spans="1:10" ht="27" customHeight="1">
      <c r="A25" s="302"/>
      <c r="B25" s="295"/>
      <c r="C25" s="295"/>
      <c r="D25" s="22" t="s">
        <v>72</v>
      </c>
      <c r="E25" s="298"/>
      <c r="F25" s="23"/>
      <c r="G25" s="22"/>
      <c r="H25" s="22"/>
      <c r="I25" s="22" t="s">
        <v>82</v>
      </c>
      <c r="J25" s="22"/>
    </row>
    <row r="26" spans="1:10" ht="123.75">
      <c r="A26" s="302"/>
      <c r="B26" s="295"/>
      <c r="C26" s="295"/>
      <c r="D26" s="30" t="s">
        <v>64</v>
      </c>
      <c r="E26" s="299"/>
      <c r="F26" s="23"/>
      <c r="G26" s="22"/>
      <c r="H26" s="22"/>
      <c r="I26" s="22" t="s">
        <v>77</v>
      </c>
      <c r="J26" s="22"/>
    </row>
    <row r="27" spans="1:10" ht="17.25" hidden="1">
      <c r="A27" s="28"/>
      <c r="B27" s="296" t="s">
        <v>99</v>
      </c>
      <c r="C27" s="296"/>
      <c r="D27" s="296"/>
      <c r="E27" s="296"/>
      <c r="F27" s="296"/>
      <c r="G27" s="26"/>
      <c r="H27" s="26"/>
      <c r="I27" s="22"/>
      <c r="J27" s="22"/>
    </row>
    <row r="28" spans="1:10" ht="216.75" customHeight="1" hidden="1">
      <c r="A28" s="23">
        <v>9</v>
      </c>
      <c r="B28" s="33" t="s">
        <v>10</v>
      </c>
      <c r="C28" s="33" t="s">
        <v>5</v>
      </c>
      <c r="D28" s="33" t="s">
        <v>89</v>
      </c>
      <c r="E28" s="31" t="s">
        <v>106</v>
      </c>
      <c r="F28" s="33"/>
      <c r="G28" s="22"/>
      <c r="H28" s="22"/>
      <c r="I28" s="22"/>
      <c r="J28" s="22"/>
    </row>
    <row r="29" ht="14.25">
      <c r="D29" s="300"/>
    </row>
    <row r="30" ht="14.25">
      <c r="D30" s="300"/>
    </row>
  </sheetData>
  <sheetProtection/>
  <mergeCells count="27">
    <mergeCell ref="B19:F19"/>
    <mergeCell ref="J9:J10"/>
    <mergeCell ref="B5:F5"/>
    <mergeCell ref="C14:C18"/>
    <mergeCell ref="B14:B18"/>
    <mergeCell ref="I9:I10"/>
    <mergeCell ref="G12:G13"/>
    <mergeCell ref="H9:H10"/>
    <mergeCell ref="A24:A26"/>
    <mergeCell ref="C20:C21"/>
    <mergeCell ref="B20:B21"/>
    <mergeCell ref="A20:A21"/>
    <mergeCell ref="B27:F27"/>
    <mergeCell ref="B23:F23"/>
    <mergeCell ref="C24:C26"/>
    <mergeCell ref="B24:B26"/>
    <mergeCell ref="E24:E26"/>
    <mergeCell ref="A2:F2"/>
    <mergeCell ref="A14:A18"/>
    <mergeCell ref="B8:F8"/>
    <mergeCell ref="E14:E18"/>
    <mergeCell ref="D29:D30"/>
    <mergeCell ref="A9:A13"/>
    <mergeCell ref="B9:B13"/>
    <mergeCell ref="C9:C13"/>
    <mergeCell ref="D12:D13"/>
    <mergeCell ref="E12:E13"/>
  </mergeCells>
  <hyperlinks>
    <hyperlink ref="E22" r:id="rId1" display="http://bro.rosenergo.gov.ru/meero/"/>
    <hyperlink ref="E6" r:id="rId2" display="http://ps-ues.gisee.ru/"/>
    <hyperlink ref="E24" r:id="rId3" display="http://ps-ues.gisee.ru/"/>
  </hyperlinks>
  <printOptions horizontalCentered="1"/>
  <pageMargins left="0.35433070866141736" right="0.15748031496062992" top="0.5118110236220472" bottom="0.2755905511811024" header="0.31496062992125984" footer="0.31496062992125984"/>
  <pageSetup fitToHeight="1" fitToWidth="1" horizontalDpi="180" verticalDpi="180" orientation="portrait" paperSize="9" scale="46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8.28125" style="276" customWidth="1"/>
    <col min="2" max="2" width="53.7109375" style="276" customWidth="1"/>
    <col min="3" max="16384" width="8.8515625" style="276" customWidth="1"/>
  </cols>
  <sheetData>
    <row r="1" ht="21" customHeight="1">
      <c r="B1" s="277" t="s">
        <v>593</v>
      </c>
    </row>
    <row r="2" spans="1:2" ht="78" customHeight="1">
      <c r="A2" s="374" t="s">
        <v>594</v>
      </c>
      <c r="B2" s="374"/>
    </row>
    <row r="3" spans="1:2" ht="51" customHeight="1">
      <c r="A3" s="369" t="s">
        <v>595</v>
      </c>
      <c r="B3" s="369"/>
    </row>
    <row r="4" ht="18.75" customHeight="1">
      <c r="A4" s="276" t="str">
        <f>'[1]Форма 9'!A4</f>
        <v>на 1 января 2016 г.</v>
      </c>
    </row>
    <row r="5" spans="1:2" ht="32.25" customHeight="1">
      <c r="A5" s="275" t="s">
        <v>596</v>
      </c>
      <c r="B5" s="275" t="s">
        <v>597</v>
      </c>
    </row>
    <row r="6" spans="1:2" ht="36.75" customHeight="1">
      <c r="A6" s="274" t="s">
        <v>598</v>
      </c>
      <c r="B6" s="283"/>
    </row>
    <row r="7" spans="1:2" ht="63" customHeight="1">
      <c r="A7" s="274" t="s">
        <v>599</v>
      </c>
      <c r="B7" s="286" t="s">
        <v>613</v>
      </c>
    </row>
    <row r="8" spans="1:2" ht="60" customHeight="1">
      <c r="A8" s="274" t="s">
        <v>600</v>
      </c>
      <c r="B8" s="286" t="s">
        <v>612</v>
      </c>
    </row>
    <row r="9" spans="1:2" ht="123.75">
      <c r="A9" s="274" t="s">
        <v>601</v>
      </c>
      <c r="B9" s="283" t="s">
        <v>405</v>
      </c>
    </row>
    <row r="10" spans="1:2" ht="52.5" customHeight="1">
      <c r="A10" s="274" t="s">
        <v>602</v>
      </c>
      <c r="B10" s="283" t="s">
        <v>405</v>
      </c>
    </row>
    <row r="11" spans="1:2" ht="62.25" customHeight="1">
      <c r="A11" s="274" t="s">
        <v>603</v>
      </c>
      <c r="B11" s="283"/>
    </row>
    <row r="12" spans="1:2" ht="75" customHeight="1">
      <c r="A12" s="274" t="s">
        <v>604</v>
      </c>
      <c r="B12" s="283"/>
    </row>
    <row r="13" spans="1:2" ht="47.25" customHeight="1">
      <c r="A13" s="274" t="s">
        <v>605</v>
      </c>
      <c r="B13" s="283"/>
    </row>
  </sheetData>
  <sheetProtection/>
  <mergeCells count="2">
    <mergeCell ref="A2:B2"/>
    <mergeCell ref="A3:B3"/>
  </mergeCells>
  <hyperlinks>
    <hyperlink ref="B8" r:id="rId1" display="http://www.pechoraonline.ru/"/>
    <hyperlink ref="B7" r:id="rId2" display="http://dper.gisee.ru/profile/"/>
  </hyperlinks>
  <printOptions/>
  <pageMargins left="0.7" right="0.7" top="0.75" bottom="0.75" header="0.3" footer="0.3"/>
  <pageSetup fitToHeight="1" fitToWidth="1" horizontalDpi="600" verticalDpi="600" orientation="portrait" paperSize="9" scale="78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67">
      <selection activeCell="B73" sqref="B73"/>
    </sheetView>
  </sheetViews>
  <sheetFormatPr defaultColWidth="9.140625" defaultRowHeight="15"/>
  <cols>
    <col min="1" max="1" width="6.28125" style="3" customWidth="1"/>
    <col min="2" max="2" width="32.28125" style="3" customWidth="1"/>
    <col min="3" max="3" width="34.28125" style="3" customWidth="1"/>
    <col min="4" max="4" width="12.7109375" style="3" customWidth="1"/>
    <col min="5" max="5" width="12.57421875" style="3" customWidth="1"/>
    <col min="6" max="6" width="11.140625" style="3" customWidth="1"/>
    <col min="7" max="7" width="18.00390625" style="3" customWidth="1"/>
    <col min="8" max="8" width="17.421875" style="3" customWidth="1"/>
    <col min="9" max="16384" width="9.140625" style="3" customWidth="1"/>
  </cols>
  <sheetData>
    <row r="1" ht="32.25" customHeight="1">
      <c r="G1" s="2" t="s">
        <v>49</v>
      </c>
    </row>
    <row r="2" spans="1:7" ht="60.75" customHeight="1">
      <c r="A2" s="317" t="s">
        <v>249</v>
      </c>
      <c r="B2" s="317"/>
      <c r="C2" s="317"/>
      <c r="D2" s="317"/>
      <c r="E2" s="317"/>
      <c r="F2" s="317"/>
      <c r="G2" s="317"/>
    </row>
    <row r="3" ht="19.5" customHeight="1">
      <c r="B3" s="15" t="str">
        <f>'Форма 1'!A3</f>
        <v>на 1 января 2016 г.</v>
      </c>
    </row>
    <row r="4" spans="1:7" ht="30" customHeight="1">
      <c r="A4" s="318" t="s">
        <v>0</v>
      </c>
      <c r="B4" s="318" t="s">
        <v>50</v>
      </c>
      <c r="C4" s="319" t="s">
        <v>250</v>
      </c>
      <c r="D4" s="319" t="s">
        <v>51</v>
      </c>
      <c r="E4" s="321" t="s">
        <v>52</v>
      </c>
      <c r="F4" s="322"/>
      <c r="G4" s="318" t="s">
        <v>53</v>
      </c>
    </row>
    <row r="5" spans="1:13" ht="142.5" customHeight="1">
      <c r="A5" s="318"/>
      <c r="B5" s="318"/>
      <c r="C5" s="320"/>
      <c r="D5" s="320"/>
      <c r="E5" s="58" t="s">
        <v>54</v>
      </c>
      <c r="F5" s="58" t="s">
        <v>55</v>
      </c>
      <c r="G5" s="318"/>
      <c r="J5" s="12"/>
      <c r="K5" s="12"/>
      <c r="M5" s="12"/>
    </row>
    <row r="6" spans="1:13" ht="22.5" customHeight="1">
      <c r="A6" s="58">
        <v>1</v>
      </c>
      <c r="B6" s="58">
        <v>2</v>
      </c>
      <c r="C6" s="59">
        <v>3</v>
      </c>
      <c r="D6" s="59">
        <v>4</v>
      </c>
      <c r="E6" s="59">
        <v>5</v>
      </c>
      <c r="F6" s="59">
        <v>6</v>
      </c>
      <c r="G6" s="58">
        <v>7</v>
      </c>
      <c r="J6" s="12"/>
      <c r="K6" s="12"/>
      <c r="M6" s="12"/>
    </row>
    <row r="7" spans="1:13" ht="30" customHeight="1">
      <c r="A7" s="60" t="s">
        <v>56</v>
      </c>
      <c r="B7" s="61" t="s">
        <v>57</v>
      </c>
      <c r="C7" s="59"/>
      <c r="D7" s="59"/>
      <c r="E7" s="59"/>
      <c r="F7" s="59"/>
      <c r="G7" s="58"/>
      <c r="J7" s="12"/>
      <c r="K7" s="12"/>
      <c r="M7" s="12"/>
    </row>
    <row r="8" spans="1:13" ht="73.5" customHeight="1">
      <c r="A8" s="60"/>
      <c r="B8" s="68" t="s">
        <v>124</v>
      </c>
      <c r="C8" s="59" t="s">
        <v>606</v>
      </c>
      <c r="D8" s="62">
        <f>E8+F8</f>
        <v>1060</v>
      </c>
      <c r="E8" s="62">
        <v>1060</v>
      </c>
      <c r="F8" s="62">
        <v>0</v>
      </c>
      <c r="G8" s="58"/>
      <c r="J8" s="12"/>
      <c r="K8" s="12"/>
      <c r="M8" s="12"/>
    </row>
    <row r="9" spans="1:13" ht="66" customHeight="1">
      <c r="A9" s="60"/>
      <c r="B9" s="68" t="s">
        <v>125</v>
      </c>
      <c r="C9" s="59" t="s">
        <v>607</v>
      </c>
      <c r="D9" s="62">
        <f>E9+F9</f>
        <v>12.4</v>
      </c>
      <c r="E9" s="62">
        <v>12.4</v>
      </c>
      <c r="F9" s="62">
        <v>0</v>
      </c>
      <c r="G9" s="58"/>
      <c r="J9" s="12"/>
      <c r="K9" s="12"/>
      <c r="M9" s="12"/>
    </row>
    <row r="10" spans="1:13" ht="35.25" customHeight="1">
      <c r="A10" s="58"/>
      <c r="B10" s="63" t="s">
        <v>58</v>
      </c>
      <c r="C10" s="59"/>
      <c r="D10" s="64">
        <f>E10+F10</f>
        <v>1072.4</v>
      </c>
      <c r="E10" s="64">
        <f>SUM(E8:E9)</f>
        <v>1072.4</v>
      </c>
      <c r="F10" s="64">
        <v>0</v>
      </c>
      <c r="G10" s="58"/>
      <c r="J10" s="12"/>
      <c r="K10" s="12"/>
      <c r="M10" s="12"/>
    </row>
    <row r="11" spans="1:7" ht="26.25" customHeight="1">
      <c r="A11" s="314" t="s">
        <v>124</v>
      </c>
      <c r="B11" s="315"/>
      <c r="C11" s="315"/>
      <c r="D11" s="315"/>
      <c r="E11" s="315"/>
      <c r="F11" s="315"/>
      <c r="G11" s="316"/>
    </row>
    <row r="12" spans="1:7" ht="26.25" customHeight="1">
      <c r="A12" s="60" t="s">
        <v>56</v>
      </c>
      <c r="B12" s="292" t="s">
        <v>129</v>
      </c>
      <c r="C12" s="59"/>
      <c r="D12" s="62"/>
      <c r="E12" s="62"/>
      <c r="F12" s="62"/>
      <c r="G12" s="58" t="s">
        <v>130</v>
      </c>
    </row>
    <row r="13" spans="1:8" ht="33.75" customHeight="1">
      <c r="A13" s="60" t="s">
        <v>59</v>
      </c>
      <c r="B13" s="292" t="s">
        <v>131</v>
      </c>
      <c r="C13" s="59"/>
      <c r="D13" s="62"/>
      <c r="E13" s="62"/>
      <c r="F13" s="62"/>
      <c r="G13" s="58" t="s">
        <v>130</v>
      </c>
      <c r="H13" s="3" t="s">
        <v>61</v>
      </c>
    </row>
    <row r="14" spans="1:7" ht="22.5" customHeight="1">
      <c r="A14" s="60" t="s">
        <v>62</v>
      </c>
      <c r="B14" s="292" t="s">
        <v>132</v>
      </c>
      <c r="C14" s="59"/>
      <c r="D14" s="62"/>
      <c r="E14" s="62"/>
      <c r="F14" s="62"/>
      <c r="G14" s="58" t="s">
        <v>130</v>
      </c>
    </row>
    <row r="15" spans="1:7" ht="32.25" customHeight="1">
      <c r="A15" s="60" t="s">
        <v>133</v>
      </c>
      <c r="B15" s="292" t="s">
        <v>134</v>
      </c>
      <c r="C15" s="59"/>
      <c r="D15" s="62"/>
      <c r="E15" s="62"/>
      <c r="F15" s="62"/>
      <c r="G15" s="58" t="s">
        <v>130</v>
      </c>
    </row>
    <row r="16" spans="1:7" s="13" customFormat="1" ht="30" customHeight="1">
      <c r="A16" s="60" t="s">
        <v>135</v>
      </c>
      <c r="B16" s="292" t="s">
        <v>136</v>
      </c>
      <c r="C16" s="59"/>
      <c r="D16" s="62"/>
      <c r="E16" s="62"/>
      <c r="F16" s="62"/>
      <c r="G16" s="58" t="s">
        <v>130</v>
      </c>
    </row>
    <row r="17" spans="1:7" s="13" customFormat="1" ht="31.5" customHeight="1">
      <c r="A17" s="60" t="s">
        <v>137</v>
      </c>
      <c r="B17" s="292" t="s">
        <v>138</v>
      </c>
      <c r="C17" s="59"/>
      <c r="D17" s="62"/>
      <c r="E17" s="62"/>
      <c r="F17" s="62"/>
      <c r="G17" s="58" t="s">
        <v>130</v>
      </c>
    </row>
    <row r="18" spans="1:7" s="13" customFormat="1" ht="15">
      <c r="A18" s="60" t="s">
        <v>139</v>
      </c>
      <c r="B18" s="292" t="s">
        <v>140</v>
      </c>
      <c r="C18" s="59"/>
      <c r="D18" s="62"/>
      <c r="E18" s="62"/>
      <c r="F18" s="62"/>
      <c r="G18" s="58" t="s">
        <v>130</v>
      </c>
    </row>
    <row r="19" spans="1:7" s="13" customFormat="1" ht="31.5" customHeight="1">
      <c r="A19" s="60" t="s">
        <v>141</v>
      </c>
      <c r="B19" s="292" t="s">
        <v>142</v>
      </c>
      <c r="C19" s="59"/>
      <c r="D19" s="62"/>
      <c r="E19" s="62"/>
      <c r="F19" s="62"/>
      <c r="G19" s="58" t="s">
        <v>130</v>
      </c>
    </row>
    <row r="20" spans="1:7" ht="15">
      <c r="A20" s="60" t="s">
        <v>143</v>
      </c>
      <c r="B20" s="292" t="s">
        <v>144</v>
      </c>
      <c r="C20" s="59"/>
      <c r="D20" s="62"/>
      <c r="E20" s="62"/>
      <c r="F20" s="62"/>
      <c r="G20" s="58" t="s">
        <v>130</v>
      </c>
    </row>
    <row r="21" spans="1:7" ht="15">
      <c r="A21" s="60" t="s">
        <v>145</v>
      </c>
      <c r="B21" s="61" t="s">
        <v>146</v>
      </c>
      <c r="C21" s="59"/>
      <c r="D21" s="62"/>
      <c r="E21" s="62"/>
      <c r="F21" s="62"/>
      <c r="G21" s="58" t="s">
        <v>130</v>
      </c>
    </row>
    <row r="22" spans="1:7" ht="30.75">
      <c r="A22" s="60" t="s">
        <v>147</v>
      </c>
      <c r="B22" s="293" t="s">
        <v>148</v>
      </c>
      <c r="C22" s="59"/>
      <c r="D22" s="62"/>
      <c r="E22" s="62"/>
      <c r="F22" s="62"/>
      <c r="G22" s="58" t="s">
        <v>130</v>
      </c>
    </row>
    <row r="23" spans="1:7" ht="15">
      <c r="A23" s="60" t="s">
        <v>149</v>
      </c>
      <c r="B23" s="292" t="s">
        <v>150</v>
      </c>
      <c r="C23" s="59"/>
      <c r="D23" s="62"/>
      <c r="E23" s="62"/>
      <c r="F23" s="62"/>
      <c r="G23" s="58" t="s">
        <v>130</v>
      </c>
    </row>
    <row r="24" spans="1:7" ht="15">
      <c r="A24" s="60" t="s">
        <v>151</v>
      </c>
      <c r="B24" s="292" t="s">
        <v>152</v>
      </c>
      <c r="C24" s="59"/>
      <c r="D24" s="62"/>
      <c r="E24" s="62"/>
      <c r="F24" s="62"/>
      <c r="G24" s="58" t="s">
        <v>130</v>
      </c>
    </row>
    <row r="25" spans="1:7" ht="15">
      <c r="A25" s="60" t="s">
        <v>153</v>
      </c>
      <c r="B25" s="61" t="s">
        <v>154</v>
      </c>
      <c r="C25" s="59"/>
      <c r="D25" s="62"/>
      <c r="E25" s="62"/>
      <c r="F25" s="62"/>
      <c r="G25" s="58" t="s">
        <v>130</v>
      </c>
    </row>
    <row r="26" spans="1:7" ht="15">
      <c r="A26" s="60" t="s">
        <v>155</v>
      </c>
      <c r="B26" s="61" t="s">
        <v>156</v>
      </c>
      <c r="C26" s="59"/>
      <c r="D26" s="62"/>
      <c r="E26" s="62"/>
      <c r="F26" s="62"/>
      <c r="G26" s="58" t="s">
        <v>130</v>
      </c>
    </row>
    <row r="27" spans="1:7" ht="15">
      <c r="A27" s="60" t="s">
        <v>157</v>
      </c>
      <c r="B27" s="61" t="s">
        <v>616</v>
      </c>
      <c r="C27" s="59"/>
      <c r="D27" s="62"/>
      <c r="E27" s="62"/>
      <c r="F27" s="62"/>
      <c r="G27" s="58" t="s">
        <v>130</v>
      </c>
    </row>
    <row r="28" spans="1:7" ht="30.75">
      <c r="A28" s="60" t="s">
        <v>159</v>
      </c>
      <c r="B28" s="66" t="s">
        <v>160</v>
      </c>
      <c r="C28" s="59"/>
      <c r="D28" s="62"/>
      <c r="E28" s="62"/>
      <c r="F28" s="62"/>
      <c r="G28" s="58" t="s">
        <v>130</v>
      </c>
    </row>
    <row r="29" spans="1:7" ht="30.75">
      <c r="A29" s="60" t="s">
        <v>161</v>
      </c>
      <c r="B29" s="66" t="s">
        <v>162</v>
      </c>
      <c r="C29" s="59"/>
      <c r="D29" s="62"/>
      <c r="E29" s="62"/>
      <c r="F29" s="62"/>
      <c r="G29" s="58" t="s">
        <v>130</v>
      </c>
    </row>
    <row r="30" spans="1:7" ht="30.75">
      <c r="A30" s="60" t="s">
        <v>163</v>
      </c>
      <c r="B30" s="66" t="s">
        <v>164</v>
      </c>
      <c r="C30" s="59"/>
      <c r="D30" s="62"/>
      <c r="E30" s="62"/>
      <c r="F30" s="62"/>
      <c r="G30" s="58" t="s">
        <v>130</v>
      </c>
    </row>
    <row r="31" spans="1:7" ht="30.75">
      <c r="A31" s="60" t="s">
        <v>165</v>
      </c>
      <c r="B31" s="66" t="s">
        <v>166</v>
      </c>
      <c r="C31" s="59"/>
      <c r="D31" s="62"/>
      <c r="E31" s="62"/>
      <c r="F31" s="62"/>
      <c r="G31" s="58" t="s">
        <v>130</v>
      </c>
    </row>
    <row r="32" spans="1:7" ht="30.75">
      <c r="A32" s="60" t="s">
        <v>167</v>
      </c>
      <c r="B32" s="66" t="s">
        <v>168</v>
      </c>
      <c r="C32" s="59"/>
      <c r="D32" s="62"/>
      <c r="E32" s="62"/>
      <c r="F32" s="62"/>
      <c r="G32" s="58" t="s">
        <v>130</v>
      </c>
    </row>
    <row r="33" spans="1:7" ht="30.75">
      <c r="A33" s="60" t="s">
        <v>169</v>
      </c>
      <c r="B33" s="66" t="s">
        <v>170</v>
      </c>
      <c r="C33" s="59"/>
      <c r="D33" s="62"/>
      <c r="E33" s="62"/>
      <c r="F33" s="62"/>
      <c r="G33" s="58" t="s">
        <v>130</v>
      </c>
    </row>
    <row r="34" spans="1:7" ht="30.75">
      <c r="A34" s="60" t="s">
        <v>171</v>
      </c>
      <c r="B34" s="66" t="s">
        <v>172</v>
      </c>
      <c r="C34" s="59"/>
      <c r="D34" s="62"/>
      <c r="E34" s="62"/>
      <c r="F34" s="62"/>
      <c r="G34" s="58" t="s">
        <v>130</v>
      </c>
    </row>
    <row r="35" spans="1:7" ht="30.75">
      <c r="A35" s="60" t="s">
        <v>173</v>
      </c>
      <c r="B35" s="66" t="s">
        <v>174</v>
      </c>
      <c r="C35" s="59"/>
      <c r="D35" s="62"/>
      <c r="E35" s="62"/>
      <c r="F35" s="62"/>
      <c r="G35" s="58" t="s">
        <v>130</v>
      </c>
    </row>
    <row r="36" spans="1:7" ht="30.75">
      <c r="A36" s="60" t="s">
        <v>175</v>
      </c>
      <c r="B36" s="66" t="s">
        <v>176</v>
      </c>
      <c r="C36" s="59"/>
      <c r="D36" s="62"/>
      <c r="E36" s="62"/>
      <c r="F36" s="62"/>
      <c r="G36" s="58" t="s">
        <v>130</v>
      </c>
    </row>
    <row r="37" spans="1:7" ht="30.75">
      <c r="A37" s="60" t="s">
        <v>177</v>
      </c>
      <c r="B37" s="66" t="s">
        <v>178</v>
      </c>
      <c r="C37" s="59"/>
      <c r="D37" s="62"/>
      <c r="E37" s="62"/>
      <c r="F37" s="62"/>
      <c r="G37" s="58" t="s">
        <v>130</v>
      </c>
    </row>
    <row r="38" spans="1:7" ht="30.75">
      <c r="A38" s="60" t="s">
        <v>179</v>
      </c>
      <c r="B38" s="66" t="s">
        <v>180</v>
      </c>
      <c r="C38" s="59"/>
      <c r="D38" s="62"/>
      <c r="E38" s="62"/>
      <c r="F38" s="62"/>
      <c r="G38" s="58" t="s">
        <v>130</v>
      </c>
    </row>
    <row r="39" spans="1:7" ht="30.75">
      <c r="A39" s="60" t="s">
        <v>181</v>
      </c>
      <c r="B39" s="66" t="s">
        <v>182</v>
      </c>
      <c r="C39" s="59"/>
      <c r="D39" s="62"/>
      <c r="E39" s="62"/>
      <c r="F39" s="62"/>
      <c r="G39" s="58" t="s">
        <v>130</v>
      </c>
    </row>
    <row r="40" spans="1:7" ht="30.75">
      <c r="A40" s="60" t="s">
        <v>183</v>
      </c>
      <c r="B40" s="66" t="s">
        <v>184</v>
      </c>
      <c r="C40" s="59"/>
      <c r="D40" s="62"/>
      <c r="E40" s="62"/>
      <c r="F40" s="62"/>
      <c r="G40" s="58" t="s">
        <v>130</v>
      </c>
    </row>
    <row r="41" spans="1:7" ht="30.75">
      <c r="A41" s="60" t="s">
        <v>185</v>
      </c>
      <c r="B41" s="66" t="s">
        <v>186</v>
      </c>
      <c r="C41" s="59"/>
      <c r="D41" s="62"/>
      <c r="E41" s="62"/>
      <c r="F41" s="62"/>
      <c r="G41" s="58" t="s">
        <v>130</v>
      </c>
    </row>
    <row r="42" spans="1:7" ht="30.75">
      <c r="A42" s="60" t="s">
        <v>187</v>
      </c>
      <c r="B42" s="66" t="s">
        <v>188</v>
      </c>
      <c r="C42" s="59"/>
      <c r="D42" s="62"/>
      <c r="E42" s="62"/>
      <c r="F42" s="62"/>
      <c r="G42" s="58" t="s">
        <v>130</v>
      </c>
    </row>
    <row r="43" spans="1:7" ht="30.75">
      <c r="A43" s="60" t="s">
        <v>189</v>
      </c>
      <c r="B43" s="66" t="s">
        <v>190</v>
      </c>
      <c r="C43" s="59"/>
      <c r="D43" s="62"/>
      <c r="E43" s="62"/>
      <c r="F43" s="62"/>
      <c r="G43" s="58" t="s">
        <v>130</v>
      </c>
    </row>
    <row r="44" spans="1:7" ht="30.75">
      <c r="A44" s="60" t="s">
        <v>191</v>
      </c>
      <c r="B44" s="66" t="s">
        <v>192</v>
      </c>
      <c r="C44" s="59"/>
      <c r="D44" s="62"/>
      <c r="E44" s="62"/>
      <c r="F44" s="62"/>
      <c r="G44" s="58" t="s">
        <v>130</v>
      </c>
    </row>
    <row r="45" spans="1:7" ht="30.75">
      <c r="A45" s="60" t="s">
        <v>193</v>
      </c>
      <c r="B45" s="66" t="s">
        <v>194</v>
      </c>
      <c r="C45" s="59"/>
      <c r="D45" s="62"/>
      <c r="E45" s="62"/>
      <c r="F45" s="62"/>
      <c r="G45" s="58" t="s">
        <v>130</v>
      </c>
    </row>
    <row r="46" spans="1:7" ht="30.75">
      <c r="A46" s="60" t="s">
        <v>195</v>
      </c>
      <c r="B46" s="66" t="s">
        <v>196</v>
      </c>
      <c r="C46" s="59"/>
      <c r="D46" s="62"/>
      <c r="E46" s="62"/>
      <c r="F46" s="62"/>
      <c r="G46" s="58" t="s">
        <v>130</v>
      </c>
    </row>
    <row r="47" spans="1:7" ht="30.75">
      <c r="A47" s="60" t="s">
        <v>197</v>
      </c>
      <c r="B47" s="66" t="s">
        <v>198</v>
      </c>
      <c r="C47" s="59"/>
      <c r="D47" s="62"/>
      <c r="E47" s="62"/>
      <c r="F47" s="62"/>
      <c r="G47" s="58" t="s">
        <v>130</v>
      </c>
    </row>
    <row r="48" spans="1:7" ht="30.75">
      <c r="A48" s="60" t="s">
        <v>199</v>
      </c>
      <c r="B48" s="66" t="s">
        <v>200</v>
      </c>
      <c r="C48" s="59"/>
      <c r="D48" s="62"/>
      <c r="E48" s="62"/>
      <c r="F48" s="62"/>
      <c r="G48" s="58" t="s">
        <v>130</v>
      </c>
    </row>
    <row r="49" spans="1:7" ht="30.75">
      <c r="A49" s="60" t="s">
        <v>201</v>
      </c>
      <c r="B49" s="66" t="s">
        <v>202</v>
      </c>
      <c r="C49" s="59"/>
      <c r="D49" s="62"/>
      <c r="E49" s="62"/>
      <c r="F49" s="62"/>
      <c r="G49" s="58" t="s">
        <v>130</v>
      </c>
    </row>
    <row r="50" spans="1:7" ht="30.75">
      <c r="A50" s="60" t="s">
        <v>203</v>
      </c>
      <c r="B50" s="66" t="s">
        <v>204</v>
      </c>
      <c r="C50" s="59"/>
      <c r="D50" s="62"/>
      <c r="E50" s="62"/>
      <c r="F50" s="62"/>
      <c r="G50" s="58" t="s">
        <v>130</v>
      </c>
    </row>
    <row r="51" spans="1:7" ht="30.75">
      <c r="A51" s="60" t="s">
        <v>205</v>
      </c>
      <c r="B51" s="66" t="s">
        <v>206</v>
      </c>
      <c r="C51" s="59"/>
      <c r="D51" s="62"/>
      <c r="E51" s="62"/>
      <c r="F51" s="62"/>
      <c r="G51" s="58" t="s">
        <v>130</v>
      </c>
    </row>
    <row r="52" spans="1:7" ht="30.75">
      <c r="A52" s="60" t="s">
        <v>207</v>
      </c>
      <c r="B52" s="66" t="s">
        <v>208</v>
      </c>
      <c r="C52" s="59"/>
      <c r="D52" s="62"/>
      <c r="E52" s="62"/>
      <c r="F52" s="62"/>
      <c r="G52" s="58" t="s">
        <v>130</v>
      </c>
    </row>
    <row r="53" spans="1:7" ht="30.75">
      <c r="A53" s="60" t="s">
        <v>209</v>
      </c>
      <c r="B53" s="66" t="s">
        <v>210</v>
      </c>
      <c r="C53" s="59"/>
      <c r="D53" s="62"/>
      <c r="E53" s="62"/>
      <c r="F53" s="62"/>
      <c r="G53" s="58" t="s">
        <v>130</v>
      </c>
    </row>
    <row r="54" spans="1:7" ht="30.75">
      <c r="A54" s="60" t="s">
        <v>211</v>
      </c>
      <c r="B54" s="66" t="s">
        <v>212</v>
      </c>
      <c r="C54" s="59"/>
      <c r="D54" s="62"/>
      <c r="E54" s="62"/>
      <c r="F54" s="62"/>
      <c r="G54" s="58" t="s">
        <v>130</v>
      </c>
    </row>
    <row r="55" spans="1:7" ht="15">
      <c r="A55" s="60" t="s">
        <v>213</v>
      </c>
      <c r="B55" s="66" t="s">
        <v>214</v>
      </c>
      <c r="C55" s="59"/>
      <c r="D55" s="62"/>
      <c r="E55" s="62"/>
      <c r="F55" s="62"/>
      <c r="G55" s="58" t="s">
        <v>130</v>
      </c>
    </row>
    <row r="56" spans="1:7" ht="30.75">
      <c r="A56" s="60" t="s">
        <v>215</v>
      </c>
      <c r="B56" s="66" t="s">
        <v>216</v>
      </c>
      <c r="C56" s="59"/>
      <c r="D56" s="62"/>
      <c r="E56" s="62"/>
      <c r="F56" s="62"/>
      <c r="G56" s="58" t="s">
        <v>130</v>
      </c>
    </row>
    <row r="57" spans="1:7" ht="30.75">
      <c r="A57" s="60" t="s">
        <v>217</v>
      </c>
      <c r="B57" s="66" t="s">
        <v>218</v>
      </c>
      <c r="C57" s="59"/>
      <c r="D57" s="62"/>
      <c r="E57" s="62"/>
      <c r="F57" s="62"/>
      <c r="G57" s="58" t="s">
        <v>130</v>
      </c>
    </row>
    <row r="58" spans="1:7" ht="30.75">
      <c r="A58" s="60" t="s">
        <v>219</v>
      </c>
      <c r="B58" s="293" t="s">
        <v>220</v>
      </c>
      <c r="C58" s="59"/>
      <c r="D58" s="62"/>
      <c r="E58" s="62"/>
      <c r="F58" s="62"/>
      <c r="G58" s="58" t="s">
        <v>130</v>
      </c>
    </row>
    <row r="59" spans="1:7" ht="33.75" customHeight="1">
      <c r="A59" s="314" t="s">
        <v>125</v>
      </c>
      <c r="B59" s="315"/>
      <c r="C59" s="315"/>
      <c r="D59" s="315"/>
      <c r="E59" s="315"/>
      <c r="F59" s="315"/>
      <c r="G59" s="316"/>
    </row>
    <row r="60" spans="1:7" ht="30.75">
      <c r="A60" s="60" t="s">
        <v>56</v>
      </c>
      <c r="B60" s="66" t="s">
        <v>221</v>
      </c>
      <c r="C60" s="59"/>
      <c r="D60" s="62"/>
      <c r="E60" s="62"/>
      <c r="F60" s="62"/>
      <c r="G60" s="58" t="s">
        <v>130</v>
      </c>
    </row>
    <row r="61" spans="1:7" ht="15">
      <c r="A61" s="60" t="s">
        <v>59</v>
      </c>
      <c r="B61" s="66" t="s">
        <v>222</v>
      </c>
      <c r="C61" s="59"/>
      <c r="D61" s="62"/>
      <c r="E61" s="62"/>
      <c r="F61" s="62"/>
      <c r="G61" s="58" t="s">
        <v>130</v>
      </c>
    </row>
    <row r="62" spans="1:7" ht="46.5">
      <c r="A62" s="60" t="s">
        <v>62</v>
      </c>
      <c r="B62" s="66" t="s">
        <v>223</v>
      </c>
      <c r="C62" s="59"/>
      <c r="D62" s="62"/>
      <c r="E62" s="62"/>
      <c r="F62" s="62"/>
      <c r="G62" s="58" t="s">
        <v>130</v>
      </c>
    </row>
    <row r="63" spans="1:7" ht="30.75">
      <c r="A63" s="60" t="s">
        <v>133</v>
      </c>
      <c r="B63" s="66" t="s">
        <v>224</v>
      </c>
      <c r="C63" s="59"/>
      <c r="D63" s="62"/>
      <c r="E63" s="62"/>
      <c r="F63" s="62"/>
      <c r="G63" s="58" t="s">
        <v>130</v>
      </c>
    </row>
    <row r="64" spans="1:7" ht="30.75">
      <c r="A64" s="60" t="s">
        <v>135</v>
      </c>
      <c r="B64" s="67" t="s">
        <v>225</v>
      </c>
      <c r="C64" s="59"/>
      <c r="D64" s="62"/>
      <c r="E64" s="62"/>
      <c r="F64" s="62"/>
      <c r="G64" s="58" t="s">
        <v>130</v>
      </c>
    </row>
    <row r="65" spans="1:7" ht="108.75">
      <c r="A65" s="77" t="s">
        <v>137</v>
      </c>
      <c r="B65" s="67" t="s">
        <v>226</v>
      </c>
      <c r="C65" s="55"/>
      <c r="D65" s="83"/>
      <c r="E65" s="83"/>
      <c r="F65" s="83"/>
      <c r="G65" s="58" t="s">
        <v>130</v>
      </c>
    </row>
    <row r="66" spans="1:7" ht="30.75">
      <c r="A66" s="60" t="s">
        <v>139</v>
      </c>
      <c r="B66" s="88" t="s">
        <v>227</v>
      </c>
      <c r="C66" s="56"/>
      <c r="D66" s="84"/>
      <c r="E66" s="84"/>
      <c r="F66" s="84"/>
      <c r="G66" s="58" t="s">
        <v>130</v>
      </c>
    </row>
    <row r="67" spans="1:7" ht="87.75" customHeight="1">
      <c r="A67" s="58" t="s">
        <v>56</v>
      </c>
      <c r="B67" s="73" t="s">
        <v>229</v>
      </c>
      <c r="C67" s="57" t="s">
        <v>230</v>
      </c>
      <c r="D67" s="85"/>
      <c r="E67" s="85"/>
      <c r="F67" s="85"/>
      <c r="G67" s="58" t="s">
        <v>231</v>
      </c>
    </row>
    <row r="68" spans="1:7" ht="15">
      <c r="A68" s="58" t="s">
        <v>59</v>
      </c>
      <c r="B68" s="73" t="s">
        <v>232</v>
      </c>
      <c r="C68" s="57"/>
      <c r="D68" s="85"/>
      <c r="E68" s="85"/>
      <c r="F68" s="85"/>
      <c r="G68" s="58" t="s">
        <v>130</v>
      </c>
    </row>
    <row r="69" spans="1:7" ht="15">
      <c r="A69" s="58" t="s">
        <v>62</v>
      </c>
      <c r="B69" s="73" t="s">
        <v>233</v>
      </c>
      <c r="C69" s="57"/>
      <c r="D69" s="85"/>
      <c r="E69" s="85"/>
      <c r="F69" s="85"/>
      <c r="G69" s="58" t="s">
        <v>130</v>
      </c>
    </row>
    <row r="70" spans="1:7" ht="15">
      <c r="A70" s="58"/>
      <c r="B70" s="63" t="s">
        <v>58</v>
      </c>
      <c r="C70" s="59"/>
      <c r="D70" s="64">
        <f>SUM(D12:D69)</f>
        <v>0</v>
      </c>
      <c r="E70" s="64">
        <f>SUM(E12:E69)</f>
        <v>0</v>
      </c>
      <c r="F70" s="64">
        <f>SUM(F12:F69)</f>
        <v>0</v>
      </c>
      <c r="G70" s="58"/>
    </row>
    <row r="71" spans="1:7" ht="46.5">
      <c r="A71" s="58"/>
      <c r="B71" s="73" t="s">
        <v>228</v>
      </c>
      <c r="C71" s="59" t="s">
        <v>611</v>
      </c>
      <c r="D71" s="64">
        <f>E71</f>
        <v>8694.91</v>
      </c>
      <c r="E71" s="62">
        <v>8694.91</v>
      </c>
      <c r="F71" s="64">
        <v>0</v>
      </c>
      <c r="G71" s="58"/>
    </row>
    <row r="72" spans="1:7" ht="30.75">
      <c r="A72" s="58"/>
      <c r="B72" s="79" t="s">
        <v>234</v>
      </c>
      <c r="C72" s="59" t="s">
        <v>253</v>
      </c>
      <c r="D72" s="64">
        <v>5</v>
      </c>
      <c r="E72" s="62">
        <v>5</v>
      </c>
      <c r="F72" s="62">
        <v>0</v>
      </c>
      <c r="G72" s="58"/>
    </row>
    <row r="73" spans="1:7" ht="30.75">
      <c r="A73" s="58"/>
      <c r="B73" s="79" t="s">
        <v>235</v>
      </c>
      <c r="C73" s="59"/>
      <c r="D73" s="64"/>
      <c r="E73" s="62"/>
      <c r="F73" s="62"/>
      <c r="G73" s="58" t="s">
        <v>130</v>
      </c>
    </row>
    <row r="74" spans="1:7" ht="30.75">
      <c r="A74" s="58"/>
      <c r="B74" s="79" t="s">
        <v>236</v>
      </c>
      <c r="C74" s="59"/>
      <c r="D74" s="64"/>
      <c r="E74" s="62"/>
      <c r="F74" s="62"/>
      <c r="G74" s="58" t="s">
        <v>130</v>
      </c>
    </row>
    <row r="75" spans="1:7" ht="46.5">
      <c r="A75" s="58"/>
      <c r="B75" s="79" t="s">
        <v>237</v>
      </c>
      <c r="C75" s="59" t="s">
        <v>255</v>
      </c>
      <c r="D75" s="64">
        <f>E75+F75</f>
        <v>852.1</v>
      </c>
      <c r="E75" s="62">
        <v>852.1</v>
      </c>
      <c r="F75" s="62">
        <v>0</v>
      </c>
      <c r="G75" s="58"/>
    </row>
    <row r="76" spans="1:7" ht="30.75">
      <c r="A76" s="58"/>
      <c r="B76" s="79" t="s">
        <v>238</v>
      </c>
      <c r="C76" s="59" t="s">
        <v>257</v>
      </c>
      <c r="D76" s="64">
        <f>E76+F76</f>
        <v>875.1</v>
      </c>
      <c r="E76" s="62">
        <v>875.1</v>
      </c>
      <c r="F76" s="62">
        <v>0</v>
      </c>
      <c r="G76" s="58"/>
    </row>
    <row r="77" spans="1:7" ht="43.5" customHeight="1">
      <c r="A77" s="58"/>
      <c r="B77" s="79" t="s">
        <v>239</v>
      </c>
      <c r="C77" s="59" t="s">
        <v>256</v>
      </c>
      <c r="D77" s="64">
        <f>E77+F77</f>
        <v>390</v>
      </c>
      <c r="E77" s="62">
        <v>390</v>
      </c>
      <c r="F77" s="62">
        <v>0</v>
      </c>
      <c r="G77" s="58"/>
    </row>
    <row r="78" spans="1:7" ht="15">
      <c r="A78" s="58"/>
      <c r="B78" s="79"/>
      <c r="C78" s="59"/>
      <c r="D78" s="64"/>
      <c r="E78" s="62"/>
      <c r="F78" s="62"/>
      <c r="G78" s="58"/>
    </row>
    <row r="79" spans="1:7" ht="30.75">
      <c r="A79" s="60"/>
      <c r="B79" s="80" t="s">
        <v>60</v>
      </c>
      <c r="C79" s="60"/>
      <c r="D79" s="86"/>
      <c r="E79" s="86"/>
      <c r="F79" s="86"/>
      <c r="G79" s="65"/>
    </row>
    <row r="80" spans="1:7" ht="46.5">
      <c r="A80" s="60"/>
      <c r="B80" s="81" t="s">
        <v>240</v>
      </c>
      <c r="C80" s="65" t="s">
        <v>247</v>
      </c>
      <c r="D80" s="82">
        <f>E80+F80</f>
        <v>404.5</v>
      </c>
      <c r="E80" s="86">
        <v>0</v>
      </c>
      <c r="F80" s="86">
        <v>404.5</v>
      </c>
      <c r="G80" s="58"/>
    </row>
    <row r="81" spans="1:7" ht="48" customHeight="1">
      <c r="A81" s="60"/>
      <c r="B81" s="79" t="s">
        <v>241</v>
      </c>
      <c r="C81" s="60"/>
      <c r="D81" s="86"/>
      <c r="E81" s="86"/>
      <c r="F81" s="86"/>
      <c r="G81" s="60" t="s">
        <v>130</v>
      </c>
    </row>
    <row r="82" spans="1:7" ht="30.75">
      <c r="A82" s="60"/>
      <c r="B82" s="81" t="s">
        <v>242</v>
      </c>
      <c r="C82" s="60" t="s">
        <v>254</v>
      </c>
      <c r="D82" s="82">
        <v>520</v>
      </c>
      <c r="E82" s="86">
        <v>0</v>
      </c>
      <c r="F82" s="86">
        <v>520</v>
      </c>
      <c r="G82" s="60"/>
    </row>
    <row r="83" spans="1:7" ht="15">
      <c r="A83" s="60"/>
      <c r="B83" s="61"/>
      <c r="C83" s="60"/>
      <c r="D83" s="86"/>
      <c r="E83" s="86"/>
      <c r="F83" s="86"/>
      <c r="G83" s="65"/>
    </row>
    <row r="84" spans="1:7" ht="30.75" customHeight="1">
      <c r="A84" s="60"/>
      <c r="B84" s="63" t="s">
        <v>58</v>
      </c>
      <c r="C84" s="60"/>
      <c r="D84" s="82">
        <f>SUM(D71:D82)</f>
        <v>11741.61</v>
      </c>
      <c r="E84" s="82">
        <f>SUM(E71:E82)</f>
        <v>10817.11</v>
      </c>
      <c r="F84" s="82">
        <f>SUM(F71:F82)</f>
        <v>924.5</v>
      </c>
      <c r="G84" s="65"/>
    </row>
    <row r="85" spans="1:7" ht="46.5">
      <c r="A85" s="60"/>
      <c r="B85" s="69" t="s">
        <v>243</v>
      </c>
      <c r="C85" s="60"/>
      <c r="D85" s="86"/>
      <c r="E85" s="86"/>
      <c r="F85" s="86"/>
      <c r="G85" s="65"/>
    </row>
    <row r="86" spans="1:7" ht="234">
      <c r="A86" s="77" t="s">
        <v>56</v>
      </c>
      <c r="B86" s="78" t="s">
        <v>244</v>
      </c>
      <c r="C86" s="70" t="s">
        <v>245</v>
      </c>
      <c r="D86" s="82">
        <v>3200</v>
      </c>
      <c r="E86" s="86"/>
      <c r="F86" s="87">
        <v>3200</v>
      </c>
      <c r="G86" s="71"/>
    </row>
    <row r="87" spans="1:7" ht="15">
      <c r="A87" s="60"/>
      <c r="B87" s="63" t="s">
        <v>58</v>
      </c>
      <c r="C87" s="72"/>
      <c r="D87" s="75">
        <f>SUM(D85:D86)</f>
        <v>3200</v>
      </c>
      <c r="E87" s="75">
        <f>SUM(E85:E86)</f>
        <v>0</v>
      </c>
      <c r="F87" s="75">
        <f>SUM(F85:F86)</f>
        <v>3200</v>
      </c>
      <c r="G87" s="67"/>
    </row>
    <row r="90" ht="15">
      <c r="B90" s="3" t="s">
        <v>248</v>
      </c>
    </row>
    <row r="91" ht="15">
      <c r="B91" s="3" t="s">
        <v>126</v>
      </c>
    </row>
  </sheetData>
  <sheetProtection/>
  <mergeCells count="9">
    <mergeCell ref="A11:G11"/>
    <mergeCell ref="A59:G59"/>
    <mergeCell ref="A2:G2"/>
    <mergeCell ref="A4:A5"/>
    <mergeCell ref="B4:B5"/>
    <mergeCell ref="C4:C5"/>
    <mergeCell ref="D4:D5"/>
    <mergeCell ref="E4:F4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3" zoomScaleNormal="73" zoomScalePageLayoutView="0" workbookViewId="0" topLeftCell="A1">
      <selection activeCell="A3" sqref="A3"/>
    </sheetView>
  </sheetViews>
  <sheetFormatPr defaultColWidth="9.140625" defaultRowHeight="15"/>
  <cols>
    <col min="1" max="1" width="37.421875" style="1" customWidth="1"/>
    <col min="2" max="2" width="18.00390625" style="1" customWidth="1"/>
    <col min="3" max="3" width="16.57421875" style="1" customWidth="1"/>
    <col min="4" max="4" width="20.421875" style="1" customWidth="1"/>
    <col min="5" max="5" width="21.00390625" style="1" customWidth="1"/>
    <col min="6" max="16384" width="8.8515625" style="1" customWidth="1"/>
  </cols>
  <sheetData>
    <row r="1" ht="18" customHeight="1">
      <c r="E1" s="2" t="s">
        <v>18</v>
      </c>
    </row>
    <row r="2" spans="1:5" ht="66.75" customHeight="1">
      <c r="A2" s="305" t="s">
        <v>251</v>
      </c>
      <c r="B2" s="305"/>
      <c r="C2" s="305"/>
      <c r="D2" s="305"/>
      <c r="E2" s="305"/>
    </row>
    <row r="3" ht="21.75" customHeight="1">
      <c r="A3" s="15" t="s">
        <v>258</v>
      </c>
    </row>
    <row r="4" spans="1:5" ht="136.5" customHeight="1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</row>
    <row r="5" spans="1:6" ht="20.2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6"/>
    </row>
    <row r="6" spans="1:8" ht="41.25" customHeight="1">
      <c r="A6" s="5" t="s">
        <v>24</v>
      </c>
      <c r="B6" s="41">
        <v>704</v>
      </c>
      <c r="C6" s="41">
        <v>18</v>
      </c>
      <c r="D6" s="42">
        <f>SUM(D8+D9+D10+D11)</f>
        <v>470</v>
      </c>
      <c r="E6" s="43"/>
      <c r="F6" s="6"/>
      <c r="G6" s="44"/>
      <c r="H6" s="44"/>
    </row>
    <row r="7" spans="1:5" ht="89.25" customHeight="1">
      <c r="A7" s="5" t="s">
        <v>25</v>
      </c>
      <c r="B7" s="45"/>
      <c r="C7" s="45"/>
      <c r="D7" s="45"/>
      <c r="E7" s="45"/>
    </row>
    <row r="8" spans="1:5" ht="21.75" customHeight="1">
      <c r="A8" s="5" t="s">
        <v>26</v>
      </c>
      <c r="B8" s="46">
        <v>610</v>
      </c>
      <c r="C8" s="46">
        <v>26</v>
      </c>
      <c r="D8" s="46">
        <v>26</v>
      </c>
      <c r="E8" s="46"/>
    </row>
    <row r="9" spans="1:5" ht="21.75" customHeight="1">
      <c r="A9" s="5" t="s">
        <v>27</v>
      </c>
      <c r="B9" s="46">
        <v>178</v>
      </c>
      <c r="C9" s="46">
        <v>18</v>
      </c>
      <c r="D9" s="46">
        <v>18</v>
      </c>
      <c r="E9" s="46"/>
    </row>
    <row r="10" spans="1:5" ht="21.75" customHeight="1">
      <c r="A10" s="5" t="s">
        <v>28</v>
      </c>
      <c r="B10" s="46">
        <v>197</v>
      </c>
      <c r="C10" s="46">
        <v>19</v>
      </c>
      <c r="D10" s="46">
        <v>19</v>
      </c>
      <c r="E10" s="46"/>
    </row>
    <row r="11" spans="1:5" ht="25.5" customHeight="1">
      <c r="A11" s="5" t="s">
        <v>29</v>
      </c>
      <c r="B11" s="46">
        <v>704</v>
      </c>
      <c r="C11" s="46">
        <v>268</v>
      </c>
      <c r="D11" s="46">
        <v>407</v>
      </c>
      <c r="E11" s="46"/>
    </row>
    <row r="12" spans="1:5" ht="21.75" customHeight="1">
      <c r="A12" s="5" t="s">
        <v>30</v>
      </c>
      <c r="B12" s="46"/>
      <c r="C12" s="46"/>
      <c r="D12" s="46"/>
      <c r="E12" s="46"/>
    </row>
    <row r="13" spans="1:5" ht="76.5" customHeight="1">
      <c r="A13" s="5" t="s">
        <v>31</v>
      </c>
      <c r="B13" s="46">
        <v>2539</v>
      </c>
      <c r="C13" s="46">
        <v>2495</v>
      </c>
      <c r="D13" s="46">
        <f>D15+D18</f>
        <v>2583</v>
      </c>
      <c r="E13" s="46"/>
    </row>
    <row r="14" spans="1:5" ht="96.75" customHeight="1">
      <c r="A14" s="5" t="s">
        <v>32</v>
      </c>
      <c r="B14" s="46"/>
      <c r="C14" s="46"/>
      <c r="D14" s="46"/>
      <c r="E14" s="46"/>
    </row>
    <row r="15" spans="1:5" ht="21.75" customHeight="1">
      <c r="A15" s="5" t="s">
        <v>26</v>
      </c>
      <c r="B15" s="46">
        <v>123</v>
      </c>
      <c r="C15" s="46">
        <v>44</v>
      </c>
      <c r="D15" s="46">
        <v>44</v>
      </c>
      <c r="E15" s="46"/>
    </row>
    <row r="16" spans="1:5" ht="21.75" customHeight="1">
      <c r="A16" s="5" t="s">
        <v>27</v>
      </c>
      <c r="B16" s="46"/>
      <c r="C16" s="46"/>
      <c r="D16" s="46"/>
      <c r="E16" s="46"/>
    </row>
    <row r="17" spans="1:5" ht="24" customHeight="1">
      <c r="A17" s="5" t="s">
        <v>28</v>
      </c>
      <c r="B17" s="46"/>
      <c r="C17" s="46"/>
      <c r="D17" s="46"/>
      <c r="E17" s="46"/>
    </row>
    <row r="18" spans="1:5" ht="27" customHeight="1">
      <c r="A18" s="5" t="s">
        <v>29</v>
      </c>
      <c r="B18" s="47">
        <v>2539</v>
      </c>
      <c r="C18" s="47">
        <v>2539</v>
      </c>
      <c r="D18" s="47">
        <v>2539</v>
      </c>
      <c r="E18" s="48"/>
    </row>
    <row r="19" spans="1:5" ht="26.25" customHeight="1">
      <c r="A19" s="5" t="s">
        <v>30</v>
      </c>
      <c r="B19" s="47"/>
      <c r="C19" s="47"/>
      <c r="D19" s="47"/>
      <c r="E19" s="48"/>
    </row>
    <row r="20" spans="1:5" s="52" customFormat="1" ht="9.75" customHeight="1">
      <c r="A20" s="49"/>
      <c r="B20" s="50"/>
      <c r="C20" s="50"/>
      <c r="D20" s="50"/>
      <c r="E20" s="51"/>
    </row>
    <row r="21" spans="1:5" s="52" customFormat="1" ht="34.5" customHeight="1">
      <c r="A21" s="308" t="s">
        <v>128</v>
      </c>
      <c r="B21" s="308"/>
      <c r="C21" s="50"/>
      <c r="D21" s="50"/>
      <c r="E21" s="51"/>
    </row>
    <row r="22" spans="1:5" s="52" customFormat="1" ht="26.25" customHeight="1">
      <c r="A22" s="53" t="s">
        <v>127</v>
      </c>
      <c r="B22" s="50"/>
      <c r="C22" s="50"/>
      <c r="D22" s="50"/>
      <c r="E22" s="51"/>
    </row>
    <row r="23" spans="1:5" ht="104.25" customHeight="1">
      <c r="A23" s="306" t="s">
        <v>33</v>
      </c>
      <c r="B23" s="307"/>
      <c r="C23" s="307"/>
      <c r="D23" s="307"/>
      <c r="E23" s="307"/>
    </row>
    <row r="24" spans="1:5" ht="70.5" customHeight="1">
      <c r="A24" s="306" t="s">
        <v>122</v>
      </c>
      <c r="B24" s="307"/>
      <c r="C24" s="307"/>
      <c r="D24" s="307"/>
      <c r="E24" s="307"/>
    </row>
  </sheetData>
  <sheetProtection/>
  <mergeCells count="4">
    <mergeCell ref="A2:E2"/>
    <mergeCell ref="A23:E23"/>
    <mergeCell ref="A24:E24"/>
    <mergeCell ref="A21:B21"/>
  </mergeCells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9" zoomScaleNormal="79" zoomScalePageLayoutView="0" workbookViewId="0" topLeftCell="A1">
      <selection activeCell="I7" sqref="I7"/>
    </sheetView>
  </sheetViews>
  <sheetFormatPr defaultColWidth="9.140625" defaultRowHeight="15"/>
  <cols>
    <col min="1" max="1" width="25.7109375" style="1" customWidth="1"/>
    <col min="2" max="2" width="14.28125" style="1" customWidth="1"/>
    <col min="3" max="3" width="11.7109375" style="1" customWidth="1"/>
    <col min="4" max="5" width="10.28125" style="1" customWidth="1"/>
    <col min="6" max="6" width="10.00390625" style="1" customWidth="1"/>
    <col min="7" max="7" width="10.421875" style="1" customWidth="1"/>
    <col min="8" max="8" width="11.28125" style="1" customWidth="1"/>
    <col min="9" max="9" width="10.28125" style="1" customWidth="1"/>
    <col min="10" max="10" width="8.8515625" style="1" customWidth="1"/>
    <col min="11" max="11" width="10.28125" style="1" customWidth="1"/>
    <col min="12" max="12" width="10.7109375" style="1" customWidth="1"/>
    <col min="13" max="16384" width="8.8515625" style="1" customWidth="1"/>
  </cols>
  <sheetData>
    <row r="1" ht="15">
      <c r="L1" s="2" t="s">
        <v>34</v>
      </c>
    </row>
    <row r="2" spans="1:12" ht="46.5" customHeight="1">
      <c r="A2" s="305" t="s">
        <v>252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ht="18" customHeight="1">
      <c r="A3" s="15" t="str">
        <f>'Форма 1'!A3</f>
        <v>на 1 января 2016 г.</v>
      </c>
    </row>
    <row r="4" spans="1:12" ht="61.5" customHeight="1">
      <c r="A4" s="311" t="s">
        <v>35</v>
      </c>
      <c r="B4" s="311" t="s">
        <v>36</v>
      </c>
      <c r="C4" s="313" t="s">
        <v>37</v>
      </c>
      <c r="D4" s="313"/>
      <c r="E4" s="313"/>
      <c r="F4" s="313"/>
      <c r="G4" s="313"/>
      <c r="H4" s="313" t="s">
        <v>38</v>
      </c>
      <c r="I4" s="313"/>
      <c r="J4" s="313"/>
      <c r="K4" s="313"/>
      <c r="L4" s="313"/>
    </row>
    <row r="5" spans="1:12" ht="52.5" customHeight="1">
      <c r="A5" s="312"/>
      <c r="B5" s="312"/>
      <c r="C5" s="7" t="s">
        <v>29</v>
      </c>
      <c r="D5" s="7" t="s">
        <v>28</v>
      </c>
      <c r="E5" s="7" t="s">
        <v>27</v>
      </c>
      <c r="F5" s="7" t="s">
        <v>26</v>
      </c>
      <c r="G5" s="7" t="s">
        <v>39</v>
      </c>
      <c r="H5" s="7" t="s">
        <v>29</v>
      </c>
      <c r="I5" s="7" t="s">
        <v>28</v>
      </c>
      <c r="J5" s="7" t="s">
        <v>27</v>
      </c>
      <c r="K5" s="7" t="s">
        <v>26</v>
      </c>
      <c r="L5" s="7" t="s">
        <v>39</v>
      </c>
    </row>
    <row r="6" spans="1:12" ht="18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18">
      <c r="A7" s="9" t="s">
        <v>40</v>
      </c>
      <c r="B7" s="8">
        <v>152</v>
      </c>
      <c r="C7" s="8">
        <v>184</v>
      </c>
      <c r="D7" s="8">
        <v>67</v>
      </c>
      <c r="E7" s="8">
        <v>38</v>
      </c>
      <c r="F7" s="8">
        <v>94</v>
      </c>
      <c r="G7" s="8">
        <v>0</v>
      </c>
      <c r="H7" s="8">
        <v>188</v>
      </c>
      <c r="I7" s="8">
        <v>70</v>
      </c>
      <c r="J7" s="8">
        <v>40</v>
      </c>
      <c r="K7" s="8">
        <v>98</v>
      </c>
      <c r="L7" s="8">
        <v>0</v>
      </c>
    </row>
    <row r="8" spans="1:12" ht="18">
      <c r="A8" s="8" t="s">
        <v>41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6">
      <c r="A9" s="10" t="s">
        <v>42</v>
      </c>
      <c r="B9" s="54">
        <v>21</v>
      </c>
      <c r="C9" s="54">
        <v>21</v>
      </c>
      <c r="D9" s="54">
        <v>8</v>
      </c>
      <c r="E9" s="54">
        <v>1</v>
      </c>
      <c r="F9" s="54">
        <v>9</v>
      </c>
      <c r="G9" s="54">
        <v>0</v>
      </c>
      <c r="H9" s="54">
        <v>21</v>
      </c>
      <c r="I9" s="54">
        <v>8</v>
      </c>
      <c r="J9" s="54">
        <v>1</v>
      </c>
      <c r="K9" s="54">
        <v>9</v>
      </c>
      <c r="L9" s="54">
        <v>0</v>
      </c>
    </row>
    <row r="10" spans="1:12" ht="25.5" customHeight="1">
      <c r="A10" s="310" t="s">
        <v>248</v>
      </c>
      <c r="B10" s="310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25.5" customHeight="1">
      <c r="A11" s="76" t="s">
        <v>246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ht="18">
      <c r="A12" s="11" t="s">
        <v>43</v>
      </c>
    </row>
    <row r="13" spans="1:12" ht="39" customHeight="1">
      <c r="A13" s="309" t="s">
        <v>44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</row>
    <row r="14" spans="1:12" ht="58.5" customHeight="1">
      <c r="A14" s="309" t="s">
        <v>45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</row>
    <row r="15" spans="1:12" ht="24" customHeight="1">
      <c r="A15" s="309" t="s">
        <v>46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</row>
    <row r="16" spans="1:12" ht="20.25" customHeight="1">
      <c r="A16" s="309" t="s">
        <v>47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</row>
    <row r="17" spans="1:12" ht="65.25" customHeight="1">
      <c r="A17" s="309" t="s">
        <v>48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</row>
  </sheetData>
  <sheetProtection/>
  <mergeCells count="11">
    <mergeCell ref="A2:L2"/>
    <mergeCell ref="A4:A5"/>
    <mergeCell ref="B4:B5"/>
    <mergeCell ref="C4:G4"/>
    <mergeCell ref="H4:L4"/>
    <mergeCell ref="A13:L13"/>
    <mergeCell ref="A10:B10"/>
    <mergeCell ref="A14:L14"/>
    <mergeCell ref="A15:L15"/>
    <mergeCell ref="A16:L16"/>
    <mergeCell ref="A17:L17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zoomScale="80" zoomScaleNormal="80" zoomScalePageLayoutView="0" workbookViewId="0" topLeftCell="A10">
      <selection activeCell="A10" sqref="A1:IV16384"/>
    </sheetView>
  </sheetViews>
  <sheetFormatPr defaultColWidth="9.140625" defaultRowHeight="15"/>
  <cols>
    <col min="1" max="1" width="6.28125" style="3" customWidth="1"/>
    <col min="2" max="2" width="32.28125" style="3" customWidth="1"/>
    <col min="3" max="3" width="34.28125" style="3" customWidth="1"/>
    <col min="4" max="4" width="12.7109375" style="3" customWidth="1"/>
    <col min="5" max="5" width="12.57421875" style="3" customWidth="1"/>
    <col min="6" max="6" width="11.140625" style="3" customWidth="1"/>
    <col min="7" max="7" width="18.00390625" style="3" customWidth="1"/>
    <col min="8" max="8" width="17.421875" style="3" customWidth="1"/>
    <col min="9" max="16384" width="9.140625" style="3" customWidth="1"/>
  </cols>
  <sheetData>
    <row r="1" ht="32.25" customHeight="1">
      <c r="G1" s="2" t="s">
        <v>49</v>
      </c>
    </row>
    <row r="2" spans="1:7" ht="60.75" customHeight="1">
      <c r="A2" s="317" t="s">
        <v>249</v>
      </c>
      <c r="B2" s="317"/>
      <c r="C2" s="317"/>
      <c r="D2" s="317"/>
      <c r="E2" s="317"/>
      <c r="F2" s="317"/>
      <c r="G2" s="317"/>
    </row>
    <row r="3" ht="19.5" customHeight="1">
      <c r="B3" s="15" t="str">
        <f>'Форма 1'!A3</f>
        <v>на 1 января 2016 г.</v>
      </c>
    </row>
    <row r="4" spans="1:7" ht="30" customHeight="1">
      <c r="A4" s="318" t="s">
        <v>0</v>
      </c>
      <c r="B4" s="318" t="s">
        <v>50</v>
      </c>
      <c r="C4" s="319" t="s">
        <v>250</v>
      </c>
      <c r="D4" s="319" t="s">
        <v>51</v>
      </c>
      <c r="E4" s="321" t="s">
        <v>52</v>
      </c>
      <c r="F4" s="322"/>
      <c r="G4" s="318" t="s">
        <v>53</v>
      </c>
    </row>
    <row r="5" spans="1:13" ht="142.5" customHeight="1">
      <c r="A5" s="318"/>
      <c r="B5" s="318"/>
      <c r="C5" s="320"/>
      <c r="D5" s="320"/>
      <c r="E5" s="58" t="s">
        <v>54</v>
      </c>
      <c r="F5" s="58" t="s">
        <v>55</v>
      </c>
      <c r="G5" s="318"/>
      <c r="J5" s="12"/>
      <c r="K5" s="12"/>
      <c r="M5" s="12"/>
    </row>
    <row r="6" spans="1:13" ht="22.5" customHeight="1">
      <c r="A6" s="58">
        <v>1</v>
      </c>
      <c r="B6" s="58">
        <v>2</v>
      </c>
      <c r="C6" s="59">
        <v>3</v>
      </c>
      <c r="D6" s="59">
        <v>4</v>
      </c>
      <c r="E6" s="59">
        <v>5</v>
      </c>
      <c r="F6" s="59">
        <v>6</v>
      </c>
      <c r="G6" s="58">
        <v>7</v>
      </c>
      <c r="J6" s="12"/>
      <c r="K6" s="12"/>
      <c r="M6" s="12"/>
    </row>
    <row r="7" spans="1:13" ht="30" customHeight="1">
      <c r="A7" s="60" t="s">
        <v>56</v>
      </c>
      <c r="B7" s="61" t="s">
        <v>57</v>
      </c>
      <c r="C7" s="59"/>
      <c r="D7" s="59"/>
      <c r="E7" s="59"/>
      <c r="F7" s="59"/>
      <c r="G7" s="58"/>
      <c r="J7" s="12"/>
      <c r="K7" s="12"/>
      <c r="M7" s="12"/>
    </row>
    <row r="8" spans="1:13" ht="73.5" customHeight="1">
      <c r="A8" s="60"/>
      <c r="B8" s="68" t="s">
        <v>124</v>
      </c>
      <c r="C8" s="59" t="s">
        <v>606</v>
      </c>
      <c r="D8" s="62">
        <f>E8+F8</f>
        <v>1060</v>
      </c>
      <c r="E8" s="62">
        <v>1060</v>
      </c>
      <c r="F8" s="62">
        <v>0</v>
      </c>
      <c r="G8" s="58"/>
      <c r="J8" s="12"/>
      <c r="K8" s="12"/>
      <c r="M8" s="12"/>
    </row>
    <row r="9" spans="1:13" ht="66" customHeight="1">
      <c r="A9" s="60"/>
      <c r="B9" s="68" t="s">
        <v>125</v>
      </c>
      <c r="C9" s="59" t="s">
        <v>607</v>
      </c>
      <c r="D9" s="62">
        <f>E9+F9</f>
        <v>12.4</v>
      </c>
      <c r="E9" s="62">
        <v>12.4</v>
      </c>
      <c r="F9" s="62">
        <v>0</v>
      </c>
      <c r="G9" s="58"/>
      <c r="J9" s="12"/>
      <c r="K9" s="12"/>
      <c r="M9" s="12"/>
    </row>
    <row r="10" spans="1:13" ht="35.25" customHeight="1">
      <c r="A10" s="58"/>
      <c r="B10" s="63" t="s">
        <v>58</v>
      </c>
      <c r="C10" s="59"/>
      <c r="D10" s="64">
        <f>E10+F10</f>
        <v>1072.4</v>
      </c>
      <c r="E10" s="64">
        <f>SUM(E8:E9)</f>
        <v>1072.4</v>
      </c>
      <c r="F10" s="64">
        <v>0</v>
      </c>
      <c r="G10" s="58"/>
      <c r="J10" s="12"/>
      <c r="K10" s="12"/>
      <c r="M10" s="12"/>
    </row>
    <row r="11" spans="1:7" ht="26.25" customHeight="1">
      <c r="A11" s="314" t="s">
        <v>124</v>
      </c>
      <c r="B11" s="315"/>
      <c r="C11" s="315"/>
      <c r="D11" s="315"/>
      <c r="E11" s="315"/>
      <c r="F11" s="315"/>
      <c r="G11" s="316"/>
    </row>
    <row r="12" spans="1:7" ht="26.25" customHeight="1">
      <c r="A12" s="60" t="s">
        <v>56</v>
      </c>
      <c r="B12" s="61" t="s">
        <v>129</v>
      </c>
      <c r="C12" s="59"/>
      <c r="D12" s="62"/>
      <c r="E12" s="62"/>
      <c r="F12" s="62"/>
      <c r="G12" s="58" t="s">
        <v>130</v>
      </c>
    </row>
    <row r="13" spans="1:8" ht="33.75" customHeight="1">
      <c r="A13" s="60" t="s">
        <v>59</v>
      </c>
      <c r="B13" s="61" t="s">
        <v>131</v>
      </c>
      <c r="C13" s="59"/>
      <c r="D13" s="62"/>
      <c r="E13" s="62"/>
      <c r="F13" s="62"/>
      <c r="G13" s="58" t="s">
        <v>130</v>
      </c>
      <c r="H13" s="3" t="s">
        <v>61</v>
      </c>
    </row>
    <row r="14" spans="1:7" ht="22.5" customHeight="1">
      <c r="A14" s="60" t="s">
        <v>62</v>
      </c>
      <c r="B14" s="61" t="s">
        <v>132</v>
      </c>
      <c r="C14" s="59"/>
      <c r="D14" s="62"/>
      <c r="E14" s="62"/>
      <c r="F14" s="62"/>
      <c r="G14" s="58" t="s">
        <v>130</v>
      </c>
    </row>
    <row r="15" spans="1:7" ht="32.25" customHeight="1">
      <c r="A15" s="60" t="s">
        <v>133</v>
      </c>
      <c r="B15" s="61" t="s">
        <v>134</v>
      </c>
      <c r="C15" s="59"/>
      <c r="D15" s="62"/>
      <c r="E15" s="62"/>
      <c r="F15" s="62"/>
      <c r="G15" s="58" t="s">
        <v>130</v>
      </c>
    </row>
    <row r="16" spans="1:7" s="13" customFormat="1" ht="30" customHeight="1">
      <c r="A16" s="60" t="s">
        <v>135</v>
      </c>
      <c r="B16" s="61" t="s">
        <v>136</v>
      </c>
      <c r="C16" s="59"/>
      <c r="D16" s="62"/>
      <c r="E16" s="62"/>
      <c r="F16" s="62"/>
      <c r="G16" s="58" t="s">
        <v>130</v>
      </c>
    </row>
    <row r="17" spans="1:7" s="13" customFormat="1" ht="31.5" customHeight="1">
      <c r="A17" s="60" t="s">
        <v>137</v>
      </c>
      <c r="B17" s="61" t="s">
        <v>138</v>
      </c>
      <c r="C17" s="59"/>
      <c r="D17" s="62"/>
      <c r="E17" s="62"/>
      <c r="F17" s="62"/>
      <c r="G17" s="58" t="s">
        <v>130</v>
      </c>
    </row>
    <row r="18" spans="1:7" s="13" customFormat="1" ht="15">
      <c r="A18" s="60" t="s">
        <v>139</v>
      </c>
      <c r="B18" s="61" t="s">
        <v>140</v>
      </c>
      <c r="C18" s="59"/>
      <c r="D18" s="62"/>
      <c r="E18" s="62"/>
      <c r="F18" s="62"/>
      <c r="G18" s="58" t="s">
        <v>130</v>
      </c>
    </row>
    <row r="19" spans="1:7" s="13" customFormat="1" ht="31.5" customHeight="1">
      <c r="A19" s="60" t="s">
        <v>141</v>
      </c>
      <c r="B19" s="61" t="s">
        <v>142</v>
      </c>
      <c r="C19" s="59"/>
      <c r="D19" s="62"/>
      <c r="E19" s="62"/>
      <c r="F19" s="62"/>
      <c r="G19" s="58" t="s">
        <v>130</v>
      </c>
    </row>
    <row r="20" spans="1:7" ht="15">
      <c r="A20" s="60" t="s">
        <v>143</v>
      </c>
      <c r="B20" s="61" t="s">
        <v>144</v>
      </c>
      <c r="C20" s="59"/>
      <c r="D20" s="62"/>
      <c r="E20" s="62"/>
      <c r="F20" s="62"/>
      <c r="G20" s="58" t="s">
        <v>130</v>
      </c>
    </row>
    <row r="21" spans="1:7" ht="15">
      <c r="A21" s="60" t="s">
        <v>145</v>
      </c>
      <c r="B21" s="61" t="s">
        <v>146</v>
      </c>
      <c r="C21" s="59"/>
      <c r="D21" s="62"/>
      <c r="E21" s="62"/>
      <c r="F21" s="62"/>
      <c r="G21" s="58" t="s">
        <v>130</v>
      </c>
    </row>
    <row r="22" spans="1:7" ht="30.75">
      <c r="A22" s="60" t="s">
        <v>147</v>
      </c>
      <c r="B22" s="66" t="s">
        <v>148</v>
      </c>
      <c r="C22" s="59"/>
      <c r="D22" s="62"/>
      <c r="E22" s="62"/>
      <c r="F22" s="62"/>
      <c r="G22" s="58" t="s">
        <v>130</v>
      </c>
    </row>
    <row r="23" spans="1:7" ht="15">
      <c r="A23" s="60" t="s">
        <v>149</v>
      </c>
      <c r="B23" s="61" t="s">
        <v>150</v>
      </c>
      <c r="C23" s="59"/>
      <c r="D23" s="62"/>
      <c r="E23" s="62"/>
      <c r="F23" s="62"/>
      <c r="G23" s="58" t="s">
        <v>130</v>
      </c>
    </row>
    <row r="24" spans="1:7" ht="15">
      <c r="A24" s="60" t="s">
        <v>151</v>
      </c>
      <c r="B24" s="61" t="s">
        <v>152</v>
      </c>
      <c r="C24" s="59"/>
      <c r="D24" s="62"/>
      <c r="E24" s="62"/>
      <c r="F24" s="62"/>
      <c r="G24" s="58" t="s">
        <v>130</v>
      </c>
    </row>
    <row r="25" spans="1:7" ht="15">
      <c r="A25" s="60" t="s">
        <v>153</v>
      </c>
      <c r="B25" s="61" t="s">
        <v>154</v>
      </c>
      <c r="C25" s="59"/>
      <c r="D25" s="62"/>
      <c r="E25" s="62"/>
      <c r="F25" s="62"/>
      <c r="G25" s="58" t="s">
        <v>130</v>
      </c>
    </row>
    <row r="26" spans="1:7" ht="15">
      <c r="A26" s="60" t="s">
        <v>155</v>
      </c>
      <c r="B26" s="61" t="s">
        <v>156</v>
      </c>
      <c r="C26" s="59"/>
      <c r="D26" s="62"/>
      <c r="E26" s="62"/>
      <c r="F26" s="62"/>
      <c r="G26" s="58" t="s">
        <v>130</v>
      </c>
    </row>
    <row r="27" spans="1:7" ht="15">
      <c r="A27" s="60" t="s">
        <v>157</v>
      </c>
      <c r="B27" s="61" t="s">
        <v>158</v>
      </c>
      <c r="C27" s="59"/>
      <c r="D27" s="62"/>
      <c r="E27" s="62"/>
      <c r="F27" s="62"/>
      <c r="G27" s="58" t="s">
        <v>130</v>
      </c>
    </row>
    <row r="28" spans="1:7" ht="30.75">
      <c r="A28" s="60" t="s">
        <v>159</v>
      </c>
      <c r="B28" s="66" t="s">
        <v>160</v>
      </c>
      <c r="C28" s="59"/>
      <c r="D28" s="62"/>
      <c r="E28" s="62"/>
      <c r="F28" s="62"/>
      <c r="G28" s="58" t="s">
        <v>130</v>
      </c>
    </row>
    <row r="29" spans="1:7" ht="30.75">
      <c r="A29" s="60" t="s">
        <v>161</v>
      </c>
      <c r="B29" s="66" t="s">
        <v>162</v>
      </c>
      <c r="C29" s="59"/>
      <c r="D29" s="62"/>
      <c r="E29" s="62"/>
      <c r="F29" s="62"/>
      <c r="G29" s="58" t="s">
        <v>130</v>
      </c>
    </row>
    <row r="30" spans="1:7" ht="30.75">
      <c r="A30" s="60" t="s">
        <v>163</v>
      </c>
      <c r="B30" s="66" t="s">
        <v>164</v>
      </c>
      <c r="C30" s="59"/>
      <c r="D30" s="62"/>
      <c r="E30" s="62"/>
      <c r="F30" s="62"/>
      <c r="G30" s="58" t="s">
        <v>130</v>
      </c>
    </row>
    <row r="31" spans="1:7" ht="30.75">
      <c r="A31" s="60" t="s">
        <v>165</v>
      </c>
      <c r="B31" s="66" t="s">
        <v>166</v>
      </c>
      <c r="C31" s="59"/>
      <c r="D31" s="62"/>
      <c r="E31" s="62"/>
      <c r="F31" s="62"/>
      <c r="G31" s="58" t="s">
        <v>130</v>
      </c>
    </row>
    <row r="32" spans="1:7" ht="30.75">
      <c r="A32" s="60" t="s">
        <v>167</v>
      </c>
      <c r="B32" s="66" t="s">
        <v>168</v>
      </c>
      <c r="C32" s="59"/>
      <c r="D32" s="62"/>
      <c r="E32" s="62"/>
      <c r="F32" s="62"/>
      <c r="G32" s="58" t="s">
        <v>130</v>
      </c>
    </row>
    <row r="33" spans="1:7" ht="30.75">
      <c r="A33" s="60" t="s">
        <v>169</v>
      </c>
      <c r="B33" s="66" t="s">
        <v>170</v>
      </c>
      <c r="C33" s="59"/>
      <c r="D33" s="62"/>
      <c r="E33" s="62"/>
      <c r="F33" s="62"/>
      <c r="G33" s="58" t="s">
        <v>130</v>
      </c>
    </row>
    <row r="34" spans="1:7" ht="30.75">
      <c r="A34" s="60" t="s">
        <v>171</v>
      </c>
      <c r="B34" s="66" t="s">
        <v>172</v>
      </c>
      <c r="C34" s="59"/>
      <c r="D34" s="62"/>
      <c r="E34" s="62"/>
      <c r="F34" s="62"/>
      <c r="G34" s="58" t="s">
        <v>130</v>
      </c>
    </row>
    <row r="35" spans="1:7" ht="30.75">
      <c r="A35" s="60" t="s">
        <v>173</v>
      </c>
      <c r="B35" s="66" t="s">
        <v>174</v>
      </c>
      <c r="C35" s="59"/>
      <c r="D35" s="62"/>
      <c r="E35" s="62"/>
      <c r="F35" s="62"/>
      <c r="G35" s="58" t="s">
        <v>130</v>
      </c>
    </row>
    <row r="36" spans="1:7" ht="30.75">
      <c r="A36" s="60" t="s">
        <v>175</v>
      </c>
      <c r="B36" s="66" t="s">
        <v>176</v>
      </c>
      <c r="C36" s="59"/>
      <c r="D36" s="62"/>
      <c r="E36" s="62"/>
      <c r="F36" s="62"/>
      <c r="G36" s="58" t="s">
        <v>130</v>
      </c>
    </row>
    <row r="37" spans="1:7" ht="30.75">
      <c r="A37" s="60" t="s">
        <v>177</v>
      </c>
      <c r="B37" s="66" t="s">
        <v>178</v>
      </c>
      <c r="C37" s="59"/>
      <c r="D37" s="62"/>
      <c r="E37" s="62"/>
      <c r="F37" s="62"/>
      <c r="G37" s="58" t="s">
        <v>130</v>
      </c>
    </row>
    <row r="38" spans="1:7" ht="30.75">
      <c r="A38" s="60" t="s">
        <v>179</v>
      </c>
      <c r="B38" s="66" t="s">
        <v>180</v>
      </c>
      <c r="C38" s="59"/>
      <c r="D38" s="62"/>
      <c r="E38" s="62"/>
      <c r="F38" s="62"/>
      <c r="G38" s="58" t="s">
        <v>130</v>
      </c>
    </row>
    <row r="39" spans="1:7" ht="30.75">
      <c r="A39" s="60" t="s">
        <v>181</v>
      </c>
      <c r="B39" s="66" t="s">
        <v>182</v>
      </c>
      <c r="C39" s="59"/>
      <c r="D39" s="62"/>
      <c r="E39" s="62"/>
      <c r="F39" s="62"/>
      <c r="G39" s="58" t="s">
        <v>130</v>
      </c>
    </row>
    <row r="40" spans="1:7" ht="30.75">
      <c r="A40" s="60" t="s">
        <v>183</v>
      </c>
      <c r="B40" s="66" t="s">
        <v>184</v>
      </c>
      <c r="C40" s="59"/>
      <c r="D40" s="62"/>
      <c r="E40" s="62"/>
      <c r="F40" s="62"/>
      <c r="G40" s="58" t="s">
        <v>130</v>
      </c>
    </row>
    <row r="41" spans="1:7" ht="30.75">
      <c r="A41" s="60" t="s">
        <v>185</v>
      </c>
      <c r="B41" s="66" t="s">
        <v>186</v>
      </c>
      <c r="C41" s="59"/>
      <c r="D41" s="62"/>
      <c r="E41" s="62"/>
      <c r="F41" s="62"/>
      <c r="G41" s="58" t="s">
        <v>130</v>
      </c>
    </row>
    <row r="42" spans="1:7" ht="30.75">
      <c r="A42" s="60" t="s">
        <v>187</v>
      </c>
      <c r="B42" s="66" t="s">
        <v>188</v>
      </c>
      <c r="C42" s="59"/>
      <c r="D42" s="62"/>
      <c r="E42" s="62"/>
      <c r="F42" s="62"/>
      <c r="G42" s="58" t="s">
        <v>130</v>
      </c>
    </row>
    <row r="43" spans="1:7" ht="30.75">
      <c r="A43" s="60" t="s">
        <v>189</v>
      </c>
      <c r="B43" s="66" t="s">
        <v>190</v>
      </c>
      <c r="C43" s="59"/>
      <c r="D43" s="62"/>
      <c r="E43" s="62"/>
      <c r="F43" s="62"/>
      <c r="G43" s="58" t="s">
        <v>130</v>
      </c>
    </row>
    <row r="44" spans="1:7" ht="30.75">
      <c r="A44" s="60" t="s">
        <v>191</v>
      </c>
      <c r="B44" s="66" t="s">
        <v>192</v>
      </c>
      <c r="C44" s="59"/>
      <c r="D44" s="62"/>
      <c r="E44" s="62"/>
      <c r="F44" s="62"/>
      <c r="G44" s="58" t="s">
        <v>130</v>
      </c>
    </row>
    <row r="45" spans="1:7" ht="30.75">
      <c r="A45" s="60" t="s">
        <v>193</v>
      </c>
      <c r="B45" s="66" t="s">
        <v>194</v>
      </c>
      <c r="C45" s="59"/>
      <c r="D45" s="62"/>
      <c r="E45" s="62"/>
      <c r="F45" s="62"/>
      <c r="G45" s="58" t="s">
        <v>130</v>
      </c>
    </row>
    <row r="46" spans="1:7" ht="30.75">
      <c r="A46" s="60" t="s">
        <v>195</v>
      </c>
      <c r="B46" s="66" t="s">
        <v>196</v>
      </c>
      <c r="C46" s="59"/>
      <c r="D46" s="62"/>
      <c r="E46" s="62"/>
      <c r="F46" s="62"/>
      <c r="G46" s="58" t="s">
        <v>130</v>
      </c>
    </row>
    <row r="47" spans="1:7" ht="30.75">
      <c r="A47" s="60" t="s">
        <v>197</v>
      </c>
      <c r="B47" s="66" t="s">
        <v>198</v>
      </c>
      <c r="C47" s="59"/>
      <c r="D47" s="62"/>
      <c r="E47" s="62"/>
      <c r="F47" s="62"/>
      <c r="G47" s="58" t="s">
        <v>130</v>
      </c>
    </row>
    <row r="48" spans="1:7" ht="30.75">
      <c r="A48" s="60" t="s">
        <v>199</v>
      </c>
      <c r="B48" s="66" t="s">
        <v>200</v>
      </c>
      <c r="C48" s="59"/>
      <c r="D48" s="62"/>
      <c r="E48" s="62"/>
      <c r="F48" s="62"/>
      <c r="G48" s="58" t="s">
        <v>130</v>
      </c>
    </row>
    <row r="49" spans="1:7" ht="30.75">
      <c r="A49" s="60" t="s">
        <v>201</v>
      </c>
      <c r="B49" s="66" t="s">
        <v>202</v>
      </c>
      <c r="C49" s="59"/>
      <c r="D49" s="62"/>
      <c r="E49" s="62"/>
      <c r="F49" s="62"/>
      <c r="G49" s="58" t="s">
        <v>130</v>
      </c>
    </row>
    <row r="50" spans="1:7" ht="30.75">
      <c r="A50" s="60" t="s">
        <v>203</v>
      </c>
      <c r="B50" s="66" t="s">
        <v>204</v>
      </c>
      <c r="C50" s="59"/>
      <c r="D50" s="62"/>
      <c r="E50" s="62"/>
      <c r="F50" s="62"/>
      <c r="G50" s="58" t="s">
        <v>130</v>
      </c>
    </row>
    <row r="51" spans="1:7" ht="30.75">
      <c r="A51" s="60" t="s">
        <v>205</v>
      </c>
      <c r="B51" s="66" t="s">
        <v>206</v>
      </c>
      <c r="C51" s="59"/>
      <c r="D51" s="62"/>
      <c r="E51" s="62"/>
      <c r="F51" s="62"/>
      <c r="G51" s="58" t="s">
        <v>130</v>
      </c>
    </row>
    <row r="52" spans="1:7" ht="30.75">
      <c r="A52" s="60" t="s">
        <v>207</v>
      </c>
      <c r="B52" s="66" t="s">
        <v>208</v>
      </c>
      <c r="C52" s="59"/>
      <c r="D52" s="62"/>
      <c r="E52" s="62"/>
      <c r="F52" s="62"/>
      <c r="G52" s="58" t="s">
        <v>130</v>
      </c>
    </row>
    <row r="53" spans="1:7" ht="30.75">
      <c r="A53" s="60" t="s">
        <v>209</v>
      </c>
      <c r="B53" s="66" t="s">
        <v>210</v>
      </c>
      <c r="C53" s="59"/>
      <c r="D53" s="62"/>
      <c r="E53" s="62"/>
      <c r="F53" s="62"/>
      <c r="G53" s="58" t="s">
        <v>130</v>
      </c>
    </row>
    <row r="54" spans="1:7" ht="30.75">
      <c r="A54" s="60" t="s">
        <v>211</v>
      </c>
      <c r="B54" s="66" t="s">
        <v>212</v>
      </c>
      <c r="C54" s="59"/>
      <c r="D54" s="62"/>
      <c r="E54" s="62"/>
      <c r="F54" s="62"/>
      <c r="G54" s="58" t="s">
        <v>130</v>
      </c>
    </row>
    <row r="55" spans="1:7" ht="15">
      <c r="A55" s="60" t="s">
        <v>213</v>
      </c>
      <c r="B55" s="66" t="s">
        <v>214</v>
      </c>
      <c r="C55" s="59"/>
      <c r="D55" s="62"/>
      <c r="E55" s="62"/>
      <c r="F55" s="62"/>
      <c r="G55" s="58" t="s">
        <v>130</v>
      </c>
    </row>
    <row r="56" spans="1:7" ht="30.75">
      <c r="A56" s="60" t="s">
        <v>215</v>
      </c>
      <c r="B56" s="66" t="s">
        <v>216</v>
      </c>
      <c r="C56" s="59"/>
      <c r="D56" s="62"/>
      <c r="E56" s="62"/>
      <c r="F56" s="62"/>
      <c r="G56" s="58" t="s">
        <v>130</v>
      </c>
    </row>
    <row r="57" spans="1:7" ht="30.75">
      <c r="A57" s="60" t="s">
        <v>217</v>
      </c>
      <c r="B57" s="66" t="s">
        <v>218</v>
      </c>
      <c r="C57" s="59"/>
      <c r="D57" s="62"/>
      <c r="E57" s="62"/>
      <c r="F57" s="62"/>
      <c r="G57" s="58" t="s">
        <v>130</v>
      </c>
    </row>
    <row r="58" spans="1:7" ht="30.75">
      <c r="A58" s="60" t="s">
        <v>219</v>
      </c>
      <c r="B58" s="66" t="s">
        <v>220</v>
      </c>
      <c r="C58" s="59"/>
      <c r="D58" s="62"/>
      <c r="E58" s="62"/>
      <c r="F58" s="62"/>
      <c r="G58" s="58" t="s">
        <v>130</v>
      </c>
    </row>
    <row r="59" spans="1:7" ht="33.75" customHeight="1">
      <c r="A59" s="314" t="s">
        <v>125</v>
      </c>
      <c r="B59" s="315"/>
      <c r="C59" s="315"/>
      <c r="D59" s="315"/>
      <c r="E59" s="315"/>
      <c r="F59" s="315"/>
      <c r="G59" s="316"/>
    </row>
    <row r="60" spans="1:7" ht="30.75">
      <c r="A60" s="60" t="s">
        <v>56</v>
      </c>
      <c r="B60" s="66" t="s">
        <v>221</v>
      </c>
      <c r="C60" s="59"/>
      <c r="D60" s="62"/>
      <c r="E60" s="62"/>
      <c r="F60" s="62"/>
      <c r="G60" s="58" t="s">
        <v>130</v>
      </c>
    </row>
    <row r="61" spans="1:7" ht="15">
      <c r="A61" s="60" t="s">
        <v>59</v>
      </c>
      <c r="B61" s="66" t="s">
        <v>222</v>
      </c>
      <c r="C61" s="59"/>
      <c r="D61" s="62"/>
      <c r="E61" s="62"/>
      <c r="F61" s="62"/>
      <c r="G61" s="58" t="s">
        <v>130</v>
      </c>
    </row>
    <row r="62" spans="1:7" ht="46.5">
      <c r="A62" s="60" t="s">
        <v>62</v>
      </c>
      <c r="B62" s="66" t="s">
        <v>223</v>
      </c>
      <c r="C62" s="59"/>
      <c r="D62" s="62"/>
      <c r="E62" s="62"/>
      <c r="F62" s="62"/>
      <c r="G62" s="58" t="s">
        <v>130</v>
      </c>
    </row>
    <row r="63" spans="1:7" ht="30.75">
      <c r="A63" s="60" t="s">
        <v>133</v>
      </c>
      <c r="B63" s="66" t="s">
        <v>224</v>
      </c>
      <c r="C63" s="59"/>
      <c r="D63" s="62"/>
      <c r="E63" s="62"/>
      <c r="F63" s="62"/>
      <c r="G63" s="58" t="s">
        <v>130</v>
      </c>
    </row>
    <row r="64" spans="1:7" ht="30.75">
      <c r="A64" s="60" t="s">
        <v>135</v>
      </c>
      <c r="B64" s="67" t="s">
        <v>225</v>
      </c>
      <c r="C64" s="59"/>
      <c r="D64" s="62"/>
      <c r="E64" s="62"/>
      <c r="F64" s="62"/>
      <c r="G64" s="58" t="s">
        <v>130</v>
      </c>
    </row>
    <row r="65" spans="1:7" ht="108.75">
      <c r="A65" s="77" t="s">
        <v>137</v>
      </c>
      <c r="B65" s="67" t="s">
        <v>226</v>
      </c>
      <c r="C65" s="55"/>
      <c r="D65" s="83"/>
      <c r="E65" s="83"/>
      <c r="F65" s="83"/>
      <c r="G65" s="58" t="s">
        <v>130</v>
      </c>
    </row>
    <row r="66" spans="1:7" ht="30.75">
      <c r="A66" s="60" t="s">
        <v>139</v>
      </c>
      <c r="B66" s="88" t="s">
        <v>227</v>
      </c>
      <c r="C66" s="56"/>
      <c r="D66" s="84"/>
      <c r="E66" s="84"/>
      <c r="F66" s="84"/>
      <c r="G66" s="58" t="s">
        <v>130</v>
      </c>
    </row>
    <row r="67" spans="1:7" ht="87.75" customHeight="1">
      <c r="A67" s="58" t="s">
        <v>56</v>
      </c>
      <c r="B67" s="73" t="s">
        <v>229</v>
      </c>
      <c r="C67" s="57" t="s">
        <v>230</v>
      </c>
      <c r="D67" s="85"/>
      <c r="E67" s="85"/>
      <c r="F67" s="85"/>
      <c r="G67" s="58" t="s">
        <v>231</v>
      </c>
    </row>
    <row r="68" spans="1:7" ht="15">
      <c r="A68" s="58" t="s">
        <v>59</v>
      </c>
      <c r="B68" s="73" t="s">
        <v>232</v>
      </c>
      <c r="C68" s="57"/>
      <c r="D68" s="85"/>
      <c r="E68" s="85"/>
      <c r="F68" s="85"/>
      <c r="G68" s="58" t="s">
        <v>130</v>
      </c>
    </row>
    <row r="69" spans="1:7" ht="15">
      <c r="A69" s="58" t="s">
        <v>62</v>
      </c>
      <c r="B69" s="73" t="s">
        <v>233</v>
      </c>
      <c r="C69" s="57"/>
      <c r="D69" s="85"/>
      <c r="E69" s="85"/>
      <c r="F69" s="85"/>
      <c r="G69" s="58" t="s">
        <v>130</v>
      </c>
    </row>
    <row r="70" spans="1:7" ht="15">
      <c r="A70" s="58"/>
      <c r="B70" s="63" t="s">
        <v>58</v>
      </c>
      <c r="C70" s="59"/>
      <c r="D70" s="64">
        <f>SUM(D12:D69)</f>
        <v>0</v>
      </c>
      <c r="E70" s="64">
        <f>SUM(E12:E69)</f>
        <v>0</v>
      </c>
      <c r="F70" s="64">
        <f>SUM(F12:F69)</f>
        <v>0</v>
      </c>
      <c r="G70" s="58"/>
    </row>
    <row r="71" spans="1:7" ht="46.5">
      <c r="A71" s="58"/>
      <c r="B71" s="73" t="s">
        <v>228</v>
      </c>
      <c r="C71" s="59" t="s">
        <v>611</v>
      </c>
      <c r="D71" s="64">
        <f>E71</f>
        <v>8694.91</v>
      </c>
      <c r="E71" s="62">
        <v>8694.91</v>
      </c>
      <c r="F71" s="64">
        <v>0</v>
      </c>
      <c r="G71" s="58"/>
    </row>
    <row r="72" spans="1:7" ht="30.75">
      <c r="A72" s="58"/>
      <c r="B72" s="79" t="s">
        <v>234</v>
      </c>
      <c r="C72" s="59" t="s">
        <v>253</v>
      </c>
      <c r="D72" s="64">
        <v>5</v>
      </c>
      <c r="E72" s="62">
        <v>5</v>
      </c>
      <c r="F72" s="62">
        <v>0</v>
      </c>
      <c r="G72" s="58"/>
    </row>
    <row r="73" spans="1:7" ht="30.75">
      <c r="A73" s="58"/>
      <c r="B73" s="79" t="s">
        <v>235</v>
      </c>
      <c r="C73" s="59"/>
      <c r="D73" s="64"/>
      <c r="E73" s="62"/>
      <c r="F73" s="62"/>
      <c r="G73" s="58" t="s">
        <v>130</v>
      </c>
    </row>
    <row r="74" spans="1:7" ht="30.75">
      <c r="A74" s="58"/>
      <c r="B74" s="79" t="s">
        <v>236</v>
      </c>
      <c r="C74" s="59"/>
      <c r="D74" s="64"/>
      <c r="E74" s="62"/>
      <c r="F74" s="62"/>
      <c r="G74" s="58" t="s">
        <v>130</v>
      </c>
    </row>
    <row r="75" spans="1:7" ht="46.5">
      <c r="A75" s="58"/>
      <c r="B75" s="79" t="s">
        <v>237</v>
      </c>
      <c r="C75" s="59" t="s">
        <v>255</v>
      </c>
      <c r="D75" s="64">
        <f>E75+F75</f>
        <v>852.1</v>
      </c>
      <c r="E75" s="62">
        <v>852.1</v>
      </c>
      <c r="F75" s="62">
        <v>0</v>
      </c>
      <c r="G75" s="58"/>
    </row>
    <row r="76" spans="1:7" ht="30.75">
      <c r="A76" s="58"/>
      <c r="B76" s="79" t="s">
        <v>238</v>
      </c>
      <c r="C76" s="59" t="s">
        <v>257</v>
      </c>
      <c r="D76" s="64">
        <f>E76+F76</f>
        <v>875.1</v>
      </c>
      <c r="E76" s="62">
        <v>875.1</v>
      </c>
      <c r="F76" s="62">
        <v>0</v>
      </c>
      <c r="G76" s="58"/>
    </row>
    <row r="77" spans="1:7" ht="43.5" customHeight="1">
      <c r="A77" s="58"/>
      <c r="B77" s="79" t="s">
        <v>239</v>
      </c>
      <c r="C77" s="59" t="s">
        <v>256</v>
      </c>
      <c r="D77" s="64">
        <f>E77+F77</f>
        <v>390</v>
      </c>
      <c r="E77" s="62">
        <v>390</v>
      </c>
      <c r="F77" s="62">
        <v>0</v>
      </c>
      <c r="G77" s="58"/>
    </row>
    <row r="78" spans="1:7" ht="15">
      <c r="A78" s="58"/>
      <c r="B78" s="79"/>
      <c r="C78" s="59"/>
      <c r="D78" s="64"/>
      <c r="E78" s="62"/>
      <c r="F78" s="62"/>
      <c r="G78" s="58"/>
    </row>
    <row r="79" spans="1:7" ht="30.75">
      <c r="A79" s="60"/>
      <c r="B79" s="80" t="s">
        <v>60</v>
      </c>
      <c r="C79" s="60"/>
      <c r="D79" s="86"/>
      <c r="E79" s="86"/>
      <c r="F79" s="86"/>
      <c r="G79" s="65"/>
    </row>
    <row r="80" spans="1:7" ht="46.5">
      <c r="A80" s="60"/>
      <c r="B80" s="81" t="s">
        <v>240</v>
      </c>
      <c r="C80" s="65" t="s">
        <v>247</v>
      </c>
      <c r="D80" s="82">
        <f>E80+F80</f>
        <v>404.5</v>
      </c>
      <c r="E80" s="86">
        <v>0</v>
      </c>
      <c r="F80" s="86">
        <v>404.5</v>
      </c>
      <c r="G80" s="58"/>
    </row>
    <row r="81" spans="1:7" ht="48" customHeight="1">
      <c r="A81" s="60"/>
      <c r="B81" s="79" t="s">
        <v>241</v>
      </c>
      <c r="C81" s="60"/>
      <c r="D81" s="86"/>
      <c r="E81" s="86"/>
      <c r="F81" s="86"/>
      <c r="G81" s="60" t="s">
        <v>130</v>
      </c>
    </row>
    <row r="82" spans="1:7" ht="30.75">
      <c r="A82" s="60"/>
      <c r="B82" s="81" t="s">
        <v>242</v>
      </c>
      <c r="C82" s="60" t="s">
        <v>254</v>
      </c>
      <c r="D82" s="82">
        <v>520</v>
      </c>
      <c r="E82" s="86">
        <v>0</v>
      </c>
      <c r="F82" s="86">
        <v>520</v>
      </c>
      <c r="G82" s="60"/>
    </row>
    <row r="83" spans="1:7" ht="15">
      <c r="A83" s="60"/>
      <c r="B83" s="61"/>
      <c r="C83" s="60"/>
      <c r="D83" s="86"/>
      <c r="E83" s="86"/>
      <c r="F83" s="86"/>
      <c r="G83" s="65"/>
    </row>
    <row r="84" spans="1:7" ht="30.75" customHeight="1">
      <c r="A84" s="60"/>
      <c r="B84" s="63" t="s">
        <v>58</v>
      </c>
      <c r="C84" s="60"/>
      <c r="D84" s="82">
        <f>SUM(D71:D82)</f>
        <v>11741.61</v>
      </c>
      <c r="E84" s="82">
        <f>SUM(E71:E82)</f>
        <v>10817.11</v>
      </c>
      <c r="F84" s="82">
        <f>SUM(F71:F82)</f>
        <v>924.5</v>
      </c>
      <c r="G84" s="65"/>
    </row>
    <row r="85" spans="1:7" ht="46.5">
      <c r="A85" s="60"/>
      <c r="B85" s="69" t="s">
        <v>243</v>
      </c>
      <c r="C85" s="60"/>
      <c r="D85" s="86"/>
      <c r="E85" s="86"/>
      <c r="F85" s="86"/>
      <c r="G85" s="65"/>
    </row>
    <row r="86" spans="1:7" ht="234">
      <c r="A86" s="77" t="s">
        <v>56</v>
      </c>
      <c r="B86" s="78" t="s">
        <v>244</v>
      </c>
      <c r="C86" s="70" t="s">
        <v>245</v>
      </c>
      <c r="D86" s="82">
        <v>3200</v>
      </c>
      <c r="E86" s="86"/>
      <c r="F86" s="87">
        <v>3200</v>
      </c>
      <c r="G86" s="71"/>
    </row>
    <row r="87" spans="1:7" ht="15">
      <c r="A87" s="60"/>
      <c r="B87" s="63" t="s">
        <v>58</v>
      </c>
      <c r="C87" s="72"/>
      <c r="D87" s="75">
        <f>SUM(D85:D86)</f>
        <v>3200</v>
      </c>
      <c r="E87" s="75">
        <f>SUM(E85:E86)</f>
        <v>0</v>
      </c>
      <c r="F87" s="75">
        <f>SUM(F85:F86)</f>
        <v>3200</v>
      </c>
      <c r="G87" s="67"/>
    </row>
    <row r="90" ht="15">
      <c r="B90" s="3" t="s">
        <v>248</v>
      </c>
    </row>
    <row r="91" ht="15">
      <c r="B91" s="3" t="s">
        <v>126</v>
      </c>
    </row>
  </sheetData>
  <sheetProtection/>
  <mergeCells count="9">
    <mergeCell ref="A59:G59"/>
    <mergeCell ref="A11:G11"/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69" zoomScaleNormal="69" zoomScalePageLayoutView="0" workbookViewId="0" topLeftCell="A10">
      <selection activeCell="C20" sqref="C20"/>
    </sheetView>
  </sheetViews>
  <sheetFormatPr defaultColWidth="15.140625" defaultRowHeight="15"/>
  <cols>
    <col min="1" max="1" width="12.8515625" style="90" customWidth="1"/>
    <col min="2" max="2" width="67.140625" style="90" customWidth="1"/>
    <col min="3" max="3" width="15.28125" style="91" customWidth="1"/>
    <col min="4" max="4" width="17.57421875" style="91" customWidth="1"/>
    <col min="5" max="5" width="16.421875" style="90" customWidth="1"/>
    <col min="6" max="6" width="16.140625" style="90" customWidth="1"/>
    <col min="7" max="7" width="14.00390625" style="90" customWidth="1"/>
    <col min="8" max="8" width="15.57421875" style="90" customWidth="1"/>
    <col min="9" max="11" width="14.00390625" style="90" customWidth="1"/>
    <col min="12" max="12" width="25.8515625" style="90" customWidth="1"/>
    <col min="13" max="241" width="9.140625" style="90" customWidth="1"/>
    <col min="242" max="242" width="8.140625" style="90" customWidth="1"/>
    <col min="243" max="243" width="13.421875" style="90" customWidth="1"/>
    <col min="244" max="244" width="32.00390625" style="90" customWidth="1"/>
    <col min="245" max="245" width="17.8515625" style="90" customWidth="1"/>
    <col min="246" max="246" width="14.140625" style="90" customWidth="1"/>
    <col min="247" max="247" width="17.140625" style="90" customWidth="1"/>
    <col min="248" max="248" width="12.421875" style="90" customWidth="1"/>
    <col min="249" max="16384" width="15.140625" style="90" customWidth="1"/>
  </cols>
  <sheetData>
    <row r="1" spans="11:12" ht="19.5" customHeight="1">
      <c r="K1" s="195"/>
      <c r="L1" s="195" t="s">
        <v>614</v>
      </c>
    </row>
    <row r="2" spans="1:12" ht="44.25" customHeight="1">
      <c r="A2" s="331" t="s">
        <v>259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ht="30.75" customHeight="1">
      <c r="A3" s="326" t="s">
        <v>548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</row>
    <row r="4" spans="1:12" ht="49.5" customHeight="1">
      <c r="A4" s="325" t="s">
        <v>260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ht="82.5" customHeight="1">
      <c r="A5" s="325" t="s">
        <v>261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1" ht="65.25" customHeight="1">
      <c r="A6" s="92" t="s">
        <v>609</v>
      </c>
      <c r="B6" s="196"/>
      <c r="C6" s="93"/>
      <c r="D6" s="93"/>
      <c r="E6" s="93"/>
      <c r="F6" s="93"/>
      <c r="G6" s="93"/>
      <c r="H6" s="93"/>
      <c r="I6" s="93"/>
      <c r="J6" s="93"/>
      <c r="K6" s="93"/>
    </row>
    <row r="7" spans="1:11" ht="34.5" customHeight="1" thickBot="1">
      <c r="A7" s="197" t="s">
        <v>610</v>
      </c>
      <c r="B7" s="196"/>
      <c r="C7" s="93"/>
      <c r="D7" s="93"/>
      <c r="E7" s="93"/>
      <c r="F7" s="93"/>
      <c r="G7" s="93"/>
      <c r="H7" s="93"/>
      <c r="I7" s="93"/>
      <c r="J7" s="93"/>
      <c r="K7" s="93"/>
    </row>
    <row r="8" spans="1:11" ht="23.25" thickBot="1">
      <c r="A8" s="197" t="s">
        <v>262</v>
      </c>
      <c r="B8" s="196"/>
      <c r="C8" s="93"/>
      <c r="D8" s="93"/>
      <c r="E8" s="93"/>
      <c r="F8" s="192">
        <f>'Форма 6'!D6+'Форма 6'!F6+'Форма 6'!G6+'Форма 6'!H6</f>
        <v>8694.907</v>
      </c>
      <c r="G8" s="193"/>
      <c r="H8" s="93"/>
      <c r="I8" s="198"/>
      <c r="J8" s="198"/>
      <c r="K8" s="93"/>
    </row>
    <row r="9" spans="1:11" ht="18.75" customHeight="1" thickBot="1">
      <c r="A9" s="197" t="s">
        <v>41</v>
      </c>
      <c r="B9" s="196"/>
      <c r="C9" s="93"/>
      <c r="D9" s="93"/>
      <c r="E9" s="93"/>
      <c r="F9" s="93"/>
      <c r="G9" s="93"/>
      <c r="H9" s="93"/>
      <c r="I9" s="93"/>
      <c r="J9" s="93"/>
      <c r="K9" s="93"/>
    </row>
    <row r="10" spans="1:11" ht="27" customHeight="1" thickBot="1">
      <c r="A10" s="197" t="s">
        <v>263</v>
      </c>
      <c r="B10" s="196"/>
      <c r="C10" s="93"/>
      <c r="D10" s="93"/>
      <c r="E10" s="93"/>
      <c r="F10" s="192">
        <f>'Форма 6'!D8+'Форма 6'!F8+'Форма 6'!D10+'Форма 6'!F10+'Форма 6'!D12+'Форма 6'!F12+'Форма 6'!G12+'Форма 6'!H12</f>
        <v>8694.907</v>
      </c>
      <c r="G10" s="193"/>
      <c r="H10" s="93"/>
      <c r="I10" s="93"/>
      <c r="J10" s="93"/>
      <c r="K10" s="93"/>
    </row>
    <row r="11" spans="1:11" ht="27" customHeight="1" thickBot="1">
      <c r="A11" s="197" t="s">
        <v>264</v>
      </c>
      <c r="B11" s="196"/>
      <c r="C11" s="93"/>
      <c r="D11" s="93"/>
      <c r="E11" s="93"/>
      <c r="F11" s="192">
        <f>F10</f>
        <v>8694.907</v>
      </c>
      <c r="G11" s="193"/>
      <c r="H11" s="93"/>
      <c r="I11" s="93"/>
      <c r="J11" s="93"/>
      <c r="K11" s="93"/>
    </row>
    <row r="12" spans="1:11" ht="35.25" customHeight="1" thickBot="1">
      <c r="A12" s="94" t="s">
        <v>265</v>
      </c>
      <c r="B12" s="95"/>
      <c r="C12" s="96"/>
      <c r="D12" s="96"/>
      <c r="E12" s="96"/>
      <c r="F12" s="192">
        <f>E20</f>
        <v>0</v>
      </c>
      <c r="G12" s="194"/>
      <c r="H12" s="96"/>
      <c r="I12" s="96"/>
      <c r="J12" s="96"/>
      <c r="K12" s="96"/>
    </row>
    <row r="13" spans="1:11" ht="20.25" customHeight="1">
      <c r="A13" s="94"/>
      <c r="B13" s="95"/>
      <c r="C13" s="96"/>
      <c r="D13" s="96"/>
      <c r="E13" s="96"/>
      <c r="F13" s="96"/>
      <c r="G13" s="96"/>
      <c r="H13" s="96"/>
      <c r="I13" s="96"/>
      <c r="J13" s="96"/>
      <c r="K13" s="96"/>
    </row>
    <row r="14" spans="1:12" ht="44.25" customHeight="1">
      <c r="A14" s="327" t="s">
        <v>266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</row>
    <row r="15" spans="1:12" ht="27" customHeight="1" thickBot="1">
      <c r="A15" s="97"/>
      <c r="B15" s="98" t="s">
        <v>547</v>
      </c>
      <c r="C15" s="96"/>
      <c r="D15" s="96"/>
      <c r="E15" s="96"/>
      <c r="F15" s="96"/>
      <c r="G15" s="96"/>
      <c r="H15" s="96"/>
      <c r="I15" s="96"/>
      <c r="J15" s="96"/>
      <c r="K15" s="96"/>
      <c r="L15" s="99"/>
    </row>
    <row r="16" spans="1:12" ht="49.5" customHeight="1">
      <c r="A16" s="227" t="s">
        <v>267</v>
      </c>
      <c r="B16" s="228" t="s">
        <v>268</v>
      </c>
      <c r="C16" s="328" t="s">
        <v>269</v>
      </c>
      <c r="D16" s="329"/>
      <c r="E16" s="330"/>
      <c r="F16" s="328" t="s">
        <v>559</v>
      </c>
      <c r="G16" s="329"/>
      <c r="H16" s="330"/>
      <c r="I16" s="328" t="s">
        <v>549</v>
      </c>
      <c r="J16" s="329"/>
      <c r="K16" s="330"/>
      <c r="L16" s="261" t="s">
        <v>270</v>
      </c>
    </row>
    <row r="17" spans="1:12" ht="48" customHeight="1">
      <c r="A17" s="229"/>
      <c r="B17" s="230"/>
      <c r="C17" s="323" t="s">
        <v>271</v>
      </c>
      <c r="D17" s="324"/>
      <c r="E17" s="204" t="s">
        <v>272</v>
      </c>
      <c r="F17" s="323" t="s">
        <v>271</v>
      </c>
      <c r="G17" s="324"/>
      <c r="H17" s="204" t="s">
        <v>272</v>
      </c>
      <c r="I17" s="323" t="s">
        <v>271</v>
      </c>
      <c r="J17" s="324"/>
      <c r="K17" s="204" t="s">
        <v>272</v>
      </c>
      <c r="L17" s="262"/>
    </row>
    <row r="18" spans="1:12" ht="57" customHeight="1">
      <c r="A18" s="229"/>
      <c r="B18" s="230"/>
      <c r="C18" s="205" t="s">
        <v>273</v>
      </c>
      <c r="D18" s="191" t="s">
        <v>274</v>
      </c>
      <c r="E18" s="204"/>
      <c r="F18" s="205" t="s">
        <v>273</v>
      </c>
      <c r="G18" s="191" t="s">
        <v>274</v>
      </c>
      <c r="H18" s="204"/>
      <c r="I18" s="205" t="s">
        <v>275</v>
      </c>
      <c r="J18" s="191" t="s">
        <v>274</v>
      </c>
      <c r="K18" s="204"/>
      <c r="L18" s="262"/>
    </row>
    <row r="19" spans="1:12" ht="24.75" customHeight="1">
      <c r="A19" s="206">
        <v>1</v>
      </c>
      <c r="B19" s="207">
        <v>2</v>
      </c>
      <c r="C19" s="206">
        <v>3</v>
      </c>
      <c r="D19" s="100">
        <v>4</v>
      </c>
      <c r="E19" s="207">
        <v>5</v>
      </c>
      <c r="F19" s="206">
        <v>6</v>
      </c>
      <c r="G19" s="100">
        <v>7</v>
      </c>
      <c r="H19" s="207">
        <v>8</v>
      </c>
      <c r="I19" s="206">
        <v>9</v>
      </c>
      <c r="J19" s="100">
        <v>10</v>
      </c>
      <c r="K19" s="207">
        <v>11</v>
      </c>
      <c r="L19" s="263">
        <v>12</v>
      </c>
    </row>
    <row r="20" spans="1:15" s="101" customFormat="1" ht="31.5" customHeight="1" thickBot="1">
      <c r="A20" s="231"/>
      <c r="B20" s="232" t="s">
        <v>58</v>
      </c>
      <c r="C20" s="233">
        <f>D20</f>
        <v>4594.907</v>
      </c>
      <c r="D20" s="234">
        <f>D21+D25+D28</f>
        <v>4594.907</v>
      </c>
      <c r="E20" s="235">
        <f aca="true" t="shared" si="0" ref="E20:K20">E21+E26+E28</f>
        <v>0</v>
      </c>
      <c r="F20" s="233">
        <f t="shared" si="0"/>
        <v>2906.027</v>
      </c>
      <c r="G20" s="234">
        <f t="shared" si="0"/>
        <v>2906.027</v>
      </c>
      <c r="H20" s="235">
        <f t="shared" si="0"/>
        <v>0</v>
      </c>
      <c r="I20" s="233">
        <f>I21+I26+I28</f>
        <v>1.4766461415371928</v>
      </c>
      <c r="J20" s="234" t="e">
        <f t="shared" si="0"/>
        <v>#DIV/0!</v>
      </c>
      <c r="K20" s="235" t="e">
        <f t="shared" si="0"/>
        <v>#DIV/0!</v>
      </c>
      <c r="L20" s="264">
        <f>L21+L26+L28</f>
        <v>1.4766461415371928</v>
      </c>
      <c r="O20" s="102"/>
    </row>
    <row r="21" spans="1:12" ht="99" customHeight="1">
      <c r="A21" s="217" t="s">
        <v>276</v>
      </c>
      <c r="B21" s="218" t="s">
        <v>297</v>
      </c>
      <c r="C21" s="242">
        <f>D21</f>
        <v>2842.207</v>
      </c>
      <c r="D21" s="243">
        <f>SUM(D22:D24)</f>
        <v>2842.207</v>
      </c>
      <c r="E21" s="244">
        <f>SUM(E22:E24)</f>
        <v>0</v>
      </c>
      <c r="F21" s="242">
        <f>G21</f>
        <v>1354.7269999999999</v>
      </c>
      <c r="G21" s="243">
        <f>SUM(G22:G24)</f>
        <v>1354.7269999999999</v>
      </c>
      <c r="H21" s="244">
        <f>SUM(H22:H24)</f>
        <v>0</v>
      </c>
      <c r="I21" s="253">
        <f aca="true" t="shared" si="1" ref="I21:I28">F21/C21</f>
        <v>0.4766461415371927</v>
      </c>
      <c r="J21" s="245" t="e">
        <f aca="true" t="shared" si="2" ref="J21:J29">G21/E21</f>
        <v>#DIV/0!</v>
      </c>
      <c r="K21" s="254" t="e">
        <f aca="true" t="shared" si="3" ref="K21:K28">H21/E21</f>
        <v>#DIV/0!</v>
      </c>
      <c r="L21" s="265">
        <f aca="true" t="shared" si="4" ref="L21:L28">(F21+H21)/(C21+E21)</f>
        <v>0.4766461415371927</v>
      </c>
    </row>
    <row r="22" spans="1:12" ht="99" customHeight="1">
      <c r="A22" s="219" t="s">
        <v>550</v>
      </c>
      <c r="B22" s="220" t="s">
        <v>551</v>
      </c>
      <c r="C22" s="208">
        <f>D22</f>
        <v>1703.7</v>
      </c>
      <c r="D22" s="199">
        <v>1703.7</v>
      </c>
      <c r="E22" s="209">
        <v>0</v>
      </c>
      <c r="F22" s="208">
        <f>G22</f>
        <v>796.22</v>
      </c>
      <c r="G22" s="199">
        <v>796.22</v>
      </c>
      <c r="H22" s="209">
        <v>0</v>
      </c>
      <c r="I22" s="255">
        <f t="shared" si="1"/>
        <v>0.4673475377120385</v>
      </c>
      <c r="J22" s="200" t="e">
        <f t="shared" si="2"/>
        <v>#DIV/0!</v>
      </c>
      <c r="K22" s="256" t="e">
        <f t="shared" si="3"/>
        <v>#DIV/0!</v>
      </c>
      <c r="L22" s="251">
        <f t="shared" si="4"/>
        <v>0.4673475377120385</v>
      </c>
    </row>
    <row r="23" spans="1:12" ht="99" customHeight="1">
      <c r="A23" s="219" t="s">
        <v>552</v>
      </c>
      <c r="B23" s="220" t="s">
        <v>553</v>
      </c>
      <c r="C23" s="208">
        <f aca="true" t="shared" si="5" ref="C23:C35">D23</f>
        <v>580</v>
      </c>
      <c r="D23" s="199">
        <v>580</v>
      </c>
      <c r="E23" s="209">
        <v>0</v>
      </c>
      <c r="F23" s="208">
        <f>G23</f>
        <v>0</v>
      </c>
      <c r="G23" s="199">
        <v>0</v>
      </c>
      <c r="H23" s="209">
        <v>0</v>
      </c>
      <c r="I23" s="255">
        <f t="shared" si="1"/>
        <v>0</v>
      </c>
      <c r="J23" s="200" t="e">
        <f t="shared" si="2"/>
        <v>#DIV/0!</v>
      </c>
      <c r="K23" s="256" t="e">
        <f t="shared" si="3"/>
        <v>#DIV/0!</v>
      </c>
      <c r="L23" s="251">
        <f t="shared" si="4"/>
        <v>0</v>
      </c>
    </row>
    <row r="24" spans="1:12" ht="99" customHeight="1" thickBot="1">
      <c r="A24" s="246" t="s">
        <v>554</v>
      </c>
      <c r="B24" s="247" t="s">
        <v>555</v>
      </c>
      <c r="C24" s="213">
        <f t="shared" si="5"/>
        <v>558.507</v>
      </c>
      <c r="D24" s="248">
        <v>558.507</v>
      </c>
      <c r="E24" s="249">
        <v>0</v>
      </c>
      <c r="F24" s="208">
        <f>G24</f>
        <v>558.507</v>
      </c>
      <c r="G24" s="248">
        <v>558.507</v>
      </c>
      <c r="H24" s="249">
        <v>0</v>
      </c>
      <c r="I24" s="255">
        <f t="shared" si="1"/>
        <v>1</v>
      </c>
      <c r="J24" s="200" t="e">
        <f t="shared" si="2"/>
        <v>#DIV/0!</v>
      </c>
      <c r="K24" s="256" t="e">
        <f t="shared" si="3"/>
        <v>#DIV/0!</v>
      </c>
      <c r="L24" s="251">
        <f t="shared" si="4"/>
        <v>1</v>
      </c>
    </row>
    <row r="25" spans="1:12" ht="99" customHeight="1">
      <c r="A25" s="217" t="s">
        <v>277</v>
      </c>
      <c r="B25" s="218" t="s">
        <v>278</v>
      </c>
      <c r="C25" s="242">
        <f>D25</f>
        <v>201.4</v>
      </c>
      <c r="D25" s="243">
        <f>SUM(D26:D27)</f>
        <v>201.4</v>
      </c>
      <c r="E25" s="243">
        <f>SUM(E26:E27)</f>
        <v>0</v>
      </c>
      <c r="F25" s="242">
        <f>G25</f>
        <v>0</v>
      </c>
      <c r="G25" s="243">
        <f>SUM(G26:G27)</f>
        <v>0</v>
      </c>
      <c r="H25" s="272">
        <f>SUM(H26:H27)</f>
        <v>0</v>
      </c>
      <c r="I25" s="269">
        <f t="shared" si="1"/>
        <v>0</v>
      </c>
      <c r="J25" s="270" t="e">
        <f t="shared" si="2"/>
        <v>#DIV/0!</v>
      </c>
      <c r="K25" s="271" t="e">
        <f t="shared" si="3"/>
        <v>#DIV/0!</v>
      </c>
      <c r="L25" s="273">
        <f t="shared" si="4"/>
        <v>0</v>
      </c>
    </row>
    <row r="26" spans="1:12" ht="87.75" customHeight="1">
      <c r="A26" s="219" t="s">
        <v>556</v>
      </c>
      <c r="B26" s="220" t="s">
        <v>560</v>
      </c>
      <c r="C26" s="208">
        <f>D26</f>
        <v>198.6</v>
      </c>
      <c r="D26" s="199">
        <v>198.6</v>
      </c>
      <c r="E26" s="209">
        <v>0</v>
      </c>
      <c r="F26" s="208">
        <v>0</v>
      </c>
      <c r="G26" s="199">
        <v>0</v>
      </c>
      <c r="H26" s="267">
        <v>0</v>
      </c>
      <c r="I26" s="255">
        <f t="shared" si="1"/>
        <v>0</v>
      </c>
      <c r="J26" s="200" t="e">
        <f t="shared" si="2"/>
        <v>#DIV/0!</v>
      </c>
      <c r="K26" s="256" t="e">
        <f t="shared" si="3"/>
        <v>#DIV/0!</v>
      </c>
      <c r="L26" s="251">
        <f t="shared" si="4"/>
        <v>0</v>
      </c>
    </row>
    <row r="27" spans="1:12" ht="87.75" customHeight="1" thickBot="1">
      <c r="A27" s="246" t="s">
        <v>561</v>
      </c>
      <c r="B27" s="247" t="s">
        <v>562</v>
      </c>
      <c r="C27" s="213">
        <f>D27</f>
        <v>2.8</v>
      </c>
      <c r="D27" s="248">
        <v>2.8</v>
      </c>
      <c r="E27" s="249">
        <v>0</v>
      </c>
      <c r="F27" s="213">
        <v>0</v>
      </c>
      <c r="G27" s="248">
        <v>0</v>
      </c>
      <c r="H27" s="268">
        <v>0</v>
      </c>
      <c r="I27" s="257">
        <f t="shared" si="1"/>
        <v>0</v>
      </c>
      <c r="J27" s="250" t="e">
        <f t="shared" si="2"/>
        <v>#DIV/0!</v>
      </c>
      <c r="K27" s="258" t="e">
        <f t="shared" si="3"/>
        <v>#DIV/0!</v>
      </c>
      <c r="L27" s="252">
        <f t="shared" si="4"/>
        <v>0</v>
      </c>
    </row>
    <row r="28" spans="1:12" ht="75.75" customHeight="1">
      <c r="A28" s="236" t="s">
        <v>279</v>
      </c>
      <c r="B28" s="237" t="s">
        <v>280</v>
      </c>
      <c r="C28" s="238">
        <f>D28</f>
        <v>1551.3000000000002</v>
      </c>
      <c r="D28" s="239">
        <f>SUM(D29:D35)</f>
        <v>1551.3000000000002</v>
      </c>
      <c r="E28" s="240">
        <f>SUM(E29:E35)</f>
        <v>0</v>
      </c>
      <c r="F28" s="238">
        <f>G28</f>
        <v>1551.3000000000002</v>
      </c>
      <c r="G28" s="239">
        <f>SUM(G29:G35)</f>
        <v>1551.3000000000002</v>
      </c>
      <c r="H28" s="240">
        <f>SUM(H29:H35)</f>
        <v>0</v>
      </c>
      <c r="I28" s="259">
        <f t="shared" si="1"/>
        <v>1</v>
      </c>
      <c r="J28" s="241" t="e">
        <f t="shared" si="2"/>
        <v>#DIV/0!</v>
      </c>
      <c r="K28" s="260" t="e">
        <f t="shared" si="3"/>
        <v>#DIV/0!</v>
      </c>
      <c r="L28" s="266">
        <f t="shared" si="4"/>
        <v>1</v>
      </c>
    </row>
    <row r="29" spans="1:12" ht="75.75" customHeight="1">
      <c r="A29" s="219" t="s">
        <v>564</v>
      </c>
      <c r="B29" s="220" t="s">
        <v>563</v>
      </c>
      <c r="C29" s="208">
        <f t="shared" si="5"/>
        <v>369</v>
      </c>
      <c r="D29" s="199">
        <v>369</v>
      </c>
      <c r="E29" s="209">
        <v>0</v>
      </c>
      <c r="F29" s="208">
        <f>G29</f>
        <v>369</v>
      </c>
      <c r="G29" s="199">
        <v>369</v>
      </c>
      <c r="H29" s="209">
        <v>0</v>
      </c>
      <c r="I29" s="255">
        <f aca="true" t="shared" si="6" ref="I29:I35">F29/C29</f>
        <v>1</v>
      </c>
      <c r="J29" s="200" t="e">
        <f t="shared" si="2"/>
        <v>#DIV/0!</v>
      </c>
      <c r="K29" s="256" t="e">
        <f aca="true" t="shared" si="7" ref="K29:K35">H29/E29</f>
        <v>#DIV/0!</v>
      </c>
      <c r="L29" s="251">
        <f aca="true" t="shared" si="8" ref="L29:L35">(F29+H29)/(C29+E29)</f>
        <v>1</v>
      </c>
    </row>
    <row r="30" spans="1:12" ht="62.25" customHeight="1">
      <c r="A30" s="221" t="s">
        <v>557</v>
      </c>
      <c r="B30" s="222" t="s">
        <v>565</v>
      </c>
      <c r="C30" s="208">
        <f t="shared" si="5"/>
        <v>555.5</v>
      </c>
      <c r="D30" s="201">
        <v>555.5</v>
      </c>
      <c r="E30" s="210">
        <v>0</v>
      </c>
      <c r="F30" s="208">
        <f aca="true" t="shared" si="9" ref="F30:F35">G30</f>
        <v>555.5</v>
      </c>
      <c r="G30" s="201">
        <v>555.5</v>
      </c>
      <c r="H30" s="216">
        <v>0</v>
      </c>
      <c r="I30" s="255">
        <f t="shared" si="6"/>
        <v>1</v>
      </c>
      <c r="J30" s="200" t="e">
        <f aca="true" t="shared" si="10" ref="J30:J35">G30/E30</f>
        <v>#DIV/0!</v>
      </c>
      <c r="K30" s="256" t="e">
        <f t="shared" si="7"/>
        <v>#DIV/0!</v>
      </c>
      <c r="L30" s="251">
        <f t="shared" si="8"/>
        <v>1</v>
      </c>
    </row>
    <row r="31" spans="1:12" ht="62.25" customHeight="1">
      <c r="A31" s="221" t="s">
        <v>558</v>
      </c>
      <c r="B31" s="222" t="s">
        <v>566</v>
      </c>
      <c r="C31" s="208">
        <f t="shared" si="5"/>
        <v>4.5</v>
      </c>
      <c r="D31" s="201">
        <v>4.5</v>
      </c>
      <c r="E31" s="210">
        <v>0</v>
      </c>
      <c r="F31" s="208">
        <f t="shared" si="9"/>
        <v>4.5</v>
      </c>
      <c r="G31" s="201">
        <v>4.5</v>
      </c>
      <c r="H31" s="216">
        <v>0</v>
      </c>
      <c r="I31" s="255">
        <f t="shared" si="6"/>
        <v>1</v>
      </c>
      <c r="J31" s="200" t="e">
        <f t="shared" si="10"/>
        <v>#DIV/0!</v>
      </c>
      <c r="K31" s="256" t="e">
        <f t="shared" si="7"/>
        <v>#DIV/0!</v>
      </c>
      <c r="L31" s="251">
        <f t="shared" si="8"/>
        <v>1</v>
      </c>
    </row>
    <row r="32" spans="1:12" s="103" customFormat="1" ht="72" customHeight="1">
      <c r="A32" s="223" t="s">
        <v>567</v>
      </c>
      <c r="B32" s="224" t="s">
        <v>568</v>
      </c>
      <c r="C32" s="208">
        <f t="shared" si="5"/>
        <v>97.5</v>
      </c>
      <c r="D32" s="202">
        <v>97.5</v>
      </c>
      <c r="E32" s="211">
        <v>0</v>
      </c>
      <c r="F32" s="208">
        <f>G32</f>
        <v>97.5</v>
      </c>
      <c r="G32" s="202">
        <v>97.5</v>
      </c>
      <c r="H32" s="211">
        <v>0</v>
      </c>
      <c r="I32" s="255">
        <f t="shared" si="6"/>
        <v>1</v>
      </c>
      <c r="J32" s="200" t="e">
        <f t="shared" si="10"/>
        <v>#DIV/0!</v>
      </c>
      <c r="K32" s="256" t="e">
        <f t="shared" si="7"/>
        <v>#DIV/0!</v>
      </c>
      <c r="L32" s="251">
        <f t="shared" si="8"/>
        <v>1</v>
      </c>
    </row>
    <row r="33" spans="1:12" s="103" customFormat="1" ht="40.5" customHeight="1">
      <c r="A33" s="223" t="s">
        <v>569</v>
      </c>
      <c r="B33" s="224" t="s">
        <v>570</v>
      </c>
      <c r="C33" s="208">
        <f t="shared" si="5"/>
        <v>33.5</v>
      </c>
      <c r="D33" s="203">
        <v>33.5</v>
      </c>
      <c r="E33" s="212">
        <v>0</v>
      </c>
      <c r="F33" s="208">
        <f t="shared" si="9"/>
        <v>33.5</v>
      </c>
      <c r="G33" s="203">
        <v>33.5</v>
      </c>
      <c r="H33" s="212">
        <v>0</v>
      </c>
      <c r="I33" s="255">
        <f t="shared" si="6"/>
        <v>1</v>
      </c>
      <c r="J33" s="200" t="e">
        <f t="shared" si="10"/>
        <v>#DIV/0!</v>
      </c>
      <c r="K33" s="256" t="e">
        <f t="shared" si="7"/>
        <v>#DIV/0!</v>
      </c>
      <c r="L33" s="251">
        <f t="shared" si="8"/>
        <v>1</v>
      </c>
    </row>
    <row r="34" spans="1:12" s="103" customFormat="1" ht="40.5" customHeight="1">
      <c r="A34" s="223" t="s">
        <v>571</v>
      </c>
      <c r="B34" s="224" t="s">
        <v>572</v>
      </c>
      <c r="C34" s="208">
        <f t="shared" si="5"/>
        <v>12.4</v>
      </c>
      <c r="D34" s="203">
        <v>12.4</v>
      </c>
      <c r="E34" s="212">
        <v>0</v>
      </c>
      <c r="F34" s="208">
        <f t="shared" si="9"/>
        <v>12.4</v>
      </c>
      <c r="G34" s="203">
        <v>12.4</v>
      </c>
      <c r="H34" s="212">
        <v>0</v>
      </c>
      <c r="I34" s="255">
        <f t="shared" si="6"/>
        <v>1</v>
      </c>
      <c r="J34" s="200" t="e">
        <f t="shared" si="10"/>
        <v>#DIV/0!</v>
      </c>
      <c r="K34" s="256" t="e">
        <f t="shared" si="7"/>
        <v>#DIV/0!</v>
      </c>
      <c r="L34" s="251">
        <f t="shared" si="8"/>
        <v>1</v>
      </c>
    </row>
    <row r="35" spans="1:12" s="103" customFormat="1" ht="40.5" customHeight="1" thickBot="1">
      <c r="A35" s="225" t="s">
        <v>573</v>
      </c>
      <c r="B35" s="226" t="s">
        <v>574</v>
      </c>
      <c r="C35" s="213">
        <f t="shared" si="5"/>
        <v>478.9</v>
      </c>
      <c r="D35" s="214">
        <v>478.9</v>
      </c>
      <c r="E35" s="215">
        <v>0</v>
      </c>
      <c r="F35" s="213">
        <f t="shared" si="9"/>
        <v>478.9</v>
      </c>
      <c r="G35" s="214">
        <v>478.9</v>
      </c>
      <c r="H35" s="215">
        <v>0</v>
      </c>
      <c r="I35" s="257">
        <f t="shared" si="6"/>
        <v>1</v>
      </c>
      <c r="J35" s="200" t="e">
        <f t="shared" si="10"/>
        <v>#DIV/0!</v>
      </c>
      <c r="K35" s="256" t="e">
        <f t="shared" si="7"/>
        <v>#DIV/0!</v>
      </c>
      <c r="L35" s="251">
        <f t="shared" si="8"/>
        <v>1</v>
      </c>
    </row>
    <row r="36" spans="2:11" s="103" customFormat="1" ht="22.5" customHeight="1">
      <c r="B36" s="189"/>
      <c r="C36" s="190"/>
      <c r="D36" s="190"/>
      <c r="E36" s="190"/>
      <c r="F36" s="190"/>
      <c r="G36" s="190"/>
      <c r="H36" s="190"/>
      <c r="I36" s="190"/>
      <c r="J36" s="190"/>
      <c r="K36" s="190"/>
    </row>
    <row r="37" spans="2:11" s="103" customFormat="1" ht="42" customHeight="1">
      <c r="B37" s="189" t="s">
        <v>43</v>
      </c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4" s="103" customFormat="1" ht="24" customHeight="1">
      <c r="A38" s="103" t="s">
        <v>56</v>
      </c>
      <c r="B38" s="105" t="s">
        <v>281</v>
      </c>
      <c r="C38" s="104"/>
      <c r="D38" s="104"/>
    </row>
    <row r="39" spans="1:2" ht="15">
      <c r="A39" s="90" t="s">
        <v>59</v>
      </c>
      <c r="B39" s="90" t="s">
        <v>282</v>
      </c>
    </row>
    <row r="40" spans="1:2" ht="15">
      <c r="A40" s="90" t="s">
        <v>62</v>
      </c>
      <c r="B40" s="90" t="s">
        <v>283</v>
      </c>
    </row>
    <row r="41" ht="15">
      <c r="B41" s="90" t="s">
        <v>284</v>
      </c>
    </row>
  </sheetData>
  <sheetProtection/>
  <mergeCells count="11">
    <mergeCell ref="A2:L2"/>
    <mergeCell ref="C17:D17"/>
    <mergeCell ref="F17:G17"/>
    <mergeCell ref="I17:J17"/>
    <mergeCell ref="A4:L4"/>
    <mergeCell ref="A5:L5"/>
    <mergeCell ref="A3:L3"/>
    <mergeCell ref="A14:L14"/>
    <mergeCell ref="C16:E16"/>
    <mergeCell ref="F16:H16"/>
    <mergeCell ref="I16:K16"/>
  </mergeCells>
  <printOptions/>
  <pageMargins left="0" right="0" top="0" bottom="0" header="0.31496062992125984" footer="0.31496062992125984"/>
  <pageSetup fitToHeight="1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D6" sqref="D6"/>
    </sheetView>
  </sheetViews>
  <sheetFormatPr defaultColWidth="13.00390625" defaultRowHeight="15"/>
  <cols>
    <col min="1" max="1" width="8.8515625" style="90" customWidth="1"/>
    <col min="2" max="2" width="64.8515625" style="90" customWidth="1"/>
    <col min="3" max="3" width="24.57421875" style="90" customWidth="1"/>
    <col min="4" max="4" width="17.140625" style="90" customWidth="1"/>
    <col min="5" max="5" width="20.57421875" style="91" customWidth="1"/>
    <col min="6" max="6" width="16.28125" style="90" customWidth="1"/>
    <col min="7" max="7" width="17.00390625" style="90" customWidth="1"/>
    <col min="8" max="8" width="14.140625" style="90" customWidth="1"/>
    <col min="9" max="228" width="9.140625" style="90" customWidth="1"/>
    <col min="229" max="229" width="8.140625" style="90" customWidth="1"/>
    <col min="230" max="230" width="13.421875" style="90" customWidth="1"/>
    <col min="231" max="231" width="32.00390625" style="90" customWidth="1"/>
    <col min="232" max="232" width="17.8515625" style="90" customWidth="1"/>
    <col min="233" max="233" width="14.140625" style="90" customWidth="1"/>
    <col min="234" max="234" width="17.140625" style="90" customWidth="1"/>
    <col min="235" max="235" width="12.421875" style="90" customWidth="1"/>
    <col min="236" max="236" width="15.140625" style="90" customWidth="1"/>
    <col min="237" max="237" width="17.57421875" style="90" customWidth="1"/>
    <col min="238" max="238" width="15.140625" style="90" customWidth="1"/>
    <col min="239" max="239" width="12.8515625" style="90" customWidth="1"/>
    <col min="240" max="240" width="13.57421875" style="90" customWidth="1"/>
    <col min="241" max="241" width="17.140625" style="90" customWidth="1"/>
    <col min="242" max="242" width="19.00390625" style="90" customWidth="1"/>
    <col min="243" max="16384" width="13.00390625" style="90" customWidth="1"/>
  </cols>
  <sheetData>
    <row r="1" spans="3:8" ht="24.75" customHeight="1">
      <c r="C1" s="106"/>
      <c r="D1" s="106"/>
      <c r="E1" s="106"/>
      <c r="F1" s="106"/>
      <c r="H1" s="106" t="s">
        <v>285</v>
      </c>
    </row>
    <row r="2" spans="2:7" ht="60" customHeight="1">
      <c r="B2" s="336" t="s">
        <v>286</v>
      </c>
      <c r="C2" s="336"/>
      <c r="D2" s="336"/>
      <c r="E2" s="336"/>
      <c r="F2" s="336"/>
      <c r="G2" s="336"/>
    </row>
    <row r="3" spans="2:7" ht="30" customHeight="1">
      <c r="B3" s="107" t="s">
        <v>547</v>
      </c>
      <c r="C3" s="103"/>
      <c r="D3" s="108"/>
      <c r="F3" s="103"/>
      <c r="G3" s="108" t="s">
        <v>287</v>
      </c>
    </row>
    <row r="4" spans="1:8" ht="104.25">
      <c r="A4" s="109" t="s">
        <v>288</v>
      </c>
      <c r="B4" s="110" t="s">
        <v>289</v>
      </c>
      <c r="C4" s="111" t="s">
        <v>290</v>
      </c>
      <c r="D4" s="111" t="s">
        <v>291</v>
      </c>
      <c r="E4" s="111" t="s">
        <v>575</v>
      </c>
      <c r="F4" s="111" t="s">
        <v>292</v>
      </c>
      <c r="G4" s="111" t="s">
        <v>293</v>
      </c>
      <c r="H4" s="111" t="s">
        <v>608</v>
      </c>
    </row>
    <row r="5" spans="1:8" ht="18">
      <c r="A5" s="337">
        <v>1</v>
      </c>
      <c r="B5" s="337"/>
      <c r="C5" s="112">
        <v>2</v>
      </c>
      <c r="D5" s="112">
        <v>3</v>
      </c>
      <c r="E5" s="112">
        <v>4</v>
      </c>
      <c r="F5" s="113"/>
      <c r="G5" s="113"/>
      <c r="H5" s="113"/>
    </row>
    <row r="6" spans="1:10" ht="36">
      <c r="A6" s="338" t="s">
        <v>294</v>
      </c>
      <c r="B6" s="338"/>
      <c r="C6" s="115" t="s">
        <v>295</v>
      </c>
      <c r="D6" s="114">
        <f aca="true" t="shared" si="0" ref="D6:H7">D8+D10+D12</f>
        <v>4594.907</v>
      </c>
      <c r="E6" s="114">
        <f t="shared" si="0"/>
        <v>2906.027</v>
      </c>
      <c r="F6" s="114">
        <f t="shared" si="0"/>
        <v>3800</v>
      </c>
      <c r="G6" s="114">
        <f t="shared" si="0"/>
        <v>150</v>
      </c>
      <c r="H6" s="114">
        <f t="shared" si="0"/>
        <v>150</v>
      </c>
      <c r="I6" s="285"/>
      <c r="J6" s="285">
        <f>D6+F6+G6+H6</f>
        <v>8694.907</v>
      </c>
    </row>
    <row r="7" spans="1:8" s="116" customFormat="1" ht="36">
      <c r="A7" s="338"/>
      <c r="B7" s="338"/>
      <c r="C7" s="115" t="s">
        <v>296</v>
      </c>
      <c r="D7" s="114">
        <f t="shared" si="0"/>
        <v>0</v>
      </c>
      <c r="E7" s="114">
        <f t="shared" si="0"/>
        <v>0</v>
      </c>
      <c r="F7" s="114">
        <f t="shared" si="0"/>
        <v>0</v>
      </c>
      <c r="G7" s="114">
        <f t="shared" si="0"/>
        <v>0</v>
      </c>
      <c r="H7" s="114">
        <f t="shared" si="0"/>
        <v>0</v>
      </c>
    </row>
    <row r="8" spans="1:8" ht="51.75" customHeight="1">
      <c r="A8" s="339" t="s">
        <v>276</v>
      </c>
      <c r="B8" s="340" t="s">
        <v>297</v>
      </c>
      <c r="C8" s="115" t="s">
        <v>295</v>
      </c>
      <c r="D8" s="117">
        <f>'Форма 5'!C21</f>
        <v>2842.207</v>
      </c>
      <c r="E8" s="117">
        <f>'Форма 5'!F21</f>
        <v>1354.7269999999999</v>
      </c>
      <c r="F8" s="117">
        <v>3500</v>
      </c>
      <c r="G8" s="117">
        <v>0</v>
      </c>
      <c r="H8" s="117">
        <v>0</v>
      </c>
    </row>
    <row r="9" spans="1:8" ht="47.25" customHeight="1">
      <c r="A9" s="339"/>
      <c r="B9" s="340"/>
      <c r="C9" s="115" t="s">
        <v>296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</row>
    <row r="10" spans="1:8" ht="55.5" customHeight="1">
      <c r="A10" s="332" t="s">
        <v>277</v>
      </c>
      <c r="B10" s="334" t="s">
        <v>278</v>
      </c>
      <c r="C10" s="115" t="s">
        <v>295</v>
      </c>
      <c r="D10" s="117">
        <f>'Форма 5'!C25</f>
        <v>201.4</v>
      </c>
      <c r="E10" s="117">
        <f>'Форма 5'!F25</f>
        <v>0</v>
      </c>
      <c r="F10" s="117">
        <v>150</v>
      </c>
      <c r="G10" s="117">
        <v>0</v>
      </c>
      <c r="H10" s="117">
        <v>0</v>
      </c>
    </row>
    <row r="11" spans="1:8" ht="49.5" customHeight="1">
      <c r="A11" s="333"/>
      <c r="B11" s="335"/>
      <c r="C11" s="115" t="s">
        <v>296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</row>
    <row r="12" spans="1:8" ht="56.25" customHeight="1">
      <c r="A12" s="332" t="s">
        <v>279</v>
      </c>
      <c r="B12" s="334" t="s">
        <v>280</v>
      </c>
      <c r="C12" s="115" t="s">
        <v>295</v>
      </c>
      <c r="D12" s="117">
        <f>'Форма 5'!C28</f>
        <v>1551.3000000000002</v>
      </c>
      <c r="E12" s="117">
        <f>'Форма 5'!F28</f>
        <v>1551.3000000000002</v>
      </c>
      <c r="F12" s="117">
        <v>150</v>
      </c>
      <c r="G12" s="117">
        <v>150</v>
      </c>
      <c r="H12" s="117">
        <v>150</v>
      </c>
    </row>
    <row r="13" spans="1:8" ht="38.25" customHeight="1">
      <c r="A13" s="333"/>
      <c r="B13" s="335"/>
      <c r="C13" s="115" t="s">
        <v>296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</row>
  </sheetData>
  <sheetProtection/>
  <mergeCells count="9">
    <mergeCell ref="A12:A13"/>
    <mergeCell ref="B12:B13"/>
    <mergeCell ref="B2:G2"/>
    <mergeCell ref="A5:B5"/>
    <mergeCell ref="A6:B7"/>
    <mergeCell ref="A8:A9"/>
    <mergeCell ref="B8:B9"/>
    <mergeCell ref="A10:A11"/>
    <mergeCell ref="B10:B1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F1">
      <selection activeCell="M1" sqref="M1:M16384"/>
    </sheetView>
  </sheetViews>
  <sheetFormatPr defaultColWidth="9.140625" defaultRowHeight="15"/>
  <cols>
    <col min="1" max="1" width="46.7109375" style="118" customWidth="1"/>
    <col min="2" max="3" width="10.421875" style="118" customWidth="1"/>
    <col min="4" max="4" width="11.57421875" style="118" customWidth="1"/>
    <col min="5" max="6" width="10.7109375" style="118" customWidth="1"/>
    <col min="7" max="7" width="0.85546875" style="118" customWidth="1"/>
    <col min="8" max="8" width="52.7109375" style="120" customWidth="1"/>
    <col min="9" max="9" width="8.421875" style="120" customWidth="1"/>
    <col min="10" max="10" width="15.28125" style="120" customWidth="1"/>
    <col min="11" max="11" width="14.28125" style="120" customWidth="1"/>
    <col min="12" max="12" width="12.8515625" style="120" customWidth="1"/>
    <col min="13" max="13" width="19.140625" style="0" customWidth="1"/>
    <col min="14" max="14" width="12.00390625" style="0" customWidth="1"/>
  </cols>
  <sheetData>
    <row r="1" ht="14.25">
      <c r="C1" s="119"/>
    </row>
    <row r="2" spans="1:12" ht="16.5" customHeight="1">
      <c r="A2" s="341" t="s">
        <v>576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5.75" customHeight="1">
      <c r="A3" s="121"/>
      <c r="B3" s="122" t="s">
        <v>615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8" customHeight="1">
      <c r="A4" s="123" t="s">
        <v>298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33" customHeight="1">
      <c r="A5" s="342" t="s">
        <v>299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124"/>
    </row>
    <row r="6" spans="1:12" ht="32.25" customHeight="1">
      <c r="A6" s="342" t="s">
        <v>300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124"/>
    </row>
    <row r="7" spans="1:12" s="16" customFormat="1" ht="24" customHeight="1">
      <c r="A7" s="125" t="s">
        <v>577</v>
      </c>
      <c r="B7" s="126"/>
      <c r="C7" s="125"/>
      <c r="D7" s="125"/>
      <c r="E7" s="125"/>
      <c r="F7" s="125"/>
      <c r="G7" s="125"/>
      <c r="H7" s="127"/>
      <c r="I7" s="127"/>
      <c r="J7" s="127"/>
      <c r="K7" s="127"/>
      <c r="L7" s="127"/>
    </row>
    <row r="8" spans="1:15" ht="99.75" customHeight="1">
      <c r="A8" s="128" t="s">
        <v>301</v>
      </c>
      <c r="B8" s="128" t="s">
        <v>302</v>
      </c>
      <c r="C8" s="129" t="s">
        <v>303</v>
      </c>
      <c r="D8" s="128" t="s">
        <v>304</v>
      </c>
      <c r="E8" s="128" t="s">
        <v>305</v>
      </c>
      <c r="F8" s="128" t="s">
        <v>306</v>
      </c>
      <c r="G8" s="130"/>
      <c r="H8" s="128" t="s">
        <v>307</v>
      </c>
      <c r="I8" s="129" t="s">
        <v>303</v>
      </c>
      <c r="J8" s="128" t="s">
        <v>302</v>
      </c>
      <c r="K8" s="128" t="s">
        <v>308</v>
      </c>
      <c r="L8" s="128" t="s">
        <v>309</v>
      </c>
      <c r="M8" s="343" t="s">
        <v>310</v>
      </c>
      <c r="N8" s="344"/>
      <c r="O8" s="344"/>
    </row>
    <row r="9" spans="1:12" s="16" customFormat="1" ht="42" customHeight="1">
      <c r="A9" s="131" t="s">
        <v>311</v>
      </c>
      <c r="B9" s="132"/>
      <c r="C9" s="133"/>
      <c r="D9" s="133"/>
      <c r="E9" s="133"/>
      <c r="F9" s="133"/>
      <c r="G9" s="134"/>
      <c r="H9" s="135"/>
      <c r="I9" s="135"/>
      <c r="J9" s="135"/>
      <c r="K9" s="135"/>
      <c r="L9" s="135"/>
    </row>
    <row r="10" spans="1:12" ht="60" customHeight="1">
      <c r="A10" s="345" t="s">
        <v>312</v>
      </c>
      <c r="B10" s="346" t="s">
        <v>313</v>
      </c>
      <c r="C10" s="346" t="s">
        <v>314</v>
      </c>
      <c r="D10" s="347" t="s">
        <v>315</v>
      </c>
      <c r="E10" s="348">
        <f>K10/K11*100</f>
        <v>93.00065534837087</v>
      </c>
      <c r="F10" s="348">
        <f>L10/L11*100</f>
        <v>93.00065534837087</v>
      </c>
      <c r="G10" s="134"/>
      <c r="H10" s="137" t="s">
        <v>316</v>
      </c>
      <c r="I10" s="138" t="s">
        <v>317</v>
      </c>
      <c r="J10" s="139" t="s">
        <v>318</v>
      </c>
      <c r="K10" s="140">
        <v>141129.75</v>
      </c>
      <c r="L10" s="140">
        <v>141129.75</v>
      </c>
    </row>
    <row r="11" spans="1:13" ht="64.5" customHeight="1">
      <c r="A11" s="345"/>
      <c r="B11" s="346"/>
      <c r="C11" s="346"/>
      <c r="D11" s="347"/>
      <c r="E11" s="349"/>
      <c r="F11" s="349"/>
      <c r="G11" s="134"/>
      <c r="H11" s="137" t="s">
        <v>319</v>
      </c>
      <c r="I11" s="138" t="s">
        <v>317</v>
      </c>
      <c r="J11" s="139" t="s">
        <v>320</v>
      </c>
      <c r="K11" s="141">
        <v>151751.35</v>
      </c>
      <c r="L11" s="141">
        <v>151751.35</v>
      </c>
      <c r="M11" s="142"/>
    </row>
    <row r="12" spans="1:12" ht="58.5" customHeight="1">
      <c r="A12" s="345" t="s">
        <v>321</v>
      </c>
      <c r="B12" s="346" t="s">
        <v>322</v>
      </c>
      <c r="C12" s="346" t="s">
        <v>314</v>
      </c>
      <c r="D12" s="347" t="s">
        <v>323</v>
      </c>
      <c r="E12" s="350">
        <f>K12/K13*100</f>
        <v>18.619062594979205</v>
      </c>
      <c r="F12" s="350">
        <f>L12/L13*100</f>
        <v>19.052336391064923</v>
      </c>
      <c r="G12" s="134"/>
      <c r="H12" s="137" t="s">
        <v>324</v>
      </c>
      <c r="I12" s="138" t="s">
        <v>325</v>
      </c>
      <c r="J12" s="139" t="s">
        <v>326</v>
      </c>
      <c r="K12" s="140">
        <v>98727.14</v>
      </c>
      <c r="L12" s="143">
        <v>98727.14</v>
      </c>
    </row>
    <row r="13" spans="1:12" ht="58.5" customHeight="1">
      <c r="A13" s="345"/>
      <c r="B13" s="346"/>
      <c r="C13" s="346"/>
      <c r="D13" s="347"/>
      <c r="E13" s="351"/>
      <c r="F13" s="351"/>
      <c r="G13" s="145"/>
      <c r="H13" s="137" t="s">
        <v>327</v>
      </c>
      <c r="I13" s="138" t="s">
        <v>325</v>
      </c>
      <c r="J13" s="139" t="s">
        <v>328</v>
      </c>
      <c r="K13" s="143">
        <v>530247.64</v>
      </c>
      <c r="L13" s="143">
        <v>518189.15</v>
      </c>
    </row>
    <row r="14" spans="1:12" ht="58.5" customHeight="1">
      <c r="A14" s="345" t="s">
        <v>329</v>
      </c>
      <c r="B14" s="346" t="s">
        <v>330</v>
      </c>
      <c r="C14" s="346" t="s">
        <v>314</v>
      </c>
      <c r="D14" s="347" t="s">
        <v>331</v>
      </c>
      <c r="E14" s="350">
        <f>K14/K15*100</f>
        <v>55.45293080481275</v>
      </c>
      <c r="F14" s="350">
        <f>L14/L15*100</f>
        <v>57.78796747809767</v>
      </c>
      <c r="G14" s="134"/>
      <c r="H14" s="137" t="s">
        <v>332</v>
      </c>
      <c r="I14" s="138" t="s">
        <v>333</v>
      </c>
      <c r="J14" s="139" t="s">
        <v>334</v>
      </c>
      <c r="K14" s="143">
        <v>2572.65</v>
      </c>
      <c r="L14" s="143">
        <v>2383.17</v>
      </c>
    </row>
    <row r="15" spans="1:12" ht="58.5" customHeight="1">
      <c r="A15" s="345"/>
      <c r="B15" s="346"/>
      <c r="C15" s="346"/>
      <c r="D15" s="347"/>
      <c r="E15" s="351"/>
      <c r="F15" s="351"/>
      <c r="G15" s="134"/>
      <c r="H15" s="137" t="s">
        <v>335</v>
      </c>
      <c r="I15" s="138" t="s">
        <v>333</v>
      </c>
      <c r="J15" s="139" t="s">
        <v>336</v>
      </c>
      <c r="K15" s="143">
        <v>4639.34</v>
      </c>
      <c r="L15" s="143">
        <v>4123.99</v>
      </c>
    </row>
    <row r="16" spans="1:12" ht="58.5" customHeight="1">
      <c r="A16" s="345" t="s">
        <v>337</v>
      </c>
      <c r="B16" s="346" t="s">
        <v>338</v>
      </c>
      <c r="C16" s="346" t="s">
        <v>314</v>
      </c>
      <c r="D16" s="347" t="s">
        <v>339</v>
      </c>
      <c r="E16" s="350">
        <f>K16/K17*100</f>
        <v>42.11546225272507</v>
      </c>
      <c r="F16" s="350">
        <f>L16/L17*100</f>
        <v>46.62417508037679</v>
      </c>
      <c r="G16" s="134"/>
      <c r="H16" s="137" t="s">
        <v>340</v>
      </c>
      <c r="I16" s="138" t="s">
        <v>333</v>
      </c>
      <c r="J16" s="139" t="s">
        <v>341</v>
      </c>
      <c r="K16" s="143">
        <v>312.96</v>
      </c>
      <c r="L16" s="143">
        <v>330.64</v>
      </c>
    </row>
    <row r="17" spans="1:12" ht="58.5" customHeight="1">
      <c r="A17" s="345"/>
      <c r="B17" s="346"/>
      <c r="C17" s="346"/>
      <c r="D17" s="347"/>
      <c r="E17" s="351"/>
      <c r="F17" s="351"/>
      <c r="G17" s="134"/>
      <c r="H17" s="137" t="s">
        <v>342</v>
      </c>
      <c r="I17" s="138" t="s">
        <v>333</v>
      </c>
      <c r="J17" s="139" t="s">
        <v>343</v>
      </c>
      <c r="K17" s="143">
        <v>743.1</v>
      </c>
      <c r="L17" s="143">
        <v>709.16</v>
      </c>
    </row>
    <row r="18" spans="1:12" ht="68.25" customHeight="1">
      <c r="A18" s="345" t="s">
        <v>344</v>
      </c>
      <c r="B18" s="346" t="s">
        <v>345</v>
      </c>
      <c r="C18" s="346" t="s">
        <v>314</v>
      </c>
      <c r="D18" s="347" t="s">
        <v>346</v>
      </c>
      <c r="E18" s="350" t="e">
        <f>K18/K19*100</f>
        <v>#DIV/0!</v>
      </c>
      <c r="F18" s="350" t="e">
        <f>L18/L19*100</f>
        <v>#DIV/0!</v>
      </c>
      <c r="G18" s="134"/>
      <c r="H18" s="137" t="s">
        <v>347</v>
      </c>
      <c r="I18" s="138" t="s">
        <v>333</v>
      </c>
      <c r="J18" s="139" t="s">
        <v>348</v>
      </c>
      <c r="K18" s="143"/>
      <c r="L18" s="143"/>
    </row>
    <row r="19" spans="1:12" ht="58.5" customHeight="1">
      <c r="A19" s="345"/>
      <c r="B19" s="346"/>
      <c r="C19" s="346"/>
      <c r="D19" s="347"/>
      <c r="E19" s="351"/>
      <c r="F19" s="351"/>
      <c r="G19" s="146"/>
      <c r="H19" s="137" t="s">
        <v>349</v>
      </c>
      <c r="I19" s="138" t="s">
        <v>333</v>
      </c>
      <c r="J19" s="139" t="s">
        <v>350</v>
      </c>
      <c r="K19" s="143"/>
      <c r="L19" s="143"/>
    </row>
    <row r="20" spans="1:12" ht="58.5" customHeight="1">
      <c r="A20" s="345" t="s">
        <v>351</v>
      </c>
      <c r="B20" s="346" t="s">
        <v>352</v>
      </c>
      <c r="C20" s="346" t="s">
        <v>314</v>
      </c>
      <c r="D20" s="347" t="s">
        <v>353</v>
      </c>
      <c r="E20" s="350" t="e">
        <f>K20/K21*100</f>
        <v>#DIV/0!</v>
      </c>
      <c r="F20" s="350" t="e">
        <f>L20/L21*100</f>
        <v>#DIV/0!</v>
      </c>
      <c r="G20" s="146"/>
      <c r="H20" s="137" t="s">
        <v>354</v>
      </c>
      <c r="I20" s="138" t="s">
        <v>355</v>
      </c>
      <c r="J20" s="139" t="s">
        <v>356</v>
      </c>
      <c r="K20" s="147"/>
      <c r="L20" s="147"/>
    </row>
    <row r="21" spans="1:12" ht="58.5" customHeight="1">
      <c r="A21" s="345"/>
      <c r="B21" s="346"/>
      <c r="C21" s="346"/>
      <c r="D21" s="347"/>
      <c r="E21" s="351"/>
      <c r="F21" s="351"/>
      <c r="G21" s="148"/>
      <c r="H21" s="137" t="s">
        <v>357</v>
      </c>
      <c r="I21" s="138" t="s">
        <v>355</v>
      </c>
      <c r="J21" s="139" t="s">
        <v>358</v>
      </c>
      <c r="K21" s="147"/>
      <c r="L21" s="147"/>
    </row>
    <row r="22" spans="1:12" ht="22.5" customHeight="1">
      <c r="A22" s="131" t="s">
        <v>359</v>
      </c>
      <c r="B22" s="132"/>
      <c r="C22" s="133"/>
      <c r="D22" s="133"/>
      <c r="E22" s="149"/>
      <c r="F22" s="149"/>
      <c r="G22" s="133"/>
      <c r="H22" s="135"/>
      <c r="I22" s="135"/>
      <c r="J22" s="135"/>
      <c r="K22" s="150"/>
      <c r="L22" s="150"/>
    </row>
    <row r="23" spans="1:13" ht="64.5" customHeight="1">
      <c r="A23" s="345" t="s">
        <v>360</v>
      </c>
      <c r="B23" s="346" t="s">
        <v>361</v>
      </c>
      <c r="C23" s="346" t="s">
        <v>362</v>
      </c>
      <c r="D23" s="347" t="s">
        <v>363</v>
      </c>
      <c r="E23" s="350">
        <f>K23/K24</f>
        <v>46.06592650630402</v>
      </c>
      <c r="F23" s="350">
        <f>L23/L24</f>
        <v>38.34955588285159</v>
      </c>
      <c r="G23" s="148"/>
      <c r="H23" s="137" t="s">
        <v>364</v>
      </c>
      <c r="I23" s="138" t="s">
        <v>365</v>
      </c>
      <c r="J23" s="139" t="s">
        <v>366</v>
      </c>
      <c r="K23" s="147">
        <v>6602597</v>
      </c>
      <c r="L23" s="147">
        <v>5496615</v>
      </c>
      <c r="M23">
        <f>L23/53484</f>
        <v>102.77120260264752</v>
      </c>
    </row>
    <row r="24" spans="1:12" ht="55.5" customHeight="1">
      <c r="A24" s="345"/>
      <c r="B24" s="346"/>
      <c r="C24" s="346"/>
      <c r="D24" s="347"/>
      <c r="E24" s="351"/>
      <c r="F24" s="351"/>
      <c r="G24" s="151"/>
      <c r="H24" s="137" t="s">
        <v>367</v>
      </c>
      <c r="I24" s="138" t="s">
        <v>368</v>
      </c>
      <c r="J24" s="139" t="s">
        <v>369</v>
      </c>
      <c r="K24" s="147">
        <v>143329.3</v>
      </c>
      <c r="L24" s="147">
        <v>143329.3</v>
      </c>
    </row>
    <row r="25" spans="1:13" ht="66" customHeight="1">
      <c r="A25" s="345" t="s">
        <v>370</v>
      </c>
      <c r="B25" s="346" t="s">
        <v>371</v>
      </c>
      <c r="C25" s="346" t="s">
        <v>372</v>
      </c>
      <c r="D25" s="347" t="s">
        <v>373</v>
      </c>
      <c r="E25" s="350">
        <f>K25/K26</f>
        <v>0.22303750872989683</v>
      </c>
      <c r="F25" s="350">
        <f>L25/L26</f>
        <v>0.20691582251500565</v>
      </c>
      <c r="G25" s="148"/>
      <c r="H25" s="137" t="s">
        <v>374</v>
      </c>
      <c r="I25" s="138" t="s">
        <v>325</v>
      </c>
      <c r="J25" s="139" t="s">
        <v>375</v>
      </c>
      <c r="K25" s="147">
        <v>31967.81</v>
      </c>
      <c r="L25" s="147">
        <v>29657.1</v>
      </c>
      <c r="M25">
        <f>L25/143329.3</f>
        <v>0.20691582251500565</v>
      </c>
    </row>
    <row r="26" spans="1:12" ht="58.5" customHeight="1">
      <c r="A26" s="345"/>
      <c r="B26" s="346"/>
      <c r="C26" s="346"/>
      <c r="D26" s="347"/>
      <c r="E26" s="351"/>
      <c r="F26" s="351"/>
      <c r="G26" s="148"/>
      <c r="H26" s="137" t="s">
        <v>367</v>
      </c>
      <c r="I26" s="138" t="s">
        <v>368</v>
      </c>
      <c r="J26" s="139" t="s">
        <v>369</v>
      </c>
      <c r="K26" s="147">
        <v>143329.3</v>
      </c>
      <c r="L26" s="147">
        <v>143329.3</v>
      </c>
    </row>
    <row r="27" spans="1:13" ht="60.75" customHeight="1">
      <c r="A27" s="345" t="s">
        <v>376</v>
      </c>
      <c r="B27" s="346" t="s">
        <v>377</v>
      </c>
      <c r="C27" s="346" t="s">
        <v>378</v>
      </c>
      <c r="D27" s="347" t="s">
        <v>379</v>
      </c>
      <c r="E27" s="350">
        <f>K27/K28</f>
        <v>57.43402283105023</v>
      </c>
      <c r="F27" s="350">
        <f>L27/L28</f>
        <v>39.88043835616438</v>
      </c>
      <c r="G27" s="148"/>
      <c r="H27" s="137" t="s">
        <v>380</v>
      </c>
      <c r="I27" s="138" t="s">
        <v>381</v>
      </c>
      <c r="J27" s="139" t="s">
        <v>382</v>
      </c>
      <c r="K27" s="147">
        <v>125780.51</v>
      </c>
      <c r="L27" s="147">
        <v>87338.16</v>
      </c>
      <c r="M27">
        <f>L27/53484</f>
        <v>1.6329773390172762</v>
      </c>
    </row>
    <row r="28" spans="1:12" ht="50.25" customHeight="1">
      <c r="A28" s="345"/>
      <c r="B28" s="346"/>
      <c r="C28" s="346"/>
      <c r="D28" s="347"/>
      <c r="E28" s="351"/>
      <c r="F28" s="351"/>
      <c r="G28" s="151"/>
      <c r="H28" s="137" t="s">
        <v>383</v>
      </c>
      <c r="I28" s="138" t="s">
        <v>384</v>
      </c>
      <c r="J28" s="139" t="s">
        <v>385</v>
      </c>
      <c r="K28" s="147">
        <v>2190</v>
      </c>
      <c r="L28" s="147">
        <v>2190</v>
      </c>
    </row>
    <row r="29" spans="1:12" ht="66" customHeight="1">
      <c r="A29" s="345" t="s">
        <v>386</v>
      </c>
      <c r="B29" s="346" t="s">
        <v>387</v>
      </c>
      <c r="C29" s="346" t="s">
        <v>378</v>
      </c>
      <c r="D29" s="347" t="s">
        <v>388</v>
      </c>
      <c r="E29" s="350">
        <f>K29/K30</f>
        <v>23.631940639269406</v>
      </c>
      <c r="F29" s="350">
        <f>L29/L30</f>
        <v>21.289447488584475</v>
      </c>
      <c r="G29" s="148"/>
      <c r="H29" s="137" t="s">
        <v>389</v>
      </c>
      <c r="I29" s="138" t="s">
        <v>381</v>
      </c>
      <c r="J29" s="139" t="s">
        <v>390</v>
      </c>
      <c r="K29" s="141">
        <v>51753.95</v>
      </c>
      <c r="L29" s="147">
        <v>46623.89</v>
      </c>
    </row>
    <row r="30" spans="1:12" ht="54" customHeight="1">
      <c r="A30" s="345"/>
      <c r="B30" s="346"/>
      <c r="C30" s="346"/>
      <c r="D30" s="347"/>
      <c r="E30" s="351"/>
      <c r="F30" s="351"/>
      <c r="G30" s="151"/>
      <c r="H30" s="137" t="s">
        <v>383</v>
      </c>
      <c r="I30" s="138" t="s">
        <v>384</v>
      </c>
      <c r="J30" s="139" t="s">
        <v>385</v>
      </c>
      <c r="K30" s="147">
        <v>2190</v>
      </c>
      <c r="L30" s="147">
        <v>2190</v>
      </c>
    </row>
    <row r="31" spans="1:12" ht="60" customHeight="1">
      <c r="A31" s="345" t="s">
        <v>391</v>
      </c>
      <c r="B31" s="346" t="s">
        <v>392</v>
      </c>
      <c r="C31" s="346" t="s">
        <v>378</v>
      </c>
      <c r="D31" s="347" t="s">
        <v>393</v>
      </c>
      <c r="E31" s="350">
        <f>K31/K32</f>
        <v>0</v>
      </c>
      <c r="F31" s="350">
        <f>L31/L32</f>
        <v>0</v>
      </c>
      <c r="G31" s="148"/>
      <c r="H31" s="137" t="s">
        <v>394</v>
      </c>
      <c r="I31" s="138" t="s">
        <v>381</v>
      </c>
      <c r="J31" s="139" t="s">
        <v>395</v>
      </c>
      <c r="K31" s="147">
        <v>0</v>
      </c>
      <c r="L31" s="147">
        <v>0</v>
      </c>
    </row>
    <row r="32" spans="1:12" ht="57.75" customHeight="1">
      <c r="A32" s="345"/>
      <c r="B32" s="346"/>
      <c r="C32" s="346"/>
      <c r="D32" s="347"/>
      <c r="E32" s="351"/>
      <c r="F32" s="351"/>
      <c r="G32" s="151"/>
      <c r="H32" s="137" t="s">
        <v>383</v>
      </c>
      <c r="I32" s="138" t="s">
        <v>384</v>
      </c>
      <c r="J32" s="139" t="s">
        <v>385</v>
      </c>
      <c r="K32" s="147">
        <v>2190</v>
      </c>
      <c r="L32" s="147">
        <v>2190</v>
      </c>
    </row>
    <row r="33" spans="1:12" ht="96.75" customHeight="1">
      <c r="A33" s="345" t="s">
        <v>396</v>
      </c>
      <c r="B33" s="346" t="s">
        <v>397</v>
      </c>
      <c r="C33" s="346" t="s">
        <v>314</v>
      </c>
      <c r="D33" s="347" t="s">
        <v>398</v>
      </c>
      <c r="E33" s="350" t="e">
        <f>K33/K34*100</f>
        <v>#DIV/0!</v>
      </c>
      <c r="F33" s="350" t="e">
        <f>L33/L34*100</f>
        <v>#DIV/0!</v>
      </c>
      <c r="G33" s="148"/>
      <c r="H33" s="137" t="s">
        <v>399</v>
      </c>
      <c r="I33" s="138" t="s">
        <v>400</v>
      </c>
      <c r="J33" s="14" t="s">
        <v>401</v>
      </c>
      <c r="K33" s="147"/>
      <c r="L33" s="147"/>
    </row>
    <row r="34" spans="1:12" ht="105" customHeight="1">
      <c r="A34" s="345"/>
      <c r="B34" s="346"/>
      <c r="C34" s="346"/>
      <c r="D34" s="347"/>
      <c r="E34" s="351"/>
      <c r="F34" s="351"/>
      <c r="G34" s="152"/>
      <c r="H34" s="137" t="s">
        <v>402</v>
      </c>
      <c r="I34" s="138" t="s">
        <v>400</v>
      </c>
      <c r="J34" s="139" t="s">
        <v>403</v>
      </c>
      <c r="K34" s="147"/>
      <c r="L34" s="147"/>
    </row>
    <row r="35" spans="1:12" ht="111" customHeight="1">
      <c r="A35" s="37" t="s">
        <v>404</v>
      </c>
      <c r="B35" s="14" t="s">
        <v>405</v>
      </c>
      <c r="C35" s="14" t="s">
        <v>406</v>
      </c>
      <c r="D35" s="136" t="s">
        <v>405</v>
      </c>
      <c r="E35" s="144">
        <f>K35</f>
        <v>0</v>
      </c>
      <c r="F35" s="144">
        <f>L35</f>
        <v>0</v>
      </c>
      <c r="G35" s="152"/>
      <c r="H35" s="136" t="s">
        <v>407</v>
      </c>
      <c r="I35" s="136" t="s">
        <v>406</v>
      </c>
      <c r="J35" s="136" t="s">
        <v>405</v>
      </c>
      <c r="K35" s="153"/>
      <c r="L35" s="153"/>
    </row>
    <row r="36" spans="1:12" ht="26.25" customHeight="1">
      <c r="A36" s="131" t="s">
        <v>408</v>
      </c>
      <c r="B36" s="132"/>
      <c r="C36" s="133"/>
      <c r="D36" s="133"/>
      <c r="E36" s="149"/>
      <c r="F36" s="149"/>
      <c r="G36" s="133"/>
      <c r="H36" s="135"/>
      <c r="I36" s="135"/>
      <c r="J36" s="135"/>
      <c r="K36" s="150"/>
      <c r="L36" s="150"/>
    </row>
    <row r="37" spans="1:12" ht="62.25" customHeight="1">
      <c r="A37" s="345" t="s">
        <v>409</v>
      </c>
      <c r="B37" s="346" t="s">
        <v>410</v>
      </c>
      <c r="C37" s="346" t="s">
        <v>372</v>
      </c>
      <c r="D37" s="347" t="s">
        <v>411</v>
      </c>
      <c r="E37" s="350">
        <f>K37/K38</f>
        <v>0.29495152910131395</v>
      </c>
      <c r="F37" s="350">
        <f>L37/L38</f>
        <v>0.28760069829461354</v>
      </c>
      <c r="G37" s="148"/>
      <c r="H37" s="137" t="s">
        <v>412</v>
      </c>
      <c r="I37" s="138" t="s">
        <v>325</v>
      </c>
      <c r="J37" s="139" t="s">
        <v>413</v>
      </c>
      <c r="K37" s="140">
        <v>355439.82</v>
      </c>
      <c r="L37" s="140">
        <v>346581.49</v>
      </c>
    </row>
    <row r="38" spans="1:12" ht="45.75" customHeight="1">
      <c r="A38" s="345"/>
      <c r="B38" s="346"/>
      <c r="C38" s="346"/>
      <c r="D38" s="347"/>
      <c r="E38" s="351"/>
      <c r="F38" s="351"/>
      <c r="G38" s="151"/>
      <c r="H38" s="137" t="s">
        <v>414</v>
      </c>
      <c r="I38" s="138" t="s">
        <v>368</v>
      </c>
      <c r="J38" s="139" t="s">
        <v>415</v>
      </c>
      <c r="K38" s="140">
        <v>1205078.75</v>
      </c>
      <c r="L38" s="140">
        <v>1205078.75</v>
      </c>
    </row>
    <row r="39" spans="1:13" ht="78" customHeight="1">
      <c r="A39" s="345" t="s">
        <v>416</v>
      </c>
      <c r="B39" s="346" t="s">
        <v>417</v>
      </c>
      <c r="C39" s="346" t="s">
        <v>378</v>
      </c>
      <c r="D39" s="347" t="s">
        <v>418</v>
      </c>
      <c r="E39" s="350">
        <f>K39/K40</f>
        <v>41.621895349530185</v>
      </c>
      <c r="F39" s="350">
        <f>L39/L40</f>
        <v>37.613067005701346</v>
      </c>
      <c r="G39" s="148"/>
      <c r="H39" s="137" t="s">
        <v>419</v>
      </c>
      <c r="I39" s="138" t="s">
        <v>381</v>
      </c>
      <c r="J39" s="139" t="s">
        <v>420</v>
      </c>
      <c r="K39" s="140">
        <v>2095204.59</v>
      </c>
      <c r="L39" s="140">
        <v>1893404.18</v>
      </c>
      <c r="M39">
        <f>L39/53484</f>
        <v>35.40131964699723</v>
      </c>
    </row>
    <row r="40" spans="1:13" ht="67.5" customHeight="1">
      <c r="A40" s="345"/>
      <c r="B40" s="346"/>
      <c r="C40" s="346"/>
      <c r="D40" s="347"/>
      <c r="E40" s="351"/>
      <c r="F40" s="351"/>
      <c r="G40" s="148"/>
      <c r="H40" s="137" t="s">
        <v>421</v>
      </c>
      <c r="I40" s="138" t="s">
        <v>384</v>
      </c>
      <c r="J40" s="139" t="s">
        <v>422</v>
      </c>
      <c r="K40" s="140">
        <v>50339</v>
      </c>
      <c r="L40" s="140">
        <v>50339</v>
      </c>
      <c r="M40" s="142"/>
    </row>
    <row r="41" spans="1:13" ht="74.25" customHeight="1">
      <c r="A41" s="345" t="s">
        <v>423</v>
      </c>
      <c r="B41" s="346" t="s">
        <v>424</v>
      </c>
      <c r="C41" s="346" t="s">
        <v>378</v>
      </c>
      <c r="D41" s="347" t="s">
        <v>425</v>
      </c>
      <c r="E41" s="350">
        <f>K41/K42</f>
        <v>11.746510061781123</v>
      </c>
      <c r="F41" s="350">
        <f>L41/L42</f>
        <v>12.094677089334313</v>
      </c>
      <c r="G41" s="148"/>
      <c r="H41" s="137" t="s">
        <v>426</v>
      </c>
      <c r="I41" s="138" t="s">
        <v>381</v>
      </c>
      <c r="J41" s="138" t="s">
        <v>427</v>
      </c>
      <c r="K41" s="154">
        <v>591307.57</v>
      </c>
      <c r="L41" s="154">
        <v>608833.95</v>
      </c>
      <c r="M41">
        <f>L41/53484</f>
        <v>11.383478236481938</v>
      </c>
    </row>
    <row r="42" spans="1:13" ht="41.25">
      <c r="A42" s="345"/>
      <c r="B42" s="346"/>
      <c r="C42" s="346"/>
      <c r="D42" s="347"/>
      <c r="E42" s="351"/>
      <c r="F42" s="351"/>
      <c r="G42" s="151"/>
      <c r="H42" s="137" t="s">
        <v>421</v>
      </c>
      <c r="I42" s="138" t="s">
        <v>384</v>
      </c>
      <c r="J42" s="139" t="s">
        <v>422</v>
      </c>
      <c r="K42" s="140">
        <v>50339</v>
      </c>
      <c r="L42" s="140">
        <v>50339</v>
      </c>
      <c r="M42" s="142"/>
    </row>
    <row r="43" spans="1:13" ht="80.25" customHeight="1">
      <c r="A43" s="345" t="s">
        <v>428</v>
      </c>
      <c r="B43" s="346" t="s">
        <v>429</v>
      </c>
      <c r="C43" s="346" t="s">
        <v>430</v>
      </c>
      <c r="D43" s="347" t="s">
        <v>431</v>
      </c>
      <c r="E43" s="350">
        <f>K43/K44</f>
        <v>34.84979384127386</v>
      </c>
      <c r="F43" s="350">
        <f>L43/L44</f>
        <v>34.84979384127386</v>
      </c>
      <c r="G43" s="148"/>
      <c r="H43" s="137" t="s">
        <v>432</v>
      </c>
      <c r="I43" s="138" t="s">
        <v>365</v>
      </c>
      <c r="J43" s="139" t="s">
        <v>433</v>
      </c>
      <c r="K43" s="140">
        <v>41996746</v>
      </c>
      <c r="L43" s="140">
        <v>41996746</v>
      </c>
      <c r="M43">
        <f>L43/53484</f>
        <v>785.220738912572</v>
      </c>
    </row>
    <row r="44" spans="1:12" ht="52.5" customHeight="1">
      <c r="A44" s="345"/>
      <c r="B44" s="346"/>
      <c r="C44" s="346"/>
      <c r="D44" s="347"/>
      <c r="E44" s="351"/>
      <c r="F44" s="351"/>
      <c r="G44" s="151"/>
      <c r="H44" s="137" t="s">
        <v>414</v>
      </c>
      <c r="I44" s="138" t="s">
        <v>368</v>
      </c>
      <c r="J44" s="139" t="s">
        <v>415</v>
      </c>
      <c r="K44" s="140">
        <v>1205078.75</v>
      </c>
      <c r="L44" s="140">
        <v>1205078.75</v>
      </c>
    </row>
    <row r="45" spans="1:12" ht="90.75" customHeight="1">
      <c r="A45" s="345" t="s">
        <v>434</v>
      </c>
      <c r="B45" s="346" t="s">
        <v>435</v>
      </c>
      <c r="C45" s="346" t="s">
        <v>436</v>
      </c>
      <c r="D45" s="347" t="s">
        <v>437</v>
      </c>
      <c r="E45" s="350" t="e">
        <f>K45/K46</f>
        <v>#DIV/0!</v>
      </c>
      <c r="F45" s="350" t="e">
        <f>L45/L46</f>
        <v>#DIV/0!</v>
      </c>
      <c r="G45" s="148"/>
      <c r="H45" s="137" t="s">
        <v>438</v>
      </c>
      <c r="I45" s="138" t="s">
        <v>333</v>
      </c>
      <c r="J45" s="14" t="s">
        <v>439</v>
      </c>
      <c r="K45" s="147"/>
      <c r="L45" s="147"/>
    </row>
    <row r="46" spans="1:12" ht="73.5" customHeight="1">
      <c r="A46" s="345"/>
      <c r="B46" s="346"/>
      <c r="C46" s="346"/>
      <c r="D46" s="347"/>
      <c r="E46" s="351"/>
      <c r="F46" s="351"/>
      <c r="G46" s="148"/>
      <c r="H46" s="137" t="s">
        <v>440</v>
      </c>
      <c r="I46" s="138" t="s">
        <v>368</v>
      </c>
      <c r="J46" s="14" t="s">
        <v>441</v>
      </c>
      <c r="K46" s="147"/>
      <c r="L46" s="147"/>
    </row>
    <row r="47" spans="1:12" ht="91.5" customHeight="1">
      <c r="A47" s="345" t="s">
        <v>442</v>
      </c>
      <c r="B47" s="346" t="s">
        <v>443</v>
      </c>
      <c r="C47" s="346" t="s">
        <v>444</v>
      </c>
      <c r="D47" s="347" t="s">
        <v>445</v>
      </c>
      <c r="E47" s="350" t="e">
        <f>K47/K48</f>
        <v>#DIV/0!</v>
      </c>
      <c r="F47" s="350" t="e">
        <f>L47/L48</f>
        <v>#DIV/0!</v>
      </c>
      <c r="G47" s="148"/>
      <c r="H47" s="137" t="s">
        <v>446</v>
      </c>
      <c r="I47" s="138" t="s">
        <v>333</v>
      </c>
      <c r="J47" s="139" t="s">
        <v>447</v>
      </c>
      <c r="K47" s="147"/>
      <c r="L47" s="147"/>
    </row>
    <row r="48" spans="1:12" ht="75.75" customHeight="1">
      <c r="A48" s="345"/>
      <c r="B48" s="346"/>
      <c r="C48" s="346"/>
      <c r="D48" s="347"/>
      <c r="E48" s="351"/>
      <c r="F48" s="351"/>
      <c r="G48" s="151"/>
      <c r="H48" s="137" t="s">
        <v>448</v>
      </c>
      <c r="I48" s="138" t="s">
        <v>384</v>
      </c>
      <c r="J48" s="139" t="s">
        <v>449</v>
      </c>
      <c r="K48" s="147"/>
      <c r="L48" s="147"/>
    </row>
    <row r="49" spans="1:12" ht="80.25" customHeight="1">
      <c r="A49" s="345" t="s">
        <v>450</v>
      </c>
      <c r="B49" s="346" t="s">
        <v>451</v>
      </c>
      <c r="C49" s="346" t="s">
        <v>452</v>
      </c>
      <c r="D49" s="347" t="s">
        <v>453</v>
      </c>
      <c r="E49" s="350" t="e">
        <f>K49/K50</f>
        <v>#DIV/0!</v>
      </c>
      <c r="F49" s="350" t="e">
        <f>L49/L50</f>
        <v>#DIV/0!</v>
      </c>
      <c r="G49" s="148"/>
      <c r="H49" s="137" t="s">
        <v>454</v>
      </c>
      <c r="I49" s="138" t="s">
        <v>455</v>
      </c>
      <c r="J49" s="14" t="s">
        <v>456</v>
      </c>
      <c r="K49" s="147"/>
      <c r="L49" s="147"/>
    </row>
    <row r="50" spans="1:12" ht="45.75" customHeight="1">
      <c r="A50" s="345"/>
      <c r="B50" s="346"/>
      <c r="C50" s="346"/>
      <c r="D50" s="347"/>
      <c r="E50" s="351"/>
      <c r="F50" s="351"/>
      <c r="G50" s="152"/>
      <c r="H50" s="137" t="s">
        <v>414</v>
      </c>
      <c r="I50" s="138" t="s">
        <v>368</v>
      </c>
      <c r="J50" s="139" t="s">
        <v>415</v>
      </c>
      <c r="K50" s="141"/>
      <c r="L50" s="141"/>
    </row>
    <row r="51" spans="1:12" ht="28.5" customHeight="1">
      <c r="A51" s="131" t="s">
        <v>457</v>
      </c>
      <c r="B51" s="132"/>
      <c r="C51" s="133"/>
      <c r="D51" s="133"/>
      <c r="E51" s="149"/>
      <c r="F51" s="149"/>
      <c r="G51" s="133"/>
      <c r="H51" s="135"/>
      <c r="I51" s="135"/>
      <c r="J51" s="135"/>
      <c r="K51" s="150"/>
      <c r="L51" s="150"/>
    </row>
    <row r="52" spans="1:12" ht="41.25">
      <c r="A52" s="301" t="s">
        <v>458</v>
      </c>
      <c r="B52" s="295" t="s">
        <v>459</v>
      </c>
      <c r="C52" s="295" t="s">
        <v>460</v>
      </c>
      <c r="D52" s="352" t="s">
        <v>461</v>
      </c>
      <c r="E52" s="353" t="e">
        <f>K52/K53</f>
        <v>#DIV/0!</v>
      </c>
      <c r="F52" s="353" t="e">
        <f>L52/L53</f>
        <v>#DIV/0!</v>
      </c>
      <c r="G52" s="148"/>
      <c r="H52" s="155" t="s">
        <v>462</v>
      </c>
      <c r="I52" s="156" t="s">
        <v>455</v>
      </c>
      <c r="J52" s="157" t="s">
        <v>463</v>
      </c>
      <c r="K52" s="143"/>
      <c r="L52" s="143"/>
    </row>
    <row r="53" spans="1:12" ht="56.25" customHeight="1">
      <c r="A53" s="301"/>
      <c r="B53" s="295"/>
      <c r="C53" s="295"/>
      <c r="D53" s="352"/>
      <c r="E53" s="354"/>
      <c r="F53" s="354"/>
      <c r="G53" s="151"/>
      <c r="H53" s="155" t="s">
        <v>464</v>
      </c>
      <c r="I53" s="156" t="s">
        <v>465</v>
      </c>
      <c r="J53" s="157" t="s">
        <v>466</v>
      </c>
      <c r="K53" s="143"/>
      <c r="L53" s="143"/>
    </row>
    <row r="54" spans="1:12" ht="59.25" customHeight="1">
      <c r="A54" s="301" t="s">
        <v>467</v>
      </c>
      <c r="B54" s="295" t="s">
        <v>468</v>
      </c>
      <c r="C54" s="295" t="s">
        <v>469</v>
      </c>
      <c r="D54" s="352" t="s">
        <v>470</v>
      </c>
      <c r="E54" s="353">
        <f>K54/K55</f>
        <v>0.1487042349252646</v>
      </c>
      <c r="F54" s="353">
        <f>L54/L55</f>
        <v>0.1487042349252646</v>
      </c>
      <c r="G54" s="148"/>
      <c r="H54" s="155" t="s">
        <v>471</v>
      </c>
      <c r="I54" s="287" t="s">
        <v>472</v>
      </c>
      <c r="J54" s="157" t="s">
        <v>473</v>
      </c>
      <c r="K54" s="143">
        <v>34619.94</v>
      </c>
      <c r="L54" s="143">
        <v>34619.94</v>
      </c>
    </row>
    <row r="55" spans="1:12" ht="73.5" customHeight="1">
      <c r="A55" s="301"/>
      <c r="B55" s="295"/>
      <c r="C55" s="295"/>
      <c r="D55" s="352"/>
      <c r="E55" s="354"/>
      <c r="F55" s="354"/>
      <c r="G55" s="148"/>
      <c r="H55" s="155" t="s">
        <v>474</v>
      </c>
      <c r="I55" s="156" t="s">
        <v>325</v>
      </c>
      <c r="J55" s="157" t="s">
        <v>475</v>
      </c>
      <c r="K55" s="143">
        <v>232810.72</v>
      </c>
      <c r="L55" s="143">
        <v>232810.72</v>
      </c>
    </row>
    <row r="56" spans="1:12" ht="69" customHeight="1">
      <c r="A56" s="301" t="s">
        <v>476</v>
      </c>
      <c r="B56" s="295" t="s">
        <v>477</v>
      </c>
      <c r="C56" s="295" t="s">
        <v>478</v>
      </c>
      <c r="D56" s="352" t="s">
        <v>479</v>
      </c>
      <c r="E56" s="353">
        <f>K56/K57</f>
        <v>101.29761904761905</v>
      </c>
      <c r="F56" s="353">
        <f>L56/L57</f>
        <v>65.9672295602742</v>
      </c>
      <c r="G56" s="148"/>
      <c r="H56" s="155" t="s">
        <v>480</v>
      </c>
      <c r="I56" s="156" t="s">
        <v>481</v>
      </c>
      <c r="J56" s="89" t="s">
        <v>482</v>
      </c>
      <c r="K56" s="143">
        <v>4254.5</v>
      </c>
      <c r="L56" s="143">
        <v>3945.5</v>
      </c>
    </row>
    <row r="57" spans="1:12" ht="58.5" customHeight="1">
      <c r="A57" s="301"/>
      <c r="B57" s="295"/>
      <c r="C57" s="295"/>
      <c r="D57" s="352"/>
      <c r="E57" s="354"/>
      <c r="F57" s="354"/>
      <c r="G57" s="148"/>
      <c r="H57" s="155" t="s">
        <v>483</v>
      </c>
      <c r="I57" s="156" t="s">
        <v>333</v>
      </c>
      <c r="J57" s="157" t="s">
        <v>484</v>
      </c>
      <c r="K57" s="143">
        <v>42</v>
      </c>
      <c r="L57" s="143">
        <v>59.81</v>
      </c>
    </row>
    <row r="58" spans="1:12" ht="48" customHeight="1">
      <c r="A58" s="345" t="s">
        <v>485</v>
      </c>
      <c r="B58" s="346" t="s">
        <v>486</v>
      </c>
      <c r="C58" s="346" t="s">
        <v>314</v>
      </c>
      <c r="D58" s="347" t="s">
        <v>487</v>
      </c>
      <c r="E58" s="350">
        <f>K58/K59*100</f>
        <v>13.461159591037003</v>
      </c>
      <c r="F58" s="350">
        <f>L58/L59*100</f>
        <v>9.61540722738878</v>
      </c>
      <c r="G58" s="148"/>
      <c r="H58" s="137" t="s">
        <v>488</v>
      </c>
      <c r="I58" s="138" t="s">
        <v>325</v>
      </c>
      <c r="J58" s="14" t="s">
        <v>489</v>
      </c>
      <c r="K58" s="143">
        <v>59054.48</v>
      </c>
      <c r="L58" s="143">
        <v>41787.48</v>
      </c>
    </row>
    <row r="59" spans="1:12" ht="48" customHeight="1">
      <c r="A59" s="345"/>
      <c r="B59" s="346"/>
      <c r="C59" s="346"/>
      <c r="D59" s="347"/>
      <c r="E59" s="351"/>
      <c r="F59" s="351"/>
      <c r="G59" s="148"/>
      <c r="H59" s="137" t="s">
        <v>490</v>
      </c>
      <c r="I59" s="138" t="s">
        <v>325</v>
      </c>
      <c r="J59" s="14" t="s">
        <v>328</v>
      </c>
      <c r="K59" s="143">
        <v>438702.77</v>
      </c>
      <c r="L59" s="143">
        <v>434588.77</v>
      </c>
    </row>
    <row r="60" spans="1:12" ht="52.5" customHeight="1">
      <c r="A60" s="345" t="s">
        <v>491</v>
      </c>
      <c r="B60" s="346" t="s">
        <v>492</v>
      </c>
      <c r="C60" s="346" t="s">
        <v>314</v>
      </c>
      <c r="D60" s="346" t="s">
        <v>493</v>
      </c>
      <c r="E60" s="355">
        <f>(K60/(K61+K62+K60))*100</f>
        <v>12.175365083158027</v>
      </c>
      <c r="F60" s="355">
        <f>(L60/(L61+L62+L60))*100</f>
        <v>9.44320478828131</v>
      </c>
      <c r="G60" s="148"/>
      <c r="H60" s="137" t="s">
        <v>494</v>
      </c>
      <c r="I60" s="138" t="s">
        <v>333</v>
      </c>
      <c r="J60" s="14" t="s">
        <v>495</v>
      </c>
      <c r="K60" s="143">
        <v>856</v>
      </c>
      <c r="L60" s="143">
        <v>539.58</v>
      </c>
    </row>
    <row r="61" spans="1:12" ht="52.5" customHeight="1">
      <c r="A61" s="345"/>
      <c r="B61" s="346"/>
      <c r="C61" s="346"/>
      <c r="D61" s="346"/>
      <c r="E61" s="355"/>
      <c r="F61" s="355"/>
      <c r="G61" s="148"/>
      <c r="H61" s="137" t="s">
        <v>496</v>
      </c>
      <c r="I61" s="138" t="s">
        <v>333</v>
      </c>
      <c r="J61" s="14" t="s">
        <v>343</v>
      </c>
      <c r="K61" s="143">
        <v>661.79</v>
      </c>
      <c r="L61" s="143">
        <v>693.27</v>
      </c>
    </row>
    <row r="62" spans="1:12" ht="52.5" customHeight="1">
      <c r="A62" s="345"/>
      <c r="B62" s="346"/>
      <c r="C62" s="346"/>
      <c r="D62" s="346"/>
      <c r="E62" s="355"/>
      <c r="F62" s="355"/>
      <c r="G62" s="148"/>
      <c r="H62" s="137" t="s">
        <v>497</v>
      </c>
      <c r="I62" s="138" t="s">
        <v>333</v>
      </c>
      <c r="J62" s="14" t="s">
        <v>498</v>
      </c>
      <c r="K62" s="143">
        <v>5512.8</v>
      </c>
      <c r="L62" s="143">
        <v>4481.1</v>
      </c>
    </row>
    <row r="63" spans="1:12" ht="52.5" customHeight="1">
      <c r="A63" s="345" t="s">
        <v>499</v>
      </c>
      <c r="B63" s="346" t="s">
        <v>500</v>
      </c>
      <c r="C63" s="346" t="s">
        <v>501</v>
      </c>
      <c r="D63" s="346" t="s">
        <v>502</v>
      </c>
      <c r="E63" s="356">
        <f>K63/(K64+K65+K66)</f>
        <v>0.6901689518864571</v>
      </c>
      <c r="F63" s="356">
        <f>L63/(L64+L65+L66)</f>
        <v>0.8177376007818228</v>
      </c>
      <c r="G63" s="148"/>
      <c r="H63" s="137" t="s">
        <v>503</v>
      </c>
      <c r="I63" s="138" t="s">
        <v>481</v>
      </c>
      <c r="J63" s="14" t="s">
        <v>504</v>
      </c>
      <c r="K63" s="143">
        <v>4873</v>
      </c>
      <c r="L63" s="143">
        <v>4351.1</v>
      </c>
    </row>
    <row r="64" spans="1:12" ht="52.5" customHeight="1">
      <c r="A64" s="345"/>
      <c r="B64" s="346"/>
      <c r="C64" s="346"/>
      <c r="D64" s="346"/>
      <c r="E64" s="357"/>
      <c r="F64" s="357"/>
      <c r="G64" s="148"/>
      <c r="H64" s="137" t="s">
        <v>505</v>
      </c>
      <c r="I64" s="138" t="s">
        <v>333</v>
      </c>
      <c r="J64" s="14" t="s">
        <v>506</v>
      </c>
      <c r="K64" s="143">
        <v>1038.57</v>
      </c>
      <c r="L64" s="143">
        <v>510.42</v>
      </c>
    </row>
    <row r="65" spans="1:12" ht="52.5" customHeight="1">
      <c r="A65" s="345"/>
      <c r="B65" s="346"/>
      <c r="C65" s="346"/>
      <c r="D65" s="346"/>
      <c r="E65" s="357"/>
      <c r="F65" s="357"/>
      <c r="G65" s="148"/>
      <c r="H65" s="137" t="s">
        <v>342</v>
      </c>
      <c r="I65" s="138" t="s">
        <v>333</v>
      </c>
      <c r="J65" s="14" t="s">
        <v>343</v>
      </c>
      <c r="K65" s="140">
        <v>959.42</v>
      </c>
      <c r="L65" s="140">
        <v>757.42</v>
      </c>
    </row>
    <row r="66" spans="1:12" ht="52.5" customHeight="1">
      <c r="A66" s="345"/>
      <c r="B66" s="346"/>
      <c r="C66" s="346"/>
      <c r="D66" s="346"/>
      <c r="E66" s="358"/>
      <c r="F66" s="358"/>
      <c r="G66" s="148"/>
      <c r="H66" s="137" t="s">
        <v>335</v>
      </c>
      <c r="I66" s="138" t="s">
        <v>333</v>
      </c>
      <c r="J66" s="14" t="s">
        <v>498</v>
      </c>
      <c r="K66" s="143">
        <v>5062.6</v>
      </c>
      <c r="L66" s="143">
        <v>4053.06</v>
      </c>
    </row>
    <row r="67" spans="1:12" ht="57" customHeight="1">
      <c r="A67" s="345" t="s">
        <v>507</v>
      </c>
      <c r="B67" s="346" t="s">
        <v>508</v>
      </c>
      <c r="C67" s="346" t="s">
        <v>509</v>
      </c>
      <c r="D67" s="347" t="s">
        <v>510</v>
      </c>
      <c r="E67" s="350">
        <f>K67/K68</f>
        <v>0.0008528024569485576</v>
      </c>
      <c r="F67" s="350">
        <f>L67/L68</f>
        <v>0.0007517199048617683</v>
      </c>
      <c r="G67" s="148"/>
      <c r="H67" s="137" t="s">
        <v>511</v>
      </c>
      <c r="I67" s="138" t="s">
        <v>481</v>
      </c>
      <c r="J67" s="14" t="s">
        <v>512</v>
      </c>
      <c r="K67" s="159">
        <v>3110</v>
      </c>
      <c r="L67" s="159">
        <v>2939.3</v>
      </c>
    </row>
    <row r="68" spans="1:12" ht="40.5" customHeight="1">
      <c r="A68" s="345"/>
      <c r="B68" s="346"/>
      <c r="C68" s="346"/>
      <c r="D68" s="347"/>
      <c r="E68" s="351"/>
      <c r="F68" s="351"/>
      <c r="G68" s="148"/>
      <c r="H68" s="137" t="s">
        <v>513</v>
      </c>
      <c r="I68" s="138" t="s">
        <v>381</v>
      </c>
      <c r="J68" s="14" t="s">
        <v>514</v>
      </c>
      <c r="K68" s="143">
        <v>3646800</v>
      </c>
      <c r="L68" s="143">
        <v>3910100</v>
      </c>
    </row>
    <row r="69" spans="1:12" ht="67.5" customHeight="1">
      <c r="A69" s="345" t="s">
        <v>515</v>
      </c>
      <c r="B69" s="346" t="s">
        <v>516</v>
      </c>
      <c r="C69" s="346" t="s">
        <v>430</v>
      </c>
      <c r="D69" s="347" t="s">
        <v>517</v>
      </c>
      <c r="E69" s="350">
        <f>K69/K70</f>
        <v>2.633765530792757</v>
      </c>
      <c r="F69" s="350">
        <f>L69/L70</f>
        <v>2.6633292066629197</v>
      </c>
      <c r="G69" s="148"/>
      <c r="H69" s="137" t="s">
        <v>518</v>
      </c>
      <c r="I69" s="138" t="s">
        <v>365</v>
      </c>
      <c r="J69" s="14" t="s">
        <v>519</v>
      </c>
      <c r="K69" s="143">
        <v>1304987.1</v>
      </c>
      <c r="L69" s="143">
        <v>1304987.1</v>
      </c>
    </row>
    <row r="70" spans="1:12" ht="60" customHeight="1">
      <c r="A70" s="345"/>
      <c r="B70" s="346"/>
      <c r="C70" s="346"/>
      <c r="D70" s="347"/>
      <c r="E70" s="351"/>
      <c r="F70" s="351"/>
      <c r="G70" s="151"/>
      <c r="H70" s="137" t="s">
        <v>520</v>
      </c>
      <c r="I70" s="138" t="s">
        <v>368</v>
      </c>
      <c r="J70" s="14" t="s">
        <v>521</v>
      </c>
      <c r="K70" s="147">
        <v>495483.4</v>
      </c>
      <c r="L70" s="147">
        <f>'Форма 8'!X9</f>
        <v>489983.4</v>
      </c>
    </row>
    <row r="71" spans="1:12" ht="24" customHeight="1">
      <c r="A71" s="160" t="s">
        <v>522</v>
      </c>
      <c r="B71" s="161"/>
      <c r="C71" s="158"/>
      <c r="D71" s="161"/>
      <c r="E71" s="162"/>
      <c r="F71" s="162"/>
      <c r="G71" s="161"/>
      <c r="H71" s="135"/>
      <c r="I71" s="135"/>
      <c r="J71" s="135"/>
      <c r="K71" s="135"/>
      <c r="L71" s="135"/>
    </row>
    <row r="72" spans="1:12" ht="135.75" customHeight="1">
      <c r="A72" s="163" t="s">
        <v>523</v>
      </c>
      <c r="B72" s="164" t="s">
        <v>405</v>
      </c>
      <c r="C72" s="164" t="s">
        <v>406</v>
      </c>
      <c r="D72" s="164" t="s">
        <v>405</v>
      </c>
      <c r="E72" s="165">
        <f>K72</f>
        <v>0</v>
      </c>
      <c r="F72" s="165">
        <f>L72</f>
        <v>0</v>
      </c>
      <c r="G72" s="166" t="s">
        <v>405</v>
      </c>
      <c r="H72" s="138" t="s">
        <v>524</v>
      </c>
      <c r="I72" s="164" t="s">
        <v>405</v>
      </c>
      <c r="J72" s="164" t="s">
        <v>406</v>
      </c>
      <c r="K72" s="164">
        <v>0</v>
      </c>
      <c r="L72" s="164">
        <v>0</v>
      </c>
    </row>
    <row r="73" spans="1:12" ht="118.5" customHeight="1">
      <c r="A73" s="163" t="s">
        <v>525</v>
      </c>
      <c r="B73" s="164" t="s">
        <v>405</v>
      </c>
      <c r="C73" s="164" t="s">
        <v>406</v>
      </c>
      <c r="D73" s="164" t="s">
        <v>405</v>
      </c>
      <c r="E73" s="165">
        <f aca="true" t="shared" si="0" ref="E73:F77">K73</f>
        <v>0</v>
      </c>
      <c r="F73" s="165">
        <f t="shared" si="0"/>
        <v>0</v>
      </c>
      <c r="G73" s="166" t="s">
        <v>405</v>
      </c>
      <c r="H73" s="138" t="s">
        <v>526</v>
      </c>
      <c r="I73" s="164" t="s">
        <v>405</v>
      </c>
      <c r="J73" s="164" t="s">
        <v>406</v>
      </c>
      <c r="K73" s="164">
        <v>0</v>
      </c>
      <c r="L73" s="164">
        <v>0</v>
      </c>
    </row>
    <row r="74" spans="1:12" ht="96" customHeight="1">
      <c r="A74" s="163" t="s">
        <v>527</v>
      </c>
      <c r="B74" s="164" t="s">
        <v>405</v>
      </c>
      <c r="C74" s="164" t="s">
        <v>406</v>
      </c>
      <c r="D74" s="164" t="s">
        <v>405</v>
      </c>
      <c r="E74" s="165">
        <f t="shared" si="0"/>
        <v>0</v>
      </c>
      <c r="F74" s="165">
        <f t="shared" si="0"/>
        <v>0</v>
      </c>
      <c r="G74" s="166" t="s">
        <v>405</v>
      </c>
      <c r="H74" s="138" t="s">
        <v>528</v>
      </c>
      <c r="I74" s="164" t="s">
        <v>405</v>
      </c>
      <c r="J74" s="164" t="s">
        <v>406</v>
      </c>
      <c r="K74" s="164">
        <v>0</v>
      </c>
      <c r="L74" s="164">
        <v>0</v>
      </c>
    </row>
    <row r="75" spans="1:12" ht="94.5" customHeight="1">
      <c r="A75" s="163" t="s">
        <v>529</v>
      </c>
      <c r="B75" s="164" t="s">
        <v>405</v>
      </c>
      <c r="C75" s="164" t="s">
        <v>406</v>
      </c>
      <c r="D75" s="164" t="s">
        <v>405</v>
      </c>
      <c r="E75" s="165">
        <f t="shared" si="0"/>
        <v>0</v>
      </c>
      <c r="F75" s="165">
        <f t="shared" si="0"/>
        <v>0</v>
      </c>
      <c r="G75" s="166" t="s">
        <v>405</v>
      </c>
      <c r="H75" s="138" t="s">
        <v>530</v>
      </c>
      <c r="I75" s="164" t="s">
        <v>405</v>
      </c>
      <c r="J75" s="164" t="s">
        <v>406</v>
      </c>
      <c r="K75" s="164">
        <v>0</v>
      </c>
      <c r="L75" s="164">
        <v>0</v>
      </c>
    </row>
    <row r="76" spans="1:12" ht="150" customHeight="1">
      <c r="A76" s="163" t="s">
        <v>531</v>
      </c>
      <c r="B76" s="164" t="s">
        <v>405</v>
      </c>
      <c r="C76" s="164" t="s">
        <v>406</v>
      </c>
      <c r="D76" s="164" t="s">
        <v>405</v>
      </c>
      <c r="E76" s="165">
        <f t="shared" si="0"/>
        <v>0</v>
      </c>
      <c r="F76" s="165">
        <f t="shared" si="0"/>
        <v>0</v>
      </c>
      <c r="G76" s="166" t="s">
        <v>405</v>
      </c>
      <c r="H76" s="138" t="s">
        <v>532</v>
      </c>
      <c r="I76" s="164" t="s">
        <v>405</v>
      </c>
      <c r="J76" s="164" t="s">
        <v>406</v>
      </c>
      <c r="K76" s="164">
        <v>0</v>
      </c>
      <c r="L76" s="164">
        <v>0</v>
      </c>
    </row>
    <row r="77" spans="1:12" ht="69">
      <c r="A77" s="163" t="s">
        <v>533</v>
      </c>
      <c r="B77" s="164" t="s">
        <v>405</v>
      </c>
      <c r="C77" s="164" t="s">
        <v>406</v>
      </c>
      <c r="D77" s="164" t="s">
        <v>405</v>
      </c>
      <c r="E77" s="165">
        <f t="shared" si="0"/>
        <v>0</v>
      </c>
      <c r="F77" s="165">
        <f t="shared" si="0"/>
        <v>0</v>
      </c>
      <c r="G77" s="166" t="s">
        <v>405</v>
      </c>
      <c r="H77" s="138" t="s">
        <v>534</v>
      </c>
      <c r="I77" s="164" t="s">
        <v>405</v>
      </c>
      <c r="J77" s="164" t="s">
        <v>406</v>
      </c>
      <c r="K77" s="164">
        <v>0</v>
      </c>
      <c r="L77" s="164">
        <v>0</v>
      </c>
    </row>
  </sheetData>
  <sheetProtection/>
  <mergeCells count="166">
    <mergeCell ref="A69:A70"/>
    <mergeCell ref="B69:B70"/>
    <mergeCell ref="C69:C70"/>
    <mergeCell ref="D69:D70"/>
    <mergeCell ref="E69:E70"/>
    <mergeCell ref="F69:F70"/>
    <mergeCell ref="A67:A68"/>
    <mergeCell ref="B67:B68"/>
    <mergeCell ref="C67:C68"/>
    <mergeCell ref="D67:D68"/>
    <mergeCell ref="E67:E68"/>
    <mergeCell ref="F67:F68"/>
    <mergeCell ref="A63:A66"/>
    <mergeCell ref="B63:B66"/>
    <mergeCell ref="C63:C66"/>
    <mergeCell ref="D63:D66"/>
    <mergeCell ref="E63:E66"/>
    <mergeCell ref="F63:F66"/>
    <mergeCell ref="A60:A62"/>
    <mergeCell ref="B60:B62"/>
    <mergeCell ref="C60:C62"/>
    <mergeCell ref="D60:D62"/>
    <mergeCell ref="E60:E62"/>
    <mergeCell ref="F60:F62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2:L2"/>
    <mergeCell ref="A5:K5"/>
    <mergeCell ref="A6:K6"/>
    <mergeCell ref="M8:O8"/>
    <mergeCell ref="A10:A11"/>
    <mergeCell ref="B10:B11"/>
    <mergeCell ref="C10:C11"/>
    <mergeCell ref="D10:D11"/>
    <mergeCell ref="E10:E11"/>
    <mergeCell ref="F10:F11"/>
  </mergeCells>
  <printOptions/>
  <pageMargins left="0" right="0" top="0" bottom="0" header="0" footer="0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="64" zoomScaleNormal="64" zoomScalePageLayoutView="0" workbookViewId="0" topLeftCell="A1">
      <selection activeCell="A1" sqref="A1:AC9"/>
    </sheetView>
  </sheetViews>
  <sheetFormatPr defaultColWidth="9.140625" defaultRowHeight="15"/>
  <cols>
    <col min="1" max="1" width="5.57421875" style="167" customWidth="1"/>
    <col min="2" max="2" width="20.421875" style="167" customWidth="1"/>
    <col min="3" max="3" width="6.28125" style="167" customWidth="1"/>
    <col min="4" max="13" width="8.57421875" style="167" customWidth="1"/>
    <col min="14" max="14" width="13.7109375" style="167" customWidth="1"/>
    <col min="15" max="15" width="6.28125" style="167" customWidth="1"/>
    <col min="16" max="16" width="21.28125" style="167" customWidth="1"/>
    <col min="17" max="17" width="7.00390625" style="167" customWidth="1"/>
    <col min="18" max="18" width="18.7109375" style="167" customWidth="1"/>
    <col min="19" max="19" width="16.57421875" style="167" customWidth="1"/>
    <col min="20" max="22" width="13.28125" style="167" customWidth="1"/>
    <col min="23" max="23" width="20.00390625" style="167" customWidth="1"/>
    <col min="24" max="24" width="20.421875" style="167" customWidth="1"/>
    <col min="25" max="25" width="16.140625" style="167" customWidth="1"/>
    <col min="26" max="26" width="18.140625" style="167" customWidth="1"/>
    <col min="27" max="27" width="16.7109375" style="167" customWidth="1"/>
    <col min="28" max="28" width="15.57421875" style="167" customWidth="1"/>
    <col min="29" max="29" width="16.7109375" style="167" customWidth="1"/>
    <col min="30" max="16384" width="9.140625" style="167" customWidth="1"/>
  </cols>
  <sheetData>
    <row r="1" ht="18" customHeight="1">
      <c r="AC1" s="284" t="s">
        <v>535</v>
      </c>
    </row>
    <row r="2" spans="1:29" ht="71.25" customHeight="1">
      <c r="A2" s="362" t="s">
        <v>536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</row>
    <row r="3" spans="2:14" ht="9.75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29" s="170" customFormat="1" ht="63" customHeight="1">
      <c r="A4" s="363" t="s">
        <v>537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</row>
    <row r="5" spans="1:29" s="170" customFormat="1" ht="33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</row>
    <row r="6" spans="1:29" s="170" customFormat="1" ht="27.75" customHeight="1">
      <c r="A6" s="364" t="s">
        <v>0</v>
      </c>
      <c r="B6" s="364" t="s">
        <v>19</v>
      </c>
      <c r="C6" s="364" t="s">
        <v>303</v>
      </c>
      <c r="D6" s="359" t="s">
        <v>538</v>
      </c>
      <c r="E6" s="360"/>
      <c r="F6" s="360"/>
      <c r="G6" s="360"/>
      <c r="H6" s="361"/>
      <c r="I6" s="364" t="s">
        <v>539</v>
      </c>
      <c r="J6" s="364"/>
      <c r="K6" s="364"/>
      <c r="L6" s="364"/>
      <c r="M6" s="364"/>
      <c r="N6" s="364"/>
      <c r="O6" s="364" t="s">
        <v>0</v>
      </c>
      <c r="P6" s="364" t="s">
        <v>540</v>
      </c>
      <c r="Q6" s="364" t="s">
        <v>303</v>
      </c>
      <c r="R6" s="359" t="s">
        <v>538</v>
      </c>
      <c r="S6" s="360"/>
      <c r="T6" s="360"/>
      <c r="U6" s="360"/>
      <c r="V6" s="360"/>
      <c r="W6" s="360"/>
      <c r="X6" s="361"/>
      <c r="Y6" s="364" t="s">
        <v>539</v>
      </c>
      <c r="Z6" s="364"/>
      <c r="AA6" s="364"/>
      <c r="AB6" s="364"/>
      <c r="AC6" s="364"/>
    </row>
    <row r="7" spans="1:29" s="170" customFormat="1" ht="64.5" customHeight="1">
      <c r="A7" s="364"/>
      <c r="B7" s="364"/>
      <c r="C7" s="364"/>
      <c r="D7" s="173">
        <v>2013</v>
      </c>
      <c r="E7" s="172">
        <v>2014</v>
      </c>
      <c r="F7" s="172" t="s">
        <v>541</v>
      </c>
      <c r="G7" s="172" t="s">
        <v>542</v>
      </c>
      <c r="H7" s="172" t="s">
        <v>543</v>
      </c>
      <c r="I7" s="172">
        <v>2015</v>
      </c>
      <c r="J7" s="172">
        <v>2016</v>
      </c>
      <c r="K7" s="172">
        <v>2017</v>
      </c>
      <c r="L7" s="172">
        <v>2018</v>
      </c>
      <c r="M7" s="172">
        <v>2019</v>
      </c>
      <c r="N7" s="172">
        <v>2020</v>
      </c>
      <c r="O7" s="364"/>
      <c r="P7" s="364"/>
      <c r="Q7" s="364"/>
      <c r="R7" s="173">
        <v>2013</v>
      </c>
      <c r="S7" s="172">
        <v>2014</v>
      </c>
      <c r="T7" s="172" t="s">
        <v>541</v>
      </c>
      <c r="U7" s="172" t="s">
        <v>542</v>
      </c>
      <c r="V7" s="172" t="s">
        <v>543</v>
      </c>
      <c r="W7" s="172" t="s">
        <v>546</v>
      </c>
      <c r="X7" s="172">
        <v>2015</v>
      </c>
      <c r="Y7" s="172">
        <v>2016</v>
      </c>
      <c r="Z7" s="172">
        <v>2017</v>
      </c>
      <c r="AA7" s="172">
        <v>2018</v>
      </c>
      <c r="AB7" s="172">
        <v>2019</v>
      </c>
      <c r="AC7" s="172">
        <v>2020</v>
      </c>
    </row>
    <row r="8" spans="1:29" s="170" customFormat="1" ht="219" customHeight="1">
      <c r="A8" s="365">
        <v>1</v>
      </c>
      <c r="B8" s="366" t="s">
        <v>544</v>
      </c>
      <c r="C8" s="365" t="s">
        <v>545</v>
      </c>
      <c r="D8" s="368">
        <f>R8/R9</f>
        <v>2.4709815746189023</v>
      </c>
      <c r="E8" s="368">
        <f>S8/S9</f>
        <v>2.344070441043183</v>
      </c>
      <c r="F8" s="368">
        <f>T8/T9</f>
        <v>0.9953577038805435</v>
      </c>
      <c r="G8" s="368">
        <f>U8/U9</f>
        <v>0.37718409302352346</v>
      </c>
      <c r="H8" s="368">
        <f>V8/V9</f>
        <v>0.2511810164900788</v>
      </c>
      <c r="I8" s="368">
        <f>X8/X9</f>
        <v>2.6633292066629197</v>
      </c>
      <c r="J8" s="368">
        <f>Z8/Z9</f>
        <v>2.5867790694401442</v>
      </c>
      <c r="K8" s="368">
        <f>AA8/AA9</f>
        <v>2.5867790694401442</v>
      </c>
      <c r="L8" s="368">
        <f>AB8/AB9</f>
        <v>2.5867790694401442</v>
      </c>
      <c r="M8" s="368">
        <f>AC8/AC9</f>
        <v>2.5867790694401442</v>
      </c>
      <c r="N8" s="368">
        <f>AC8/AC9</f>
        <v>2.5867790694401442</v>
      </c>
      <c r="O8" s="174">
        <v>1</v>
      </c>
      <c r="P8" s="175" t="s">
        <v>518</v>
      </c>
      <c r="Q8" s="174" t="s">
        <v>365</v>
      </c>
      <c r="R8" s="176">
        <v>1124008.5</v>
      </c>
      <c r="S8" s="176">
        <v>1108472</v>
      </c>
      <c r="T8" s="176">
        <v>484225</v>
      </c>
      <c r="U8" s="176">
        <v>183493.8</v>
      </c>
      <c r="V8" s="176">
        <v>123451.3</v>
      </c>
      <c r="W8" s="176">
        <v>513817</v>
      </c>
      <c r="X8" s="188">
        <f>SUM(T8:W8)</f>
        <v>1304987.1</v>
      </c>
      <c r="Y8" s="188">
        <v>1304987.1</v>
      </c>
      <c r="Z8" s="188">
        <v>1304987.1</v>
      </c>
      <c r="AA8" s="188">
        <v>1304987.1</v>
      </c>
      <c r="AB8" s="188">
        <v>1304987.1</v>
      </c>
      <c r="AC8" s="188">
        <v>1304987.1</v>
      </c>
    </row>
    <row r="9" spans="1:29" s="170" customFormat="1" ht="216.75" customHeight="1">
      <c r="A9" s="365"/>
      <c r="B9" s="367"/>
      <c r="C9" s="365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174">
        <v>2</v>
      </c>
      <c r="P9" s="175" t="s">
        <v>520</v>
      </c>
      <c r="Q9" s="174" t="s">
        <v>368</v>
      </c>
      <c r="R9" s="176">
        <v>454883.4</v>
      </c>
      <c r="S9" s="176">
        <v>472883.4</v>
      </c>
      <c r="T9" s="176">
        <v>486483.4</v>
      </c>
      <c r="U9" s="176">
        <v>486483.4</v>
      </c>
      <c r="V9" s="176">
        <v>491483.4</v>
      </c>
      <c r="W9" s="176">
        <v>495483.4</v>
      </c>
      <c r="X9" s="176">
        <f>SUM(T9:W9)/4</f>
        <v>489983.4</v>
      </c>
      <c r="Y9" s="176">
        <v>504483.4</v>
      </c>
      <c r="Z9" s="176">
        <v>504483.4</v>
      </c>
      <c r="AA9" s="176">
        <v>504483.4</v>
      </c>
      <c r="AB9" s="176">
        <v>504483.4</v>
      </c>
      <c r="AC9" s="176">
        <v>504483.4</v>
      </c>
    </row>
    <row r="10" spans="1:8" s="170" customFormat="1" ht="27" customHeight="1">
      <c r="A10" s="177"/>
      <c r="B10" s="178"/>
      <c r="C10" s="179"/>
      <c r="D10" s="180"/>
      <c r="E10" s="180"/>
      <c r="F10" s="181"/>
      <c r="G10" s="181"/>
      <c r="H10" s="181"/>
    </row>
    <row r="11" spans="1:11" s="170" customFormat="1" ht="25.5" customHeight="1">
      <c r="A11" s="177"/>
      <c r="B11" s="178"/>
      <c r="C11" s="178"/>
      <c r="D11" s="178"/>
      <c r="E11" s="178"/>
      <c r="F11" s="181"/>
      <c r="G11" s="181"/>
      <c r="H11" s="181"/>
      <c r="K11" s="180"/>
    </row>
    <row r="12" spans="1:8" s="170" customFormat="1" ht="22.5" customHeight="1">
      <c r="A12" s="177"/>
      <c r="B12" s="178"/>
      <c r="C12" s="178"/>
      <c r="D12" s="178"/>
      <c r="E12" s="178"/>
      <c r="F12" s="181"/>
      <c r="G12" s="181"/>
      <c r="H12" s="181"/>
    </row>
    <row r="13" spans="1:8" s="170" customFormat="1" ht="28.5" customHeight="1">
      <c r="A13" s="177"/>
      <c r="B13" s="178"/>
      <c r="C13" s="178"/>
      <c r="D13" s="178"/>
      <c r="E13" s="178"/>
      <c r="F13" s="181"/>
      <c r="G13" s="181"/>
      <c r="H13" s="181"/>
    </row>
    <row r="14" spans="1:8" s="170" customFormat="1" ht="27" customHeight="1">
      <c r="A14" s="177"/>
      <c r="B14" s="178"/>
      <c r="C14" s="178"/>
      <c r="D14" s="178"/>
      <c r="E14" s="178"/>
      <c r="F14" s="181"/>
      <c r="G14" s="181"/>
      <c r="H14" s="181"/>
    </row>
    <row r="15" spans="1:8" s="170" customFormat="1" ht="25.5" customHeight="1">
      <c r="A15" s="177"/>
      <c r="B15" s="178"/>
      <c r="C15" s="178"/>
      <c r="D15" s="178"/>
      <c r="E15" s="178"/>
      <c r="F15" s="181"/>
      <c r="G15" s="181"/>
      <c r="H15" s="181"/>
    </row>
    <row r="16" spans="1:8" s="170" customFormat="1" ht="25.5" customHeight="1">
      <c r="A16" s="177"/>
      <c r="B16" s="178"/>
      <c r="C16" s="178"/>
      <c r="D16" s="178"/>
      <c r="E16" s="178"/>
      <c r="F16" s="181"/>
      <c r="G16" s="181"/>
      <c r="H16" s="181"/>
    </row>
    <row r="17" spans="1:8" s="170" customFormat="1" ht="29.25" customHeight="1">
      <c r="A17" s="177"/>
      <c r="B17" s="178"/>
      <c r="C17" s="178"/>
      <c r="D17" s="178"/>
      <c r="E17" s="178"/>
      <c r="F17" s="181"/>
      <c r="G17" s="181"/>
      <c r="H17" s="181"/>
    </row>
    <row r="18" spans="1:8" s="170" customFormat="1" ht="27.75" customHeight="1">
      <c r="A18" s="177"/>
      <c r="B18" s="178"/>
      <c r="C18" s="178"/>
      <c r="D18" s="178"/>
      <c r="E18" s="178"/>
      <c r="F18" s="181"/>
      <c r="G18" s="181"/>
      <c r="H18" s="181"/>
    </row>
    <row r="19" spans="1:8" s="170" customFormat="1" ht="23.25" customHeight="1">
      <c r="A19" s="177"/>
      <c r="B19" s="178"/>
      <c r="C19" s="178"/>
      <c r="D19" s="178"/>
      <c r="E19" s="178"/>
      <c r="F19" s="181"/>
      <c r="G19" s="181"/>
      <c r="H19" s="181"/>
    </row>
    <row r="20" spans="1:8" s="170" customFormat="1" ht="19.5" customHeight="1">
      <c r="A20" s="177"/>
      <c r="B20" s="178"/>
      <c r="C20" s="178"/>
      <c r="D20" s="178"/>
      <c r="E20" s="178"/>
      <c r="F20" s="181"/>
      <c r="G20" s="181"/>
      <c r="H20" s="181"/>
    </row>
    <row r="21" spans="1:8" s="170" customFormat="1" ht="20.25" customHeight="1">
      <c r="A21" s="177"/>
      <c r="B21" s="178"/>
      <c r="C21" s="178"/>
      <c r="D21" s="178"/>
      <c r="E21" s="178"/>
      <c r="F21" s="181"/>
      <c r="G21" s="181"/>
      <c r="H21" s="181"/>
    </row>
    <row r="22" spans="1:8" s="170" customFormat="1" ht="24" customHeight="1">
      <c r="A22" s="177"/>
      <c r="B22" s="178"/>
      <c r="C22" s="178"/>
      <c r="D22" s="178"/>
      <c r="E22" s="178"/>
      <c r="F22" s="181"/>
      <c r="G22" s="181"/>
      <c r="H22" s="181"/>
    </row>
    <row r="23" spans="1:8" s="170" customFormat="1" ht="23.25" customHeight="1">
      <c r="A23" s="182"/>
      <c r="B23" s="183"/>
      <c r="C23" s="180"/>
      <c r="D23" s="180"/>
      <c r="E23" s="180"/>
      <c r="F23" s="184"/>
      <c r="G23" s="184"/>
      <c r="H23" s="184"/>
    </row>
    <row r="24" spans="1:8" s="170" customFormat="1" ht="18.75" customHeight="1">
      <c r="A24" s="185"/>
      <c r="B24" s="183"/>
      <c r="C24" s="186"/>
      <c r="D24" s="186"/>
      <c r="E24" s="186"/>
      <c r="F24" s="184"/>
      <c r="G24" s="184"/>
      <c r="H24" s="184"/>
    </row>
    <row r="25" spans="1:8" s="170" customFormat="1" ht="18.75" customHeight="1">
      <c r="A25" s="185"/>
      <c r="B25" s="183"/>
      <c r="C25" s="180"/>
      <c r="D25" s="180"/>
      <c r="E25" s="180"/>
      <c r="F25" s="184"/>
      <c r="G25" s="184"/>
      <c r="H25" s="184"/>
    </row>
    <row r="26" spans="1:8" s="170" customFormat="1" ht="22.5" customHeight="1">
      <c r="A26" s="185"/>
      <c r="B26" s="183"/>
      <c r="C26" s="180"/>
      <c r="D26" s="180"/>
      <c r="E26" s="180"/>
      <c r="F26" s="184"/>
      <c r="G26" s="184"/>
      <c r="H26" s="184"/>
    </row>
    <row r="27" spans="1:8" s="170" customFormat="1" ht="21" customHeight="1">
      <c r="A27" s="185"/>
      <c r="B27" s="183"/>
      <c r="C27" s="180"/>
      <c r="D27" s="180"/>
      <c r="E27" s="180"/>
      <c r="F27" s="184"/>
      <c r="G27" s="184"/>
      <c r="H27" s="184"/>
    </row>
    <row r="28" spans="6:8" s="170" customFormat="1" ht="30.75" customHeight="1">
      <c r="F28" s="187"/>
      <c r="G28" s="187"/>
      <c r="H28" s="187"/>
    </row>
    <row r="29" s="170" customFormat="1" ht="15"/>
    <row r="30" s="170" customFormat="1" ht="15"/>
    <row r="31" s="170" customFormat="1" ht="15"/>
    <row r="32" s="170" customFormat="1" ht="15"/>
    <row r="33" s="170" customFormat="1" ht="15"/>
    <row r="34" s="170" customFormat="1" ht="15"/>
    <row r="35" s="170" customFormat="1" ht="15"/>
    <row r="36" s="170" customFormat="1" ht="15"/>
    <row r="37" s="170" customFormat="1" ht="15"/>
    <row r="38" s="170" customFormat="1" ht="15"/>
    <row r="39" s="170" customFormat="1" ht="15"/>
    <row r="40" s="170" customFormat="1" ht="15"/>
    <row r="41" s="170" customFormat="1" ht="15"/>
    <row r="42" s="170" customFormat="1" ht="15"/>
    <row r="43" s="170" customFormat="1" ht="15"/>
    <row r="44" s="170" customFormat="1" ht="15"/>
    <row r="45" s="170" customFormat="1" ht="15"/>
    <row r="46" s="170" customFormat="1" ht="15"/>
    <row r="47" s="170" customFormat="1" ht="15"/>
    <row r="48" s="170" customFormat="1" ht="15"/>
    <row r="49" s="170" customFormat="1" ht="15"/>
    <row r="50" s="170" customFormat="1" ht="15"/>
    <row r="51" s="170" customFormat="1" ht="15"/>
    <row r="52" s="170" customFormat="1" ht="15"/>
    <row r="53" s="170" customFormat="1" ht="15"/>
    <row r="54" s="170" customFormat="1" ht="15"/>
    <row r="55" s="170" customFormat="1" ht="15"/>
    <row r="56" s="170" customFormat="1" ht="15"/>
    <row r="57" s="170" customFormat="1" ht="15"/>
    <row r="58" s="170" customFormat="1" ht="15"/>
    <row r="59" s="170" customFormat="1" ht="15"/>
    <row r="60" s="170" customFormat="1" ht="15"/>
    <row r="61" s="170" customFormat="1" ht="15"/>
    <row r="62" s="170" customFormat="1" ht="15"/>
    <row r="63" s="170" customFormat="1" ht="15"/>
  </sheetData>
  <sheetProtection/>
  <mergeCells count="26">
    <mergeCell ref="H8:H9"/>
    <mergeCell ref="I8:I9"/>
    <mergeCell ref="J8:J9"/>
    <mergeCell ref="K8:K9"/>
    <mergeCell ref="L8:L9"/>
    <mergeCell ref="M8:M9"/>
    <mergeCell ref="Q6:Q7"/>
    <mergeCell ref="Y6:AC6"/>
    <mergeCell ref="A8:A9"/>
    <mergeCell ref="B8:B9"/>
    <mergeCell ref="C8:C9"/>
    <mergeCell ref="D8:D9"/>
    <mergeCell ref="E8:E9"/>
    <mergeCell ref="F8:F9"/>
    <mergeCell ref="G8:G9"/>
    <mergeCell ref="N8:N9"/>
    <mergeCell ref="R6:X6"/>
    <mergeCell ref="A2:AC2"/>
    <mergeCell ref="A4:AC4"/>
    <mergeCell ref="A6:A7"/>
    <mergeCell ref="B6:B7"/>
    <mergeCell ref="C6:C7"/>
    <mergeCell ref="D6:H6"/>
    <mergeCell ref="I6:N6"/>
    <mergeCell ref="O6:O7"/>
    <mergeCell ref="P6:P7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20.00390625" style="276" customWidth="1"/>
    <col min="2" max="3" width="15.7109375" style="276" customWidth="1"/>
    <col min="4" max="4" width="13.28125" style="276" customWidth="1"/>
    <col min="5" max="5" width="14.8515625" style="276" customWidth="1"/>
    <col min="6" max="7" width="15.7109375" style="276" customWidth="1"/>
    <col min="8" max="8" width="14.7109375" style="276" customWidth="1"/>
    <col min="9" max="9" width="15.7109375" style="276" customWidth="1"/>
    <col min="10" max="16384" width="8.8515625" style="276" customWidth="1"/>
  </cols>
  <sheetData>
    <row r="2" ht="13.5">
      <c r="I2" s="277" t="s">
        <v>578</v>
      </c>
    </row>
    <row r="3" spans="1:9" ht="48" customHeight="1">
      <c r="A3" s="370" t="s">
        <v>579</v>
      </c>
      <c r="B3" s="370"/>
      <c r="C3" s="370"/>
      <c r="D3" s="370"/>
      <c r="E3" s="370"/>
      <c r="F3" s="370"/>
      <c r="G3" s="370"/>
      <c r="H3" s="370"/>
      <c r="I3" s="370"/>
    </row>
    <row r="4" spans="1:9" ht="15" customHeight="1">
      <c r="A4" s="278" t="str">
        <f>'[1]Форма 8'!A5</f>
        <v>на 1 января 2016 г.</v>
      </c>
      <c r="B4" s="279"/>
      <c r="C4" s="279"/>
      <c r="D4" s="279"/>
      <c r="E4" s="279"/>
      <c r="F4" s="279"/>
      <c r="G4" s="279"/>
      <c r="H4" s="279"/>
      <c r="I4" s="279"/>
    </row>
    <row r="5" spans="1:9" ht="36.75" customHeight="1">
      <c r="A5" s="371" t="s">
        <v>580</v>
      </c>
      <c r="B5" s="346" t="s">
        <v>581</v>
      </c>
      <c r="C5" s="346"/>
      <c r="D5" s="346"/>
      <c r="E5" s="346"/>
      <c r="F5" s="346" t="s">
        <v>582</v>
      </c>
      <c r="G5" s="346"/>
      <c r="H5" s="346" t="s">
        <v>583</v>
      </c>
      <c r="I5" s="346"/>
    </row>
    <row r="6" spans="1:9" ht="60.75" customHeight="1">
      <c r="A6" s="372"/>
      <c r="B6" s="139" t="s">
        <v>584</v>
      </c>
      <c r="C6" s="139" t="s">
        <v>585</v>
      </c>
      <c r="D6" s="280" t="s">
        <v>586</v>
      </c>
      <c r="E6" s="139" t="s">
        <v>587</v>
      </c>
      <c r="F6" s="288" t="s">
        <v>588</v>
      </c>
      <c r="G6" s="289" t="s">
        <v>589</v>
      </c>
      <c r="H6" s="288" t="s">
        <v>588</v>
      </c>
      <c r="I6" s="139" t="s">
        <v>589</v>
      </c>
    </row>
    <row r="7" spans="1:9" ht="21.75" customHeight="1">
      <c r="A7" s="373"/>
      <c r="B7" s="281" t="s">
        <v>287</v>
      </c>
      <c r="C7" s="281" t="s">
        <v>287</v>
      </c>
      <c r="D7" s="282" t="s">
        <v>287</v>
      </c>
      <c r="E7" s="281" t="s">
        <v>287</v>
      </c>
      <c r="F7" s="281" t="s">
        <v>287</v>
      </c>
      <c r="G7" s="281" t="s">
        <v>287</v>
      </c>
      <c r="H7" s="281" t="s">
        <v>314</v>
      </c>
      <c r="I7" s="281" t="s">
        <v>314</v>
      </c>
    </row>
    <row r="8" spans="1:9" ht="26.25" customHeight="1">
      <c r="A8" s="139" t="s">
        <v>615</v>
      </c>
      <c r="B8" s="290">
        <v>65545.4</v>
      </c>
      <c r="C8" s="290">
        <v>98161.14</v>
      </c>
      <c r="D8" s="291">
        <v>63746.83</v>
      </c>
      <c r="E8" s="290">
        <v>109720.105</v>
      </c>
      <c r="F8" s="290">
        <f>D8-B8</f>
        <v>-1798.5699999999924</v>
      </c>
      <c r="G8" s="290">
        <f>68019.09-B8</f>
        <v>2473.6900000000023</v>
      </c>
      <c r="H8" s="290">
        <f>100+(F8*100/B8)</f>
        <v>97.25599355561185</v>
      </c>
      <c r="I8" s="290">
        <f>100+(G8*100/B8)</f>
        <v>103.77401007545915</v>
      </c>
    </row>
    <row r="9" ht="12" customHeight="1"/>
    <row r="10" ht="19.5" customHeight="1">
      <c r="A10" s="276" t="s">
        <v>590</v>
      </c>
    </row>
    <row r="11" spans="1:9" ht="64.5" customHeight="1">
      <c r="A11" s="369" t="s">
        <v>591</v>
      </c>
      <c r="B11" s="369"/>
      <c r="C11" s="369"/>
      <c r="D11" s="369"/>
      <c r="E11" s="369"/>
      <c r="F11" s="369"/>
      <c r="G11" s="369"/>
      <c r="H11" s="369"/>
      <c r="I11" s="369"/>
    </row>
    <row r="12" spans="1:9" ht="37.5" customHeight="1">
      <c r="A12" s="369" t="s">
        <v>592</v>
      </c>
      <c r="B12" s="369"/>
      <c r="C12" s="369"/>
      <c r="D12" s="369"/>
      <c r="E12" s="369"/>
      <c r="F12" s="369"/>
      <c r="G12" s="369"/>
      <c r="H12" s="369"/>
      <c r="I12" s="369"/>
    </row>
  </sheetData>
  <sheetProtection/>
  <mergeCells count="7">
    <mergeCell ref="A12:I12"/>
    <mergeCell ref="A3:I3"/>
    <mergeCell ref="A5:A7"/>
    <mergeCell ref="B5:E5"/>
    <mergeCell ref="F5:G5"/>
    <mergeCell ref="H5:I5"/>
    <mergeCell ref="A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2020-12-28T11:58:40Z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