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O29" i="1" l="1"/>
  <c r="O28" i="1"/>
  <c r="U29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U14" i="1"/>
  <c r="R14" i="1"/>
  <c r="O14" i="1"/>
  <c r="P41" i="1"/>
  <c r="W28" i="1" l="1"/>
  <c r="T28" i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M29" i="1"/>
  <c r="G29" i="1"/>
  <c r="L14" i="1"/>
  <c r="D29" i="1" l="1"/>
  <c r="V38" i="1"/>
  <c r="S38" i="1"/>
  <c r="P38" i="1"/>
  <c r="V41" i="1"/>
  <c r="S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X28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V42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X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J28" i="1" l="1"/>
  <c r="J27" i="1" s="1"/>
  <c r="M27" i="1"/>
  <c r="P27" i="1"/>
  <c r="V28" i="1"/>
  <c r="V27" i="1" s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5" i="1" s="1"/>
  <c r="W56" i="1"/>
  <c r="W15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N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7" i="1"/>
  <c r="N13" i="1" s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7" i="1" s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X14" i="1"/>
  <c r="X12" i="1" s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D13" i="1" l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V14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5" i="1" s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<sst xmlns="http://schemas.openxmlformats.org/spreadsheetml/2006/main" count="149" uniqueCount="68">
  <si>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</si>
  <si>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</si>
  <si>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</si>
  <si>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</si>
  <si>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</si>
  <si>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</si>
  <si>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</si>
  <si>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</si>
  <si>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</si>
  <si>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</si>
  <si>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</si>
  <si>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</si>
  <si>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</si>
  <si>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</si>
  <si>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</si>
  <si>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</si>
  <si>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</si>
  <si>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</si>
  <si>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</si>
  <si>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</si>
  <si>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</si>
  <si>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</si>
  <si>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</si>
  <si>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</si>
  <si>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</si>
  <si>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</si>
  <si>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</si>
  <si>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</si>
  <si>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</si>
  <si>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</si>
  <si>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</si>
  <si>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</si>
  <si>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</si>
  <si>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</si>
  <si>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</si>
  <si>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</si>
  <si>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</si>
  <si>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</si>
  <si>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</si>
  <si>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</si>
  <si>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</si>
  <si>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</si>
  <si>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</si>
  <si>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</si>
  <si>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</si>
  <si>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</si>
  <si>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</si>
  <si>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</si>
  <si>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</si>
  <si>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</si>
  <si>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</si>
  <si>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</si>
  <si>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</si>
  <si>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</si>
  <si>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</si>
  <si>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</si>
  <si>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</si>
  <si>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</si>
  <si>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</si>
  <si>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</si>
  <si>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</si>
  <si>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</si>
  <si>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</si>
  <si>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</si>
  <si>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</si>
  <si>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</si>
  <si>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</si>
  <si>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 xml:space="preserve">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к   изменениям, вносимым в постановление администрации МР "Печора                                                                                                                                                                                                                 от  31.12.2019 г.    № 1678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</si>
</sst>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1" zoomScaleNormal="60" zoomScaleSheetLayoutView="61" workbookViewId="0">
      <pane xSplit="1" ySplit="11" topLeftCell="B27" activePane="bottomRight" state="frozen"/>
      <selection pane="topRight" activeCell="B1" sqref="B1"/>
      <selection pane="bottomLeft" activeCell="A16" sqref="A16"/>
      <selection pane="bottomRight" activeCell="P45" sqref="P45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10.2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 t="s">
        <v>60</v>
      </c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/>
      <c r="S6" s="9"/>
      <c r="V6" s="9"/>
    </row>
    <row r="7" spans="1:36" ht="24.75" customHeight="1" x14ac:dyDescent="0.25">
      <c r="A7" s="86" t="s">
        <v>58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37</v>
      </c>
      <c r="H9" s="80"/>
      <c r="I9" s="80"/>
      <c r="J9" s="80" t="s">
        <v>39</v>
      </c>
      <c r="K9" s="80"/>
      <c r="L9" s="80"/>
      <c r="M9" s="80" t="s">
        <v>48</v>
      </c>
      <c r="N9" s="80"/>
      <c r="O9" s="80"/>
      <c r="P9" s="80" t="s">
        <v>45</v>
      </c>
      <c r="Q9" s="80"/>
      <c r="R9" s="80"/>
      <c r="S9" s="85" t="s">
        <v>46</v>
      </c>
      <c r="T9" s="85"/>
      <c r="U9" s="85"/>
      <c r="V9" s="80" t="s">
        <v>47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59</v>
      </c>
      <c r="B12" s="74"/>
      <c r="C12" s="49" t="s">
        <v>4</v>
      </c>
      <c r="D12" s="12">
        <f>D13+D14+D15</f>
        <v>1100033.8999999999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213578.39999999997</v>
      </c>
      <c r="N12" s="12">
        <f t="shared" si="0"/>
        <v>211894.8</v>
      </c>
      <c r="O12" s="12">
        <f t="shared" si="0"/>
        <v>1683.6</v>
      </c>
      <c r="P12" s="12">
        <f t="shared" si="0"/>
        <v>164222</v>
      </c>
      <c r="Q12" s="12">
        <f t="shared" si="0"/>
        <v>162548.1</v>
      </c>
      <c r="R12" s="12">
        <f t="shared" si="0"/>
        <v>1673.9</v>
      </c>
      <c r="S12" s="12">
        <f t="shared" si="0"/>
        <v>164658.1</v>
      </c>
      <c r="T12" s="40">
        <f t="shared" si="0"/>
        <v>162984.20000000001</v>
      </c>
      <c r="U12" s="40">
        <f t="shared" si="0"/>
        <v>1673.9</v>
      </c>
      <c r="V12" s="12">
        <f t="shared" si="0"/>
        <v>162980.5</v>
      </c>
      <c r="W12" s="12">
        <f t="shared" si="0"/>
        <v>162980.5</v>
      </c>
      <c r="X12" s="12">
        <f t="shared" si="0"/>
        <v>0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130932.4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26213.8</v>
      </c>
      <c r="N13" s="15">
        <f t="shared" si="1"/>
        <v>26213.8</v>
      </c>
      <c r="O13" s="15">
        <f t="shared" si="1"/>
        <v>0</v>
      </c>
      <c r="P13" s="15">
        <f t="shared" si="1"/>
        <v>19167.7</v>
      </c>
      <c r="Q13" s="15">
        <f t="shared" si="1"/>
        <v>19167.7</v>
      </c>
      <c r="R13" s="15">
        <f t="shared" si="1"/>
        <v>0</v>
      </c>
      <c r="S13" s="15">
        <f t="shared" si="1"/>
        <v>18660.900000000001</v>
      </c>
      <c r="T13" s="20">
        <f t="shared" si="1"/>
        <v>18660.900000000001</v>
      </c>
      <c r="U13" s="20">
        <f t="shared" si="1"/>
        <v>0</v>
      </c>
      <c r="V13" s="15">
        <f t="shared" si="1"/>
        <v>18660.900000000001</v>
      </c>
      <c r="W13" s="15">
        <f t="shared" si="1"/>
        <v>18660.900000000001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29</v>
      </c>
      <c r="D14" s="12">
        <f>G14+J14+M14+P14+S14+V14</f>
        <v>207943.8</v>
      </c>
      <c r="E14" s="17"/>
      <c r="F14" s="17"/>
      <c r="G14" s="17">
        <f t="shared" ref="G14:X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43396</v>
      </c>
      <c r="N14" s="17">
        <f t="shared" si="2"/>
        <v>42144.9</v>
      </c>
      <c r="O14" s="17">
        <f>O29</f>
        <v>1251.0999999999999</v>
      </c>
      <c r="P14" s="17">
        <f>Q14+R14</f>
        <v>32835.5</v>
      </c>
      <c r="Q14" s="17">
        <f t="shared" si="2"/>
        <v>31595.4</v>
      </c>
      <c r="R14" s="17">
        <f>R29</f>
        <v>1240.1000000000001</v>
      </c>
      <c r="S14" s="17">
        <f>T14+U14</f>
        <v>33648</v>
      </c>
      <c r="T14" s="41">
        <f t="shared" si="2"/>
        <v>32407.9</v>
      </c>
      <c r="U14" s="17">
        <f>U29</f>
        <v>1240.1000000000001</v>
      </c>
      <c r="V14" s="17">
        <f t="shared" si="2"/>
        <v>32407.9</v>
      </c>
      <c r="W14" s="17">
        <f t="shared" si="2"/>
        <v>32407.9</v>
      </c>
      <c r="X14" s="17">
        <f t="shared" si="2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761157.69999999984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143968.59999999998</v>
      </c>
      <c r="N15" s="17">
        <f t="shared" si="3"/>
        <v>143536.09999999998</v>
      </c>
      <c r="O15" s="17">
        <f t="shared" si="3"/>
        <v>432.5</v>
      </c>
      <c r="P15" s="17">
        <f t="shared" si="3"/>
        <v>112218.8</v>
      </c>
      <c r="Q15" s="17">
        <f t="shared" si="3"/>
        <v>111785</v>
      </c>
      <c r="R15" s="17">
        <f>R18+R28+R48+R56</f>
        <v>433.79999999999995</v>
      </c>
      <c r="S15" s="17">
        <f t="shared" si="3"/>
        <v>112349.2</v>
      </c>
      <c r="T15" s="41">
        <f t="shared" si="3"/>
        <v>111915.4</v>
      </c>
      <c r="U15" s="41">
        <f>U18+U28+U48+U56</f>
        <v>433.79999999999995</v>
      </c>
      <c r="V15" s="17">
        <f t="shared" si="3"/>
        <v>111911.7</v>
      </c>
      <c r="W15" s="17">
        <f t="shared" si="3"/>
        <v>111911.7</v>
      </c>
      <c r="X15" s="17">
        <f t="shared" si="3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50</v>
      </c>
      <c r="B16" s="74" t="s">
        <v>7</v>
      </c>
      <c r="C16" s="14" t="s">
        <v>11</v>
      </c>
      <c r="D16" s="40">
        <f>D17+D18</f>
        <v>139216.9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26213.8</v>
      </c>
      <c r="N16" s="66">
        <f t="shared" si="4"/>
        <v>26213.8</v>
      </c>
      <c r="O16" s="66">
        <f t="shared" si="4"/>
        <v>0</v>
      </c>
      <c r="P16" s="66">
        <f>Q16+R16</f>
        <v>19167.7</v>
      </c>
      <c r="Q16" s="66">
        <f t="shared" si="4"/>
        <v>19167.7</v>
      </c>
      <c r="R16" s="66">
        <v>0</v>
      </c>
      <c r="S16" s="66">
        <f t="shared" ref="S16:S20" si="5">T16+U16</f>
        <v>18660.900000000001</v>
      </c>
      <c r="T16" s="66">
        <f t="shared" ref="T16" si="6">T17+T18</f>
        <v>18660.900000000001</v>
      </c>
      <c r="U16" s="66">
        <v>0</v>
      </c>
      <c r="V16" s="66">
        <f t="shared" ref="V16:V20" si="7">W16+X16</f>
        <v>18660.900000000001</v>
      </c>
      <c r="W16" s="66">
        <f t="shared" ref="W16" si="8">W17+W18</f>
        <v>18660.900000000001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130932.4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 t="shared" si="9"/>
        <v>26213.8</v>
      </c>
      <c r="N17" s="20">
        <f t="shared" si="9"/>
        <v>26213.8</v>
      </c>
      <c r="O17" s="20">
        <f t="shared" si="9"/>
        <v>0</v>
      </c>
      <c r="P17" s="20">
        <f>Q17+R17</f>
        <v>19167.7</v>
      </c>
      <c r="Q17" s="20">
        <f>Q20</f>
        <v>19167.7</v>
      </c>
      <c r="R17" s="20">
        <f t="shared" si="9"/>
        <v>0</v>
      </c>
      <c r="S17" s="20">
        <f t="shared" si="5"/>
        <v>18660.900000000001</v>
      </c>
      <c r="T17" s="20">
        <f>T20</f>
        <v>18660.900000000001</v>
      </c>
      <c r="U17" s="20">
        <f t="shared" ref="U17" si="10">U20</f>
        <v>0</v>
      </c>
      <c r="V17" s="20">
        <f t="shared" si="7"/>
        <v>18660.900000000001</v>
      </c>
      <c r="W17" s="20">
        <f>W20</f>
        <v>18660.900000000001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38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130932.4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26213.8</v>
      </c>
      <c r="N20" s="20">
        <v>26213.8</v>
      </c>
      <c r="O20" s="20">
        <v>0</v>
      </c>
      <c r="P20" s="20">
        <f>Q20+R20</f>
        <v>19167.7</v>
      </c>
      <c r="Q20" s="20">
        <v>19167.7</v>
      </c>
      <c r="R20" s="20">
        <v>0</v>
      </c>
      <c r="S20" s="20">
        <f t="shared" si="5"/>
        <v>18660.900000000001</v>
      </c>
      <c r="T20" s="20">
        <v>18660.900000000001</v>
      </c>
      <c r="U20" s="20">
        <v>0</v>
      </c>
      <c r="V20" s="20">
        <f t="shared" si="7"/>
        <v>18660.900000000001</v>
      </c>
      <c r="W20" s="20">
        <v>18660.900000000001</v>
      </c>
      <c r="X20" s="20">
        <v>0</v>
      </c>
      <c r="Y20" s="64"/>
    </row>
    <row r="21" spans="1:36" s="21" customFormat="1" ht="57.75" customHeight="1" x14ac:dyDescent="0.25">
      <c r="A21" s="70" t="s">
        <v>51</v>
      </c>
      <c r="B21" s="72" t="s">
        <v>3</v>
      </c>
      <c r="C21" s="65" t="s">
        <v>36</v>
      </c>
      <c r="D21" s="40">
        <f>D22</f>
        <v>203632.1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42144.9</v>
      </c>
      <c r="N21" s="66">
        <f t="shared" si="13"/>
        <v>42144.9</v>
      </c>
      <c r="O21" s="66">
        <f t="shared" si="13"/>
        <v>0</v>
      </c>
      <c r="P21" s="66">
        <f t="shared" si="13"/>
        <v>31595.4</v>
      </c>
      <c r="Q21" s="66">
        <f t="shared" si="13"/>
        <v>31595.4</v>
      </c>
      <c r="R21" s="66">
        <f t="shared" si="13"/>
        <v>0</v>
      </c>
      <c r="S21" s="66">
        <f t="shared" si="13"/>
        <v>32407.9</v>
      </c>
      <c r="T21" s="66">
        <f t="shared" si="13"/>
        <v>32407.9</v>
      </c>
      <c r="U21" s="66">
        <f t="shared" si="13"/>
        <v>0</v>
      </c>
      <c r="V21" s="66">
        <f t="shared" si="13"/>
        <v>32407.9</v>
      </c>
      <c r="W21" s="66">
        <f t="shared" si="13"/>
        <v>32407.9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29</v>
      </c>
      <c r="D22" s="40">
        <f>D23+D24+D25+D26</f>
        <v>203632.1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42144.9</v>
      </c>
      <c r="N22" s="20">
        <f t="shared" si="14"/>
        <v>42144.9</v>
      </c>
      <c r="O22" s="20">
        <f t="shared" si="14"/>
        <v>0</v>
      </c>
      <c r="P22" s="20">
        <f t="shared" si="14"/>
        <v>31595.4</v>
      </c>
      <c r="Q22" s="20">
        <f t="shared" si="14"/>
        <v>31595.4</v>
      </c>
      <c r="R22" s="20">
        <f t="shared" si="14"/>
        <v>0</v>
      </c>
      <c r="S22" s="20">
        <f t="shared" si="14"/>
        <v>32407.9</v>
      </c>
      <c r="T22" s="20">
        <f t="shared" si="14"/>
        <v>32407.9</v>
      </c>
      <c r="U22" s="20">
        <f t="shared" si="14"/>
        <v>0</v>
      </c>
      <c r="V22" s="20">
        <f t="shared" si="14"/>
        <v>32407.9</v>
      </c>
      <c r="W22" s="20">
        <f t="shared" si="14"/>
        <v>32407.9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29</v>
      </c>
      <c r="D23" s="40">
        <f t="shared" ref="D23:D25" si="15">G23+J23+M23+P23+S23+V23</f>
        <v>5788.6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1451</v>
      </c>
      <c r="N23" s="20">
        <v>1451</v>
      </c>
      <c r="O23" s="20">
        <v>0</v>
      </c>
      <c r="P23" s="20">
        <f>Q23+R23</f>
        <v>505</v>
      </c>
      <c r="Q23" s="20">
        <v>505</v>
      </c>
      <c r="R23" s="20">
        <v>0</v>
      </c>
      <c r="S23" s="20">
        <f>T23+U23</f>
        <v>505</v>
      </c>
      <c r="T23" s="20">
        <v>505</v>
      </c>
      <c r="U23" s="20">
        <v>0</v>
      </c>
      <c r="V23" s="20">
        <f>W23+X23</f>
        <v>505</v>
      </c>
      <c r="W23" s="20">
        <v>505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29</v>
      </c>
      <c r="D24" s="40">
        <f t="shared" si="15"/>
        <v>732.5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130</v>
      </c>
      <c r="Q24" s="20">
        <v>130</v>
      </c>
      <c r="R24" s="20">
        <v>0</v>
      </c>
      <c r="S24" s="20">
        <f>T24+U24</f>
        <v>80</v>
      </c>
      <c r="T24" s="20">
        <v>80</v>
      </c>
      <c r="U24" s="20">
        <v>0</v>
      </c>
      <c r="V24" s="20">
        <f>W24+X24</f>
        <v>80</v>
      </c>
      <c r="W24" s="20">
        <v>80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29</v>
      </c>
      <c r="D25" s="40">
        <f t="shared" si="15"/>
        <v>149052.4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31984.400000000001</v>
      </c>
      <c r="N25" s="20">
        <v>31984.400000000001</v>
      </c>
      <c r="O25" s="20">
        <v>0</v>
      </c>
      <c r="P25" s="20">
        <f>Q25+R25</f>
        <v>22868.9</v>
      </c>
      <c r="Q25" s="20">
        <v>22868.9</v>
      </c>
      <c r="R25" s="20">
        <v>0</v>
      </c>
      <c r="S25" s="20">
        <f>T25+U25</f>
        <v>22868.9</v>
      </c>
      <c r="T25" s="20">
        <v>22868.9</v>
      </c>
      <c r="U25" s="20">
        <v>0</v>
      </c>
      <c r="V25" s="20">
        <f>W25+X25</f>
        <v>22868.9</v>
      </c>
      <c r="W25" s="20">
        <v>22868.9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29</v>
      </c>
      <c r="D26" s="40">
        <f>G26+J26+M26+P26+S26+V26</f>
        <v>48058.6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8544.5</v>
      </c>
      <c r="N26" s="20">
        <v>8544.5</v>
      </c>
      <c r="O26" s="20">
        <v>0</v>
      </c>
      <c r="P26" s="20">
        <f>Q26+R26</f>
        <v>8091.5</v>
      </c>
      <c r="Q26" s="20">
        <v>8091.5</v>
      </c>
      <c r="R26" s="20">
        <v>0</v>
      </c>
      <c r="S26" s="20">
        <f>T26+U26</f>
        <v>8954</v>
      </c>
      <c r="T26" s="20">
        <v>8954</v>
      </c>
      <c r="U26" s="20">
        <v>0</v>
      </c>
      <c r="V26" s="20">
        <f>W26+X26</f>
        <v>8954</v>
      </c>
      <c r="W26" s="20">
        <v>8954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52</v>
      </c>
      <c r="B27" s="74" t="s">
        <v>31</v>
      </c>
      <c r="C27" s="14" t="s">
        <v>5</v>
      </c>
      <c r="D27" s="40">
        <f>D28+D29</f>
        <v>741103.99999999988</v>
      </c>
      <c r="E27" s="66"/>
      <c r="F27" s="66"/>
      <c r="G27" s="66">
        <f t="shared" ref="G27:X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143155.59999999998</v>
      </c>
      <c r="N27" s="66">
        <f t="shared" si="16"/>
        <v>141651.69999999998</v>
      </c>
      <c r="O27" s="66">
        <f>O28+O29</f>
        <v>1503.8999999999999</v>
      </c>
      <c r="P27" s="66">
        <f>P28+P29</f>
        <v>110749.6</v>
      </c>
      <c r="Q27" s="66">
        <f t="shared" si="16"/>
        <v>109255.4</v>
      </c>
      <c r="R27" s="66">
        <f>R28+R29</f>
        <v>1494.2</v>
      </c>
      <c r="S27" s="66">
        <f>S28+S29</f>
        <v>110880</v>
      </c>
      <c r="T27" s="66">
        <f t="shared" si="16"/>
        <v>109385.79999999999</v>
      </c>
      <c r="U27" s="66">
        <f>U28+U29</f>
        <v>1494.2</v>
      </c>
      <c r="V27" s="66">
        <f>V28+V29</f>
        <v>109385.7</v>
      </c>
      <c r="W27" s="66">
        <f t="shared" si="16"/>
        <v>109385.7</v>
      </c>
      <c r="X27" s="66">
        <f t="shared" si="16"/>
        <v>0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736792.29999999993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141904.49999999997</v>
      </c>
      <c r="N28" s="20">
        <f>N31+N32+N33+N34+N35+N37+N39+N40+N42+N43+N46+N30</f>
        <v>141651.69999999998</v>
      </c>
      <c r="O28" s="20">
        <f>O31+O32+O33+O34+O35+O37+O39+O40+O42+O43+O46+O45</f>
        <v>252.8</v>
      </c>
      <c r="P28" s="20">
        <f>Q28+R28</f>
        <v>109509.5</v>
      </c>
      <c r="Q28" s="20">
        <f>Q31+Q32+Q33+Q34+Q35+Q37+Q39+Q40+Q42+Q43+Q46+Q30</f>
        <v>109255.4</v>
      </c>
      <c r="R28" s="20">
        <f>R31+R32+R33+R34+R35+R37+R39+R40+R42+R43+R46+R45</f>
        <v>254.1</v>
      </c>
      <c r="S28" s="20">
        <f>T28+U28</f>
        <v>109639.9</v>
      </c>
      <c r="T28" s="20">
        <f>T31+T32+T33+T34+T35+T37+T39+T40+T42+T43+T46+T30</f>
        <v>109385.79999999999</v>
      </c>
      <c r="U28" s="20">
        <f>U31+U32+U33+U34+U35+U37+U39+U40+U42+U43+U46+U45</f>
        <v>254.1</v>
      </c>
      <c r="V28" s="20">
        <f>V31+V32+V33+V34+V35+V37+V39+V40+V42+V43+V46+V30</f>
        <v>109385.7</v>
      </c>
      <c r="W28" s="20">
        <f>W31+W32+W33+W34+W35+W37+W39+W40+W42+W43+W46+W30</f>
        <v>109385.7</v>
      </c>
      <c r="X28" s="20">
        <f>X31+X32+X33+X34+X35+X37+X39+X40+X42+X43+X46</f>
        <v>0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29</v>
      </c>
      <c r="D29" s="41">
        <f>J29+M29+P29+S29+V29</f>
        <v>4311.7000000000007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1251.0999999999999</v>
      </c>
      <c r="N29" s="20">
        <v>0</v>
      </c>
      <c r="O29" s="20">
        <f>O36+O38+O41+O44</f>
        <v>1251.0999999999999</v>
      </c>
      <c r="P29" s="20">
        <f>Q29+R29</f>
        <v>1240.1000000000001</v>
      </c>
      <c r="Q29" s="20">
        <v>0</v>
      </c>
      <c r="R29" s="20">
        <f>R36+R38+R41+R44</f>
        <v>1240.1000000000001</v>
      </c>
      <c r="S29" s="20">
        <f>T29+U29</f>
        <v>1240.1000000000001</v>
      </c>
      <c r="T29" s="20">
        <v>0</v>
      </c>
      <c r="U29" s="20">
        <f>U36+U38+U41+U44</f>
        <v>1240.1000000000001</v>
      </c>
      <c r="V29" s="20">
        <f>W29+X29</f>
        <v>0</v>
      </c>
      <c r="W29" s="20">
        <v>0</v>
      </c>
      <c r="X29" s="20"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62</v>
      </c>
      <c r="B30" s="23" t="s">
        <v>31</v>
      </c>
      <c r="C30" s="23" t="s">
        <v>8</v>
      </c>
      <c r="D30" s="41">
        <f>G30+J30+M30+P30+S30+V30</f>
        <v>700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200</v>
      </c>
      <c r="Q30" s="20">
        <v>200</v>
      </c>
      <c r="R30" s="20">
        <v>0</v>
      </c>
      <c r="S30" s="20">
        <f>T30+U30</f>
        <v>200</v>
      </c>
      <c r="T30" s="20">
        <v>200</v>
      </c>
      <c r="U30" s="20">
        <v>0</v>
      </c>
      <c r="V30" s="20">
        <f>W30+X30</f>
        <v>200</v>
      </c>
      <c r="W30" s="20">
        <v>200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31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32</v>
      </c>
      <c r="C32" s="23" t="s">
        <v>8</v>
      </c>
      <c r="D32" s="41">
        <f t="shared" ref="D32:D46" si="23">G32+J32+M32+P32+S32+V32</f>
        <v>634687.60000000009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122689.9</v>
      </c>
      <c r="N32" s="20">
        <v>122689.9</v>
      </c>
      <c r="O32" s="20">
        <v>0</v>
      </c>
      <c r="P32" s="20">
        <f t="shared" si="20"/>
        <v>94053</v>
      </c>
      <c r="Q32" s="20">
        <v>94053</v>
      </c>
      <c r="R32" s="20">
        <v>0</v>
      </c>
      <c r="S32" s="20">
        <f t="shared" si="21"/>
        <v>94175.4</v>
      </c>
      <c r="T32" s="20">
        <v>94175.4</v>
      </c>
      <c r="U32" s="20">
        <v>0</v>
      </c>
      <c r="V32" s="20">
        <f t="shared" si="22"/>
        <v>94175.3</v>
      </c>
      <c r="W32" s="20">
        <v>94175.3</v>
      </c>
      <c r="X32" s="20">
        <v>0</v>
      </c>
    </row>
    <row r="33" spans="1:36" ht="92.25" customHeight="1" x14ac:dyDescent="0.25">
      <c r="A33" s="22" t="s">
        <v>27</v>
      </c>
      <c r="B33" s="23" t="s">
        <v>30</v>
      </c>
      <c r="C33" s="23" t="s">
        <v>8</v>
      </c>
      <c r="D33" s="41">
        <f t="shared" si="23"/>
        <v>55344.000000000007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11214.4</v>
      </c>
      <c r="N33" s="20">
        <v>11214.4</v>
      </c>
      <c r="O33" s="20">
        <v>0</v>
      </c>
      <c r="P33" s="20">
        <f t="shared" si="20"/>
        <v>7887.4</v>
      </c>
      <c r="Q33" s="20">
        <v>7887.4</v>
      </c>
      <c r="R33" s="20">
        <v>0</v>
      </c>
      <c r="S33" s="20">
        <f t="shared" si="21"/>
        <v>7895.4</v>
      </c>
      <c r="T33" s="20">
        <v>7895.4</v>
      </c>
      <c r="U33" s="20">
        <v>0</v>
      </c>
      <c r="V33" s="20">
        <f t="shared" si="22"/>
        <v>7895.4</v>
      </c>
      <c r="W33" s="20">
        <v>7895.4</v>
      </c>
      <c r="X33" s="20">
        <v>0</v>
      </c>
    </row>
    <row r="34" spans="1:36" ht="187.5" customHeight="1" x14ac:dyDescent="0.25">
      <c r="A34" s="22" t="s">
        <v>54</v>
      </c>
      <c r="B34" s="23" t="s">
        <v>32</v>
      </c>
      <c r="C34" s="23" t="s">
        <v>8</v>
      </c>
      <c r="D34" s="40">
        <f t="shared" si="23"/>
        <v>148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</v>
      </c>
      <c r="N34" s="20">
        <v>0</v>
      </c>
      <c r="O34" s="20">
        <v>31</v>
      </c>
      <c r="P34" s="20">
        <f t="shared" si="20"/>
        <v>31.6</v>
      </c>
      <c r="Q34" s="20">
        <v>0</v>
      </c>
      <c r="R34" s="20">
        <v>31.6</v>
      </c>
      <c r="S34" s="20">
        <f t="shared" si="21"/>
        <v>31.6</v>
      </c>
      <c r="T34" s="20">
        <v>0</v>
      </c>
      <c r="U34" s="20">
        <v>31.6</v>
      </c>
      <c r="V34" s="20">
        <v>0</v>
      </c>
      <c r="W34" s="20">
        <v>0</v>
      </c>
      <c r="X34" s="20">
        <v>0</v>
      </c>
    </row>
    <row r="35" spans="1:36" s="24" customFormat="1" ht="101.25" customHeight="1" x14ac:dyDescent="0.25">
      <c r="A35" s="68" t="s">
        <v>57</v>
      </c>
      <c r="B35" s="23" t="s">
        <v>33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29</v>
      </c>
      <c r="C36" s="23" t="s">
        <v>29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55</v>
      </c>
      <c r="B37" s="23" t="s">
        <v>33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29</v>
      </c>
      <c r="C38" s="23" t="s">
        <v>29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34</v>
      </c>
      <c r="B39" s="23" t="s">
        <v>33</v>
      </c>
      <c r="C39" s="23" t="s">
        <v>8</v>
      </c>
      <c r="D39" s="40">
        <f t="shared" si="23"/>
        <v>487.5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100</v>
      </c>
      <c r="N39" s="20">
        <v>0</v>
      </c>
      <c r="O39" s="20">
        <v>100</v>
      </c>
      <c r="P39" s="20">
        <f t="shared" si="20"/>
        <v>102.8</v>
      </c>
      <c r="Q39" s="20">
        <v>0</v>
      </c>
      <c r="R39" s="20">
        <v>102.8</v>
      </c>
      <c r="S39" s="20">
        <f t="shared" si="21"/>
        <v>102.8</v>
      </c>
      <c r="T39" s="20">
        <v>0</v>
      </c>
      <c r="U39" s="20">
        <v>102.8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63</v>
      </c>
      <c r="B40" s="23" t="s">
        <v>33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29</v>
      </c>
      <c r="C41" s="23" t="s">
        <v>29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v>1127.5999999999999</v>
      </c>
      <c r="N41" s="20">
        <v>0</v>
      </c>
      <c r="O41" s="20">
        <v>1127.5999999999999</v>
      </c>
      <c r="P41" s="20">
        <f>R41</f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56</v>
      </c>
      <c r="B42" s="23" t="s">
        <v>33</v>
      </c>
      <c r="C42" s="23" t="s">
        <v>8</v>
      </c>
      <c r="D42" s="40">
        <f t="shared" si="23"/>
        <v>492.3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102.8</v>
      </c>
      <c r="Q42" s="20">
        <v>0</v>
      </c>
      <c r="R42" s="20">
        <v>102.8</v>
      </c>
      <c r="S42" s="20">
        <f t="shared" si="21"/>
        <v>102.8</v>
      </c>
      <c r="T42" s="20">
        <v>0</v>
      </c>
      <c r="U42" s="20">
        <v>102.8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28</v>
      </c>
      <c r="B43" s="23" t="s">
        <v>33</v>
      </c>
      <c r="C43" s="23" t="s">
        <v>8</v>
      </c>
      <c r="D43" s="40">
        <f t="shared" si="23"/>
        <v>14321.8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20">
        <f t="shared" si="20"/>
        <v>2315</v>
      </c>
      <c r="Q43" s="20">
        <v>2315</v>
      </c>
      <c r="R43" s="20">
        <v>0</v>
      </c>
      <c r="S43" s="20">
        <f t="shared" si="21"/>
        <v>2315</v>
      </c>
      <c r="T43" s="20">
        <v>2315</v>
      </c>
      <c r="U43" s="20">
        <v>0</v>
      </c>
      <c r="V43" s="20">
        <f t="shared" si="22"/>
        <v>2315</v>
      </c>
      <c r="W43" s="20">
        <v>2315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65</v>
      </c>
      <c r="B44" s="23" t="s">
        <v>66</v>
      </c>
      <c r="C44" s="23" t="s">
        <v>66</v>
      </c>
      <c r="D44" s="40">
        <f>G44+J44+M44+P44+S44+V44</f>
        <v>101.4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20">
        <f t="shared" si="20"/>
        <v>33.700000000000003</v>
      </c>
      <c r="Q44" s="20">
        <v>0</v>
      </c>
      <c r="R44" s="20">
        <v>33.700000000000003</v>
      </c>
      <c r="S44" s="20">
        <f>U44</f>
        <v>33.700000000000003</v>
      </c>
      <c r="T44" s="20">
        <v>0</v>
      </c>
      <c r="U44" s="20">
        <v>33.700000000000003</v>
      </c>
      <c r="V44" s="20">
        <f t="shared" si="22"/>
        <v>0</v>
      </c>
      <c r="W44" s="20">
        <v>0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33</v>
      </c>
      <c r="C45" s="23" t="s">
        <v>8</v>
      </c>
      <c r="D45" s="40">
        <f>G45+J45+M45+P45+S45+V45</f>
        <v>50.8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20">
        <f t="shared" si="20"/>
        <v>16.899999999999999</v>
      </c>
      <c r="Q45" s="20">
        <v>0</v>
      </c>
      <c r="R45" s="20">
        <v>16.899999999999999</v>
      </c>
      <c r="S45" s="20">
        <f t="shared" si="21"/>
        <v>16.899999999999999</v>
      </c>
      <c r="T45" s="20">
        <v>0</v>
      </c>
      <c r="U45" s="20">
        <v>16.899999999999999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42</v>
      </c>
      <c r="B46" s="26" t="s">
        <v>44</v>
      </c>
      <c r="C46" s="23" t="s">
        <v>43</v>
      </c>
      <c r="D46" s="40">
        <f t="shared" si="23"/>
        <v>27811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64</v>
      </c>
      <c r="C47" s="14" t="s">
        <v>5</v>
      </c>
      <c r="D47" s="40">
        <f>D48</f>
        <v>16080.900000000001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2064.1</v>
      </c>
      <c r="N47" s="66">
        <f t="shared" si="24"/>
        <v>1884.3999999999999</v>
      </c>
      <c r="O47" s="66">
        <f t="shared" si="24"/>
        <v>179.7</v>
      </c>
      <c r="P47" s="66">
        <f t="shared" si="24"/>
        <v>2709.3</v>
      </c>
      <c r="Q47" s="66">
        <f t="shared" si="24"/>
        <v>2529.6</v>
      </c>
      <c r="R47" s="66">
        <f t="shared" si="24"/>
        <v>179.7</v>
      </c>
      <c r="S47" s="66">
        <f t="shared" si="24"/>
        <v>2709.3</v>
      </c>
      <c r="T47" s="66">
        <f t="shared" si="24"/>
        <v>2529.6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16080.900000000001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2064.1</v>
      </c>
      <c r="N48" s="20">
        <f t="shared" si="25"/>
        <v>1884.3999999999999</v>
      </c>
      <c r="O48" s="20">
        <f t="shared" si="25"/>
        <v>179.7</v>
      </c>
      <c r="P48" s="20">
        <f t="shared" si="25"/>
        <v>2709.3</v>
      </c>
      <c r="Q48" s="20">
        <f t="shared" si="25"/>
        <v>2529.6</v>
      </c>
      <c r="R48" s="20">
        <f t="shared" si="25"/>
        <v>179.7</v>
      </c>
      <c r="S48" s="20">
        <f t="shared" si="25"/>
        <v>2709.3</v>
      </c>
      <c r="T48" s="20">
        <f t="shared" si="25"/>
        <v>2529.6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61</v>
      </c>
      <c r="B54" s="52" t="s">
        <v>64</v>
      </c>
      <c r="C54" s="19" t="s">
        <v>8</v>
      </c>
      <c r="D54" s="40">
        <f t="shared" si="26"/>
        <v>1090.5999999999999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283.29999999999995</v>
      </c>
      <c r="N54" s="20">
        <v>103.6</v>
      </c>
      <c r="O54" s="20">
        <v>179.7</v>
      </c>
      <c r="P54" s="20">
        <f t="shared" si="30"/>
        <v>183.29999999999998</v>
      </c>
      <c r="Q54" s="20">
        <v>3.6</v>
      </c>
      <c r="R54" s="20">
        <v>179.7</v>
      </c>
      <c r="S54" s="20">
        <f t="shared" si="31"/>
        <v>183.29999999999998</v>
      </c>
      <c r="T54" s="20">
        <v>3.6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2022-09-28T15:25:51Z</cp:lastPrinted>
  <dcterms:created xsi:type="dcterms:W3CDTF">2013-10-25T08:40:08Z</dcterms:created>
  <dcterms:modified xsi:type="dcterms:W3CDTF">2022-11-18T10:01:08Z</dcterms:modified>
</cp:coreProperties>
</file>