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E16" i="1" l="1"/>
  <c r="AE15" i="1"/>
  <c r="AA29" i="1" l="1"/>
  <c r="AA28" i="1"/>
  <c r="AD24" i="1" l="1"/>
  <c r="AC23" i="1" l="1"/>
  <c r="AD23" i="1"/>
  <c r="AA19" i="1" l="1"/>
  <c r="AC19" i="1"/>
  <c r="AD19" i="1"/>
  <c r="AA35" i="1"/>
  <c r="AD76" i="1" l="1"/>
  <c r="AD21" i="1"/>
  <c r="AD22" i="1"/>
  <c r="AD18" i="1" s="1"/>
  <c r="AD20" i="1" l="1"/>
  <c r="AA36" i="1" l="1"/>
  <c r="D36" i="1" s="1"/>
  <c r="AE54" i="1" l="1"/>
  <c r="AD54" i="1" l="1"/>
  <c r="D31" i="1" l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H55" i="1"/>
  <c r="AG55" i="1"/>
  <c r="AF55" i="1"/>
  <c r="AE55" i="1"/>
  <c r="AD55" i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C54" i="1"/>
  <c r="AC53" i="1" s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D33" i="1" s="1"/>
  <c r="AC40" i="1" l="1"/>
  <c r="AC38" i="1"/>
  <c r="AC39" i="1"/>
  <c r="AC37" i="1" l="1"/>
  <c r="D62" i="1" l="1"/>
  <c r="AA62" i="1"/>
  <c r="AC21" i="1" l="1"/>
  <c r="AC20" i="1" s="1"/>
  <c r="AC22" i="1"/>
  <c r="AC18" i="1" l="1"/>
  <c r="AA22" i="1"/>
  <c r="AA83" i="1"/>
  <c r="AE38" i="1" l="1"/>
  <c r="AD38" i="1"/>
  <c r="AA47" i="1"/>
  <c r="AD16" i="1" l="1"/>
  <c r="AD15" i="1" s="1"/>
  <c r="AA79" i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R35" i="1"/>
  <c r="AU39" i="1" l="1"/>
  <c r="AT39" i="1"/>
  <c r="AK39" i="1"/>
  <c r="AL39" i="1"/>
  <c r="AL17" i="1" s="1"/>
  <c r="AD40" i="1"/>
  <c r="AD39" i="1"/>
  <c r="AD37" i="1" s="1"/>
  <c r="AA37" i="1" s="1"/>
  <c r="AR52" i="1"/>
  <c r="AA18" i="1" l="1"/>
  <c r="AA40" i="1"/>
  <c r="AM78" i="1"/>
  <c r="AT21" i="1" l="1"/>
  <c r="AU21" i="1"/>
  <c r="AV21" i="1"/>
  <c r="AM21" i="1"/>
  <c r="AE21" i="1"/>
  <c r="AA21" i="1" s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15" i="1" s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A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P24" i="1"/>
  <c r="U16" i="1" l="1"/>
  <c r="U15" i="1" s="1"/>
  <c r="AA76" i="1"/>
  <c r="W16" i="1"/>
  <c r="W15" i="1" s="1"/>
  <c r="AT15" i="1"/>
  <c r="R65" i="1"/>
  <c r="M16" i="1"/>
  <c r="M15" i="1" s="1"/>
  <c r="K74" i="1"/>
  <c r="N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F18" i="1"/>
  <c r="AF15" i="1" s="1"/>
  <c r="AH20" i="1"/>
  <c r="AH18" i="1"/>
  <c r="AH15" i="1" s="1"/>
  <c r="AE20" i="1"/>
  <c r="AA20" i="1" s="1"/>
  <c r="AE18" i="1"/>
  <c r="AA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A24" i="1" s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U20" i="1"/>
  <c r="AR20" i="1" s="1"/>
  <c r="K24" i="1"/>
  <c r="AR39" i="1"/>
  <c r="AR17" i="1" s="1"/>
  <c r="AV37" i="1"/>
  <c r="AU37" i="1"/>
  <c r="AT37" i="1"/>
  <c r="AR24" i="1"/>
  <c r="R39" i="1"/>
  <c r="D24" i="1"/>
  <c r="K39" i="1"/>
  <c r="AA39" i="1"/>
  <c r="R24" i="1"/>
  <c r="D39" i="1" l="1"/>
  <c r="R31" i="1"/>
  <c r="W20" i="1" l="1"/>
  <c r="R20" i="1" l="1"/>
  <c r="AR29" i="1"/>
  <c r="AA69" i="1" l="1"/>
  <c r="AA64" i="1"/>
  <c r="AA60" i="1"/>
  <c r="AA59" i="1"/>
  <c r="AA58" i="1"/>
  <c r="AA56" i="1"/>
  <c r="AA46" i="1"/>
  <c r="AA30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<sst xmlns="http://schemas.openxmlformats.org/spreadsheetml/2006/main" count="233" uniqueCount="79">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</sst>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5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zoomScale="40" zoomScaleNormal="54" zoomScaleSheetLayoutView="40" workbookViewId="0">
      <pane ySplit="4605" topLeftCell="A83" activePane="bottomLeft"/>
      <selection activeCell="AA6" sqref="AA6"/>
      <selection pane="bottomLeft" activeCell="AE16" sqref="AE16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22"/>
      <c r="AY1" s="123"/>
      <c r="AZ1" s="123"/>
      <c r="BA1" s="123"/>
      <c r="BB1" s="123"/>
      <c r="BC1" s="123"/>
      <c r="BD1" s="123"/>
      <c r="BE1" s="123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23"/>
      <c r="AY2" s="123"/>
      <c r="AZ2" s="123"/>
      <c r="BA2" s="123"/>
      <c r="BB2" s="123"/>
      <c r="BC2" s="123"/>
      <c r="BD2" s="123"/>
      <c r="BE2" s="123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22" t="s">
        <v>78</v>
      </c>
      <c r="AZ3" s="122"/>
      <c r="BA3" s="122"/>
      <c r="BB3" s="122"/>
      <c r="BC3" s="122"/>
      <c r="BD3" s="122"/>
      <c r="BE3" s="122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22"/>
      <c r="AZ4" s="122"/>
      <c r="BA4" s="122"/>
      <c r="BB4" s="122"/>
      <c r="BC4" s="122"/>
      <c r="BD4" s="122"/>
      <c r="BE4" s="122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22" t="s">
        <v>68</v>
      </c>
      <c r="AZ5" s="124"/>
      <c r="BA5" s="124"/>
      <c r="BB5" s="124"/>
      <c r="BC5" s="124"/>
      <c r="BD5" s="124"/>
      <c r="BE5" s="124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24"/>
      <c r="AZ6" s="124"/>
      <c r="BA6" s="124"/>
      <c r="BB6" s="124"/>
      <c r="BC6" s="124"/>
      <c r="BD6" s="124"/>
      <c r="BE6" s="124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24"/>
      <c r="AZ7" s="124"/>
      <c r="BA7" s="124"/>
      <c r="BB7" s="124"/>
      <c r="BC7" s="124"/>
      <c r="BD7" s="124"/>
      <c r="BE7" s="124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25" t="s">
        <v>19</v>
      </c>
      <c r="Z8" s="125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24"/>
      <c r="AZ8" s="124"/>
      <c r="BA8" s="124"/>
      <c r="BB8" s="124"/>
      <c r="BC8" s="124"/>
      <c r="BD8" s="124"/>
      <c r="BE8" s="124"/>
      <c r="BF8" s="37"/>
    </row>
    <row r="9" spans="1:59" ht="39.75" customHeight="1" x14ac:dyDescent="0.45">
      <c r="A9" s="132" t="s">
        <v>58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4" t="s">
        <v>4</v>
      </c>
      <c r="B11" s="134" t="s">
        <v>5</v>
      </c>
      <c r="C11" s="134" t="s">
        <v>0</v>
      </c>
      <c r="D11" s="134" t="s">
        <v>1</v>
      </c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26"/>
      <c r="BF11" s="37"/>
      <c r="BG11" s="83"/>
    </row>
    <row r="12" spans="1:59" ht="25.15" customHeight="1" x14ac:dyDescent="0.2">
      <c r="A12" s="138"/>
      <c r="B12" s="138"/>
      <c r="C12" s="134"/>
      <c r="D12" s="134" t="s">
        <v>2</v>
      </c>
      <c r="E12" s="134"/>
      <c r="F12" s="134"/>
      <c r="G12" s="134"/>
      <c r="H12" s="134"/>
      <c r="I12" s="134"/>
      <c r="J12" s="134"/>
      <c r="K12" s="134" t="s">
        <v>32</v>
      </c>
      <c r="L12" s="134"/>
      <c r="M12" s="134"/>
      <c r="N12" s="134"/>
      <c r="O12" s="134"/>
      <c r="P12" s="134"/>
      <c r="Q12" s="134"/>
      <c r="R12" s="134" t="s">
        <v>31</v>
      </c>
      <c r="S12" s="134"/>
      <c r="T12" s="134"/>
      <c r="U12" s="134"/>
      <c r="V12" s="134"/>
      <c r="W12" s="134"/>
      <c r="X12" s="134"/>
      <c r="Y12" s="134"/>
      <c r="Z12" s="134"/>
      <c r="AA12" s="134" t="s">
        <v>30</v>
      </c>
      <c r="AB12" s="143"/>
      <c r="AC12" s="143"/>
      <c r="AD12" s="143"/>
      <c r="AE12" s="143"/>
      <c r="AF12" s="143"/>
      <c r="AG12" s="143"/>
      <c r="AH12" s="143"/>
      <c r="AI12" s="130" t="s">
        <v>29</v>
      </c>
      <c r="AJ12" s="131"/>
      <c r="AK12" s="131"/>
      <c r="AL12" s="131"/>
      <c r="AM12" s="131"/>
      <c r="AN12" s="131"/>
      <c r="AO12" s="131"/>
      <c r="AP12" s="131"/>
      <c r="AQ12" s="137"/>
      <c r="AR12" s="126" t="s">
        <v>28</v>
      </c>
      <c r="AS12" s="127"/>
      <c r="AT12" s="127"/>
      <c r="AU12" s="127"/>
      <c r="AV12" s="127"/>
      <c r="AW12" s="127"/>
      <c r="AX12" s="128"/>
      <c r="AY12" s="130" t="s">
        <v>27</v>
      </c>
      <c r="AZ12" s="131"/>
      <c r="BA12" s="131"/>
      <c r="BB12" s="131"/>
      <c r="BC12" s="131"/>
      <c r="BD12" s="131"/>
      <c r="BE12" s="131"/>
      <c r="BF12" s="37"/>
    </row>
    <row r="13" spans="1:59" ht="138" customHeight="1" x14ac:dyDescent="0.2">
      <c r="A13" s="138"/>
      <c r="B13" s="138"/>
      <c r="C13" s="134"/>
      <c r="D13" s="134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58" t="s">
        <v>59</v>
      </c>
      <c r="B15" s="40"/>
      <c r="C15" s="40" t="s">
        <v>6</v>
      </c>
      <c r="D15" s="41">
        <f>K15+R15+AA15+AI15+AR15+AY15</f>
        <v>1218263.7000000002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342910.60000000003</v>
      </c>
      <c r="AB15" s="115">
        <f>AB16+AB17+AB18</f>
        <v>57326.5</v>
      </c>
      <c r="AC15" s="116">
        <f>AC16+AC17+AC18+AC19</f>
        <v>202216.39999999997</v>
      </c>
      <c r="AD15" s="115">
        <f>AD16+AD17+AD18+AD19</f>
        <v>75676.900000000009</v>
      </c>
      <c r="AE15" s="115">
        <f>AE16+AE17+AE18</f>
        <v>7393.7</v>
      </c>
      <c r="AF15" s="115">
        <f t="shared" ref="AE15:AH15" si="2">AF16+AF17+AF18</f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59"/>
      <c r="B16" s="40" t="s">
        <v>7</v>
      </c>
      <c r="C16" s="40" t="s">
        <v>7</v>
      </c>
      <c r="D16" s="41">
        <f>K16+R16+AA16+AI16+AR16+AY16</f>
        <v>817314.70000000007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215836.40000000002</v>
      </c>
      <c r="AB16" s="41">
        <f t="shared" ref="AB16:AH16" si="10">AB21+AB38+AB53+AB66</f>
        <v>33158.199999999997</v>
      </c>
      <c r="AC16" s="116">
        <f>AC21+AC38+AC53+AC66+AC74</f>
        <v>138393.29999999999</v>
      </c>
      <c r="AD16" s="79">
        <f>AD21+AD38+AD66+AD76+AM63+AD54</f>
        <v>36594.1</v>
      </c>
      <c r="AE16" s="41">
        <f>AE21+AE38+AE53+AE66+AE74</f>
        <v>7393.7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59"/>
      <c r="B17" s="40" t="s">
        <v>11</v>
      </c>
      <c r="C17" s="40" t="s">
        <v>11</v>
      </c>
      <c r="D17" s="41">
        <f>K17+R17+AA17+AI17+AR17+AY17</f>
        <v>239423.39999999997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58887.099999999991</v>
      </c>
      <c r="AB17" s="41">
        <f t="shared" si="15"/>
        <v>24168.3</v>
      </c>
      <c r="AC17" s="116">
        <f t="shared" si="15"/>
        <v>30458.899999999998</v>
      </c>
      <c r="AD17" s="79">
        <f>AD39</f>
        <v>4259.8999999999996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59"/>
      <c r="B18" s="40" t="s">
        <v>18</v>
      </c>
      <c r="C18" s="40" t="s">
        <v>18</v>
      </c>
      <c r="D18" s="41">
        <f>K18+R18+AA18+AI18+AR18+AY18</f>
        <v>126078.50000000001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68105.200000000012</v>
      </c>
      <c r="AB18" s="41">
        <f t="shared" si="17"/>
        <v>0</v>
      </c>
      <c r="AC18" s="116">
        <f>AC22+AC40</f>
        <v>33282.400000000001</v>
      </c>
      <c r="AD18" s="79">
        <f>AD22+AD40+AD55</f>
        <v>34822.800000000003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60"/>
      <c r="B19" s="40" t="s">
        <v>55</v>
      </c>
      <c r="C19" s="40" t="s">
        <v>55</v>
      </c>
      <c r="D19" s="41">
        <f t="shared" ref="D19" si="18">K19+R19+AA19+AI19+AR19+AY19</f>
        <v>35447.1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f>AA35</f>
        <v>81.899999999999991</v>
      </c>
      <c r="AB19" s="41">
        <v>0</v>
      </c>
      <c r="AC19" s="116">
        <f>AC35</f>
        <v>81.8</v>
      </c>
      <c r="AD19" s="79">
        <f>AD35</f>
        <v>0.1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45" t="s">
        <v>33</v>
      </c>
      <c r="B20" s="40"/>
      <c r="C20" s="84" t="s">
        <v>6</v>
      </c>
      <c r="D20" s="79">
        <f t="shared" ref="D20:D21" si="19">K20+R20+AA20+AI20+AR20+AY20</f>
        <v>291434.19999999995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94920.1</v>
      </c>
      <c r="AB20" s="110">
        <f t="shared" ref="AB20:AH20" si="21">AB21+AB22</f>
        <v>0</v>
      </c>
      <c r="AC20" s="116">
        <f>AC21+AC22+AC23</f>
        <v>48876.200000000004</v>
      </c>
      <c r="AD20" s="110">
        <f>AD21+AD22+AD23</f>
        <v>45743.9</v>
      </c>
      <c r="AE20" s="79">
        <f t="shared" si="21"/>
        <v>300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57"/>
      <c r="B21" s="40" t="s">
        <v>10</v>
      </c>
      <c r="C21" s="40" t="s">
        <v>7</v>
      </c>
      <c r="D21" s="41">
        <f t="shared" si="19"/>
        <v>137959.5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30934.800000000003</v>
      </c>
      <c r="AB21" s="41">
        <v>0</v>
      </c>
      <c r="AC21" s="116">
        <f>AC25+AC28+AC30+AC36</f>
        <v>18787.900000000001</v>
      </c>
      <c r="AD21" s="110">
        <f>AD25+AD28+AD34+AD36</f>
        <v>11846.9</v>
      </c>
      <c r="AE21" s="41">
        <f>AE25</f>
        <v>300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57"/>
      <c r="B22" s="40" t="s">
        <v>18</v>
      </c>
      <c r="C22" s="40" t="s">
        <v>18</v>
      </c>
      <c r="D22" s="41">
        <f>K22+R22+AA22+AI22+AR22+AY22</f>
        <v>118820.20000000001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63903.4</v>
      </c>
      <c r="AB22" s="41">
        <f t="shared" ref="AB22:AH22" si="27">AB26+AB29</f>
        <v>0</v>
      </c>
      <c r="AC22" s="116">
        <f>AC26+AC27+AC29+AC31+AC33</f>
        <v>30006.5</v>
      </c>
      <c r="AD22" s="110">
        <f>AD26+AD27+AD29+AD31+AD33</f>
        <v>33896.9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46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81.899999999999991</v>
      </c>
      <c r="AB23" s="89">
        <v>0</v>
      </c>
      <c r="AC23" s="116">
        <f>AC35</f>
        <v>81.8</v>
      </c>
      <c r="AD23" s="91">
        <f>AD35</f>
        <v>0.1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33" t="s">
        <v>40</v>
      </c>
      <c r="B24" s="40" t="s">
        <v>24</v>
      </c>
      <c r="C24" s="40"/>
      <c r="D24" s="41">
        <f>K24+R24+AA24+AI24+AR24+AY24</f>
        <v>58179.999999999993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AD24+AE24</f>
        <v>13646.599999999999</v>
      </c>
      <c r="AB24" s="41">
        <f>AB25+AB26</f>
        <v>0</v>
      </c>
      <c r="AC24" s="116">
        <f t="shared" ref="AC24:AH24" si="33">AC25+AC26</f>
        <v>0</v>
      </c>
      <c r="AD24" s="79">
        <f>AD25+AD26</f>
        <v>13346.599999999999</v>
      </c>
      <c r="AE24" s="41">
        <f t="shared" si="33"/>
        <v>300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33"/>
      <c r="B25" s="40" t="s">
        <v>20</v>
      </c>
      <c r="C25" s="40" t="s">
        <v>7</v>
      </c>
      <c r="D25" s="41">
        <f>K25+R25+AA25+AI25+AR25+AY25</f>
        <v>44335.299999999996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8680.9</v>
      </c>
      <c r="AB25" s="41">
        <v>0</v>
      </c>
      <c r="AC25" s="116">
        <v>0</v>
      </c>
      <c r="AD25" s="110">
        <v>8380.9</v>
      </c>
      <c r="AE25" s="110">
        <v>300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33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4965.7</v>
      </c>
      <c r="AB26" s="41">
        <v>0</v>
      </c>
      <c r="AC26" s="116">
        <v>0</v>
      </c>
      <c r="AD26" s="79">
        <v>4965.7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5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>AB28+AC28+AD28+AE28+AF28+AG28</f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6"/>
      <c r="B29" s="40" t="s">
        <v>18</v>
      </c>
      <c r="C29" s="40" t="s">
        <v>18</v>
      </c>
      <c r="D29" s="41">
        <f>K29+R29+AA29+AI29+AR29+AY29</f>
        <v>71788.600000000006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AB29+AC29+AD29+AE29+AF29+AG29</f>
        <v>26372.2</v>
      </c>
      <c r="AB29" s="41">
        <v>0</v>
      </c>
      <c r="AC29" s="116">
        <v>0</v>
      </c>
      <c r="AD29" s="79">
        <v>26372.2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71</v>
      </c>
      <c r="B30" s="40" t="s">
        <v>20</v>
      </c>
      <c r="C30" s="40" t="s">
        <v>7</v>
      </c>
      <c r="D30" s="41">
        <f>K30+R30+AA30+AI30</f>
        <v>33011.599999999999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12769.3</v>
      </c>
      <c r="AB30" s="41">
        <v>0</v>
      </c>
      <c r="AC30" s="116">
        <v>12769.3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5" t="s">
        <v>42</v>
      </c>
      <c r="B31" s="129" t="s">
        <v>20</v>
      </c>
      <c r="C31" s="129" t="s">
        <v>18</v>
      </c>
      <c r="D31" s="120">
        <f>K31+R31+AA31+AI31+AR31+AY31</f>
        <v>3122.3</v>
      </c>
      <c r="E31" s="41"/>
      <c r="F31" s="41"/>
      <c r="G31" s="41"/>
      <c r="H31" s="41"/>
      <c r="I31" s="41"/>
      <c r="J31" s="41"/>
      <c r="K31" s="120">
        <f>N31</f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f>S32+T32+U31+V31+W32+Y31+Z32</f>
        <v>0</v>
      </c>
      <c r="S31" s="120">
        <v>0</v>
      </c>
      <c r="T31" s="120">
        <v>0</v>
      </c>
      <c r="U31" s="120">
        <v>0</v>
      </c>
      <c r="V31" s="120">
        <v>0</v>
      </c>
      <c r="W31" s="120">
        <v>0</v>
      </c>
      <c r="X31" s="120">
        <v>0</v>
      </c>
      <c r="Y31" s="120">
        <v>0</v>
      </c>
      <c r="Z31" s="120"/>
      <c r="AA31" s="120">
        <f>AC31+AD31+AF31</f>
        <v>3122.3</v>
      </c>
      <c r="AB31" s="120">
        <v>0</v>
      </c>
      <c r="AC31" s="139">
        <v>2244.4</v>
      </c>
      <c r="AD31" s="139">
        <v>877.9</v>
      </c>
      <c r="AE31" s="120">
        <v>0</v>
      </c>
      <c r="AF31" s="120">
        <v>0</v>
      </c>
      <c r="AG31" s="120">
        <v>0</v>
      </c>
      <c r="AH31" s="120">
        <v>0</v>
      </c>
      <c r="AI31" s="120">
        <f>AJ31+AK31+AL31+AM31+AQ31+AN31</f>
        <v>0</v>
      </c>
      <c r="AJ31" s="120">
        <v>0</v>
      </c>
      <c r="AK31" s="120">
        <v>0</v>
      </c>
      <c r="AL31" s="120">
        <v>0</v>
      </c>
      <c r="AM31" s="120">
        <v>0</v>
      </c>
      <c r="AN31" s="120">
        <v>0</v>
      </c>
      <c r="AO31" s="120">
        <v>0</v>
      </c>
      <c r="AP31" s="120">
        <v>0</v>
      </c>
      <c r="AQ31" s="120">
        <v>0</v>
      </c>
      <c r="AR31" s="120">
        <f>AS31+AT31+AU31+AV31+BE31</f>
        <v>0</v>
      </c>
      <c r="AS31" s="120">
        <v>0</v>
      </c>
      <c r="AT31" s="120">
        <v>0</v>
      </c>
      <c r="AU31" s="120">
        <v>0</v>
      </c>
      <c r="AV31" s="120">
        <v>0</v>
      </c>
      <c r="AW31" s="120">
        <v>0</v>
      </c>
      <c r="AX31" s="120">
        <v>0</v>
      </c>
      <c r="AY31" s="120">
        <f>AZ31+BB31+BC31+BE31+BK32</f>
        <v>0</v>
      </c>
      <c r="AZ31" s="120">
        <v>0</v>
      </c>
      <c r="BA31" s="120">
        <v>0</v>
      </c>
      <c r="BB31" s="120">
        <v>0</v>
      </c>
      <c r="BC31" s="120">
        <v>0</v>
      </c>
      <c r="BD31" s="120">
        <v>0</v>
      </c>
      <c r="BE31" s="120">
        <v>0</v>
      </c>
    </row>
    <row r="32" spans="1:58" ht="21" customHeight="1" x14ac:dyDescent="0.2">
      <c r="A32" s="135"/>
      <c r="B32" s="121"/>
      <c r="C32" s="121"/>
      <c r="D32" s="121"/>
      <c r="E32" s="41"/>
      <c r="F32" s="41"/>
      <c r="G32" s="41"/>
      <c r="H32" s="41"/>
      <c r="I32" s="41"/>
      <c r="J32" s="4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40"/>
      <c r="AD32" s="140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</row>
    <row r="33" spans="1:59" ht="135.75" customHeight="1" x14ac:dyDescent="0.2">
      <c r="A33" s="145" t="s">
        <v>66</v>
      </c>
      <c r="B33" s="40" t="s">
        <v>18</v>
      </c>
      <c r="C33" s="40" t="s">
        <v>18</v>
      </c>
      <c r="D33" s="53">
        <f>R33+AA33</f>
        <v>29844.7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3">
        <f>AC33+AD33+AF33</f>
        <v>29223.3</v>
      </c>
      <c r="AB33" s="53">
        <v>0</v>
      </c>
      <c r="AC33" s="81">
        <v>27762.1</v>
      </c>
      <c r="AD33" s="81">
        <v>1461.2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46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50" t="s">
        <v>77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>
        <f>AB35++AD35+AE35++AG35+AH35+AC35</f>
        <v>81.899999999999991</v>
      </c>
      <c r="AB35" s="58"/>
      <c r="AC35" s="80">
        <v>81.8</v>
      </c>
      <c r="AD35" s="80">
        <v>0.1</v>
      </c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241.5" customHeight="1" x14ac:dyDescent="0.2">
      <c r="A36" s="146"/>
      <c r="B36" s="88" t="s">
        <v>7</v>
      </c>
      <c r="C36" s="88" t="s">
        <v>7</v>
      </c>
      <c r="D36" s="53">
        <f>R36+AA36</f>
        <v>12743.5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3">
        <f>AC36+AD36</f>
        <v>6024.6</v>
      </c>
      <c r="AB36" s="53"/>
      <c r="AC36" s="81">
        <v>6018.6</v>
      </c>
      <c r="AD36" s="81">
        <v>6</v>
      </c>
      <c r="AE36" s="53"/>
      <c r="AF36" s="53"/>
      <c r="AG36" s="53"/>
      <c r="AH36" s="53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5" t="s">
        <v>45</v>
      </c>
      <c r="B37" s="40"/>
      <c r="C37" s="40" t="s">
        <v>6</v>
      </c>
      <c r="D37" s="41">
        <f>K37+R37+AA37+AI37+AR37</f>
        <v>493329.39999999997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101886.3</v>
      </c>
      <c r="AB37" s="115">
        <f>SUM(AB38:AB39)</f>
        <v>57326.5</v>
      </c>
      <c r="AC37" s="116">
        <f>SUM(AC38:AC40)</f>
        <v>36656.6</v>
      </c>
      <c r="AD37" s="115">
        <f>AD39+AD40+AD38</f>
        <v>4965.2</v>
      </c>
      <c r="AE37" s="115">
        <f t="shared" ref="AE37:AH37" si="48">SUM(AE38:AE39)</f>
        <v>2920.7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5"/>
      <c r="B38" s="40" t="s">
        <v>7</v>
      </c>
      <c r="C38" s="40" t="s">
        <v>7</v>
      </c>
      <c r="D38" s="41">
        <f>K38+R38+AA38+AI38</f>
        <v>247952.40000000002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39402</v>
      </c>
      <c r="AB38" s="41">
        <f>AB41+AB46+AB47+AB48</f>
        <v>33158.199999999997</v>
      </c>
      <c r="AC38" s="116">
        <f>AC41+AC47</f>
        <v>2921.8</v>
      </c>
      <c r="AD38" s="79">
        <f>AD41+AD47</f>
        <v>384</v>
      </c>
      <c r="AE38" s="41">
        <f>AE50+AE47</f>
        <v>2920.7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6"/>
      <c r="B39" s="40" t="s">
        <v>22</v>
      </c>
      <c r="C39" s="40" t="s">
        <v>22</v>
      </c>
      <c r="D39" s="41">
        <f>K39+R39+AA39+AI39+AR39</f>
        <v>239273.4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58887.1</v>
      </c>
      <c r="AB39" s="41">
        <f t="shared" ref="AB39:AH39" si="61">AB42</f>
        <v>24168.3</v>
      </c>
      <c r="AC39" s="116">
        <f>AC52+AC42</f>
        <v>30458.899999999998</v>
      </c>
      <c r="AD39" s="79">
        <f>AD42+AD52</f>
        <v>4259.8999999999996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4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33" t="s">
        <v>57</v>
      </c>
      <c r="B41" s="95" t="s">
        <v>11</v>
      </c>
      <c r="C41" s="40" t="s">
        <v>7</v>
      </c>
      <c r="D41" s="41">
        <f>K41+R41+AA41</f>
        <v>133651.79999999999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34903.399999999994</v>
      </c>
      <c r="AB41" s="41">
        <v>33158.199999999997</v>
      </c>
      <c r="AC41" s="116">
        <v>1396.2</v>
      </c>
      <c r="AD41" s="79">
        <v>349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47"/>
      <c r="B42" s="129" t="s">
        <v>11</v>
      </c>
      <c r="C42" s="129" t="s">
        <v>11</v>
      </c>
      <c r="D42" s="120">
        <f>K42+R42+AA42</f>
        <v>191436.09999999998</v>
      </c>
      <c r="E42" s="41"/>
      <c r="F42" s="41"/>
      <c r="G42" s="41"/>
      <c r="H42" s="42"/>
      <c r="I42" s="42"/>
      <c r="J42" s="42"/>
      <c r="K42" s="120">
        <f>M42+N42+L42</f>
        <v>20816.099999999999</v>
      </c>
      <c r="L42" s="120">
        <v>19280.599999999999</v>
      </c>
      <c r="M42" s="120">
        <v>865.3</v>
      </c>
      <c r="N42" s="120">
        <v>670.2</v>
      </c>
      <c r="O42" s="141">
        <v>0</v>
      </c>
      <c r="P42" s="141">
        <v>0</v>
      </c>
      <c r="Q42" s="141">
        <v>0</v>
      </c>
      <c r="R42" s="120">
        <f>S42+U42+V42</f>
        <v>142723.69999999998</v>
      </c>
      <c r="S42" s="120">
        <v>135392.79999999999</v>
      </c>
      <c r="T42" s="120">
        <v>0</v>
      </c>
      <c r="U42" s="120">
        <v>5567.6</v>
      </c>
      <c r="V42" s="120">
        <v>1763.3</v>
      </c>
      <c r="W42" s="120">
        <v>0</v>
      </c>
      <c r="X42" s="120">
        <v>0</v>
      </c>
      <c r="Y42" s="120">
        <v>0</v>
      </c>
      <c r="Z42" s="120">
        <v>0</v>
      </c>
      <c r="AA42" s="120">
        <f>AD42+AC42+AB42</f>
        <v>27896.3</v>
      </c>
      <c r="AB42" s="120">
        <v>24168.3</v>
      </c>
      <c r="AC42" s="139">
        <v>1017.6</v>
      </c>
      <c r="AD42" s="139">
        <v>2710.4</v>
      </c>
      <c r="AE42" s="120">
        <v>0</v>
      </c>
      <c r="AF42" s="120">
        <v>0</v>
      </c>
      <c r="AG42" s="120">
        <v>0</v>
      </c>
      <c r="AH42" s="120">
        <v>0</v>
      </c>
      <c r="AI42" s="120">
        <f>AJ42+AK42+AL42</f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0">
        <v>0</v>
      </c>
      <c r="AR42" s="120">
        <f>AT42</f>
        <v>0</v>
      </c>
      <c r="AS42" s="120">
        <v>0</v>
      </c>
      <c r="AT42" s="120">
        <v>0</v>
      </c>
      <c r="AU42" s="120">
        <v>0</v>
      </c>
      <c r="AV42" s="120">
        <v>0</v>
      </c>
      <c r="AW42" s="120">
        <v>0</v>
      </c>
      <c r="AX42" s="120">
        <v>0</v>
      </c>
      <c r="AY42" s="120">
        <f>BA42</f>
        <v>0</v>
      </c>
      <c r="AZ42" s="120">
        <v>0</v>
      </c>
      <c r="BA42" s="120">
        <v>0</v>
      </c>
      <c r="BB42" s="120">
        <v>0</v>
      </c>
      <c r="BC42" s="120">
        <v>0</v>
      </c>
      <c r="BD42" s="120">
        <v>0</v>
      </c>
      <c r="BE42" s="120">
        <v>0</v>
      </c>
      <c r="BF42" s="32"/>
      <c r="BG42" s="32"/>
    </row>
    <row r="43" spans="1:59" ht="53.25" customHeight="1" x14ac:dyDescent="0.2">
      <c r="A43" s="147"/>
      <c r="B43" s="121"/>
      <c r="C43" s="121"/>
      <c r="D43" s="121"/>
      <c r="E43" s="41"/>
      <c r="F43" s="41"/>
      <c r="G43" s="41"/>
      <c r="H43" s="42"/>
      <c r="I43" s="42"/>
      <c r="J43" s="42"/>
      <c r="K43" s="121"/>
      <c r="L43" s="121"/>
      <c r="M43" s="121"/>
      <c r="N43" s="121"/>
      <c r="O43" s="142"/>
      <c r="P43" s="142"/>
      <c r="Q43" s="142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40"/>
      <c r="AD43" s="140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32"/>
      <c r="BG43" s="32"/>
    </row>
    <row r="44" spans="1:59" ht="126" customHeight="1" x14ac:dyDescent="0.2">
      <c r="A44" s="148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9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2892.7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2892.7</v>
      </c>
      <c r="AB50" s="41">
        <v>0</v>
      </c>
      <c r="AC50" s="116">
        <v>0</v>
      </c>
      <c r="AD50" s="79">
        <v>0</v>
      </c>
      <c r="AE50" s="43">
        <v>2892.7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5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6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30990.799999999999</v>
      </c>
      <c r="AB52" s="41">
        <v>0</v>
      </c>
      <c r="AC52" s="116">
        <v>29441.3</v>
      </c>
      <c r="AD52" s="79">
        <v>1549.5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51" t="s">
        <v>34</v>
      </c>
      <c r="B53" s="40"/>
      <c r="C53" s="40" t="s">
        <v>6</v>
      </c>
      <c r="D53" s="41">
        <f>K53+R53+AA53+AI53+AR53+AY53</f>
        <v>410820.09999999992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138956.69999999998</v>
      </c>
      <c r="AB53" s="41">
        <f t="shared" ref="AB53" si="72">AB56+AB57+AB58+AB59+AB60</f>
        <v>0</v>
      </c>
      <c r="AC53" s="116">
        <f t="shared" ref="AC53:AH53" si="73">AC54+AC55</f>
        <v>112305.3</v>
      </c>
      <c r="AD53" s="79">
        <f t="shared" si="73"/>
        <v>22798.6</v>
      </c>
      <c r="AE53" s="41">
        <f t="shared" si="73"/>
        <v>3573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52"/>
      <c r="B54" s="119" t="s">
        <v>70</v>
      </c>
      <c r="C54" s="119" t="s">
        <v>7</v>
      </c>
      <c r="D54" s="118">
        <f>K54+R54+AA54+AI54+AR54+AY54</f>
        <v>410215.49999999994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138352.09999999998</v>
      </c>
      <c r="AB54" s="118">
        <f t="shared" ref="AB54:AH54" si="79">AB56+AB57+AB58+AB59+AB60+AB61+AB62</f>
        <v>0</v>
      </c>
      <c r="AC54" s="118">
        <f t="shared" si="79"/>
        <v>112305.3</v>
      </c>
      <c r="AD54" s="118">
        <f>AD56+AD57+AD58+AD59+AD60+AD61+AD62</f>
        <v>22194</v>
      </c>
      <c r="AE54" s="118">
        <f>AE57+AE59</f>
        <v>3573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53"/>
      <c r="B55" s="119" t="s">
        <v>18</v>
      </c>
      <c r="C55" s="119" t="s">
        <v>18</v>
      </c>
      <c r="D55" s="118">
        <f>K55+R55+AA55+AI55+AR55++AY55</f>
        <v>604.6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604.6</v>
      </c>
      <c r="AB55" s="118">
        <f>AB63</f>
        <v>0</v>
      </c>
      <c r="AC55" s="118">
        <f t="shared" ref="AC55:AH55" si="85">AC63</f>
        <v>0</v>
      </c>
      <c r="AD55" s="118">
        <f t="shared" si="85"/>
        <v>604.6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44006.299999999996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7689.7999999999993</v>
      </c>
      <c r="AB56" s="41">
        <v>0</v>
      </c>
      <c r="AC56" s="116">
        <v>1926.6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81.5" customHeight="1" x14ac:dyDescent="0.2">
      <c r="A59" s="44" t="s">
        <v>50</v>
      </c>
      <c r="B59" s="66" t="s">
        <v>70</v>
      </c>
      <c r="C59" s="40" t="s">
        <v>7</v>
      </c>
      <c r="D59" s="41">
        <f t="shared" si="89"/>
        <v>10269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4345</v>
      </c>
      <c r="AB59" s="41">
        <v>0</v>
      </c>
      <c r="AC59" s="116">
        <v>3072.6</v>
      </c>
      <c r="AD59" s="79">
        <v>926.6</v>
      </c>
      <c r="AE59" s="41">
        <v>345.8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72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76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73</v>
      </c>
      <c r="B63" s="109" t="s">
        <v>18</v>
      </c>
      <c r="C63" s="109" t="s">
        <v>18</v>
      </c>
      <c r="D63" s="96">
        <f>AA63</f>
        <v>604.6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604.6</v>
      </c>
      <c r="AB63" s="96"/>
      <c r="AC63" s="116"/>
      <c r="AD63" s="98">
        <v>604.6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33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33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33" t="s">
        <v>53</v>
      </c>
      <c r="B70" s="129" t="s">
        <v>20</v>
      </c>
      <c r="C70" s="129" t="s">
        <v>12</v>
      </c>
      <c r="D70" s="120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0">
        <f t="shared" si="54"/>
        <v>220.5</v>
      </c>
      <c r="L70" s="120">
        <v>0</v>
      </c>
      <c r="M70" s="120">
        <v>0</v>
      </c>
      <c r="N70" s="120">
        <v>220.5</v>
      </c>
      <c r="O70" s="120">
        <v>0</v>
      </c>
      <c r="P70" s="120">
        <v>0</v>
      </c>
      <c r="Q70" s="120">
        <v>0</v>
      </c>
      <c r="R70" s="120">
        <f t="shared" si="65"/>
        <v>148.19999999999999</v>
      </c>
      <c r="S70" s="120">
        <v>0</v>
      </c>
      <c r="T70" s="120">
        <v>0</v>
      </c>
      <c r="U70" s="120">
        <v>0</v>
      </c>
      <c r="V70" s="120">
        <v>148.19999999999999</v>
      </c>
      <c r="W70" s="120">
        <v>0</v>
      </c>
      <c r="X70" s="120">
        <v>0</v>
      </c>
      <c r="Y70" s="120">
        <v>0</v>
      </c>
      <c r="Z70" s="120">
        <v>0</v>
      </c>
      <c r="AA70" s="120">
        <f t="shared" si="66"/>
        <v>210.7</v>
      </c>
      <c r="AB70" s="120">
        <v>0</v>
      </c>
      <c r="AC70" s="139">
        <v>0</v>
      </c>
      <c r="AD70" s="139">
        <v>210.7</v>
      </c>
      <c r="AE70" s="120">
        <v>0</v>
      </c>
      <c r="AF70" s="120">
        <v>0</v>
      </c>
      <c r="AG70" s="120">
        <v>0</v>
      </c>
      <c r="AH70" s="120">
        <v>0</v>
      </c>
      <c r="AI70" s="120">
        <f t="shared" si="91"/>
        <v>112</v>
      </c>
      <c r="AJ70" s="120">
        <v>0</v>
      </c>
      <c r="AK70" s="120">
        <v>0</v>
      </c>
      <c r="AL70" s="120">
        <v>112</v>
      </c>
      <c r="AM70" s="120">
        <v>0</v>
      </c>
      <c r="AN70" s="120">
        <v>0</v>
      </c>
      <c r="AO70" s="120">
        <v>0</v>
      </c>
      <c r="AP70" s="120">
        <v>0</v>
      </c>
      <c r="AQ70" s="120">
        <v>0</v>
      </c>
      <c r="AR70" s="120">
        <f t="shared" si="90"/>
        <v>112</v>
      </c>
      <c r="AS70" s="120">
        <v>0</v>
      </c>
      <c r="AT70" s="120">
        <v>0</v>
      </c>
      <c r="AU70" s="120">
        <v>112</v>
      </c>
      <c r="AV70" s="120">
        <v>0</v>
      </c>
      <c r="AW70" s="120">
        <v>0</v>
      </c>
      <c r="AX70" s="120">
        <v>0</v>
      </c>
      <c r="AY70" s="120">
        <f>AZ70+BB70+BC70+BE70+BK70</f>
        <v>112</v>
      </c>
      <c r="AZ70" s="120">
        <v>0</v>
      </c>
      <c r="BA70" s="120">
        <v>0</v>
      </c>
      <c r="BB70" s="120">
        <v>112</v>
      </c>
      <c r="BC70" s="120">
        <v>0</v>
      </c>
      <c r="BD70" s="120">
        <v>0</v>
      </c>
      <c r="BE70" s="120">
        <v>0</v>
      </c>
    </row>
    <row r="71" spans="1:57" s="6" customFormat="1" ht="59.25" customHeight="1" x14ac:dyDescent="0.2">
      <c r="A71" s="133"/>
      <c r="B71" s="121"/>
      <c r="C71" s="121"/>
      <c r="D71" s="121"/>
      <c r="E71" s="43"/>
      <c r="F71" s="43"/>
      <c r="G71" s="43"/>
      <c r="H71" s="43"/>
      <c r="I71" s="43"/>
      <c r="J71" s="43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40"/>
      <c r="AD71" s="140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</row>
    <row r="72" spans="1:57" s="6" customFormat="1" ht="92.25" customHeight="1" x14ac:dyDescent="0.2">
      <c r="A72" s="147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47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54" t="s">
        <v>37</v>
      </c>
      <c r="B74" s="40" t="s">
        <v>24</v>
      </c>
      <c r="C74" s="40" t="s">
        <v>6</v>
      </c>
      <c r="D74" s="41">
        <f t="shared" si="105"/>
        <v>20679.599999999999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6886.8</v>
      </c>
      <c r="AB74" s="43">
        <f t="shared" ref="AB74:AH74" si="109">AB78</f>
        <v>0</v>
      </c>
      <c r="AC74" s="75">
        <f>AC78+AC83</f>
        <v>4378.3</v>
      </c>
      <c r="AD74" s="75">
        <f>AD76</f>
        <v>1908.5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55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55"/>
      <c r="B76" s="40" t="s">
        <v>12</v>
      </c>
      <c r="C76" s="40" t="s">
        <v>12</v>
      </c>
      <c r="D76" s="41">
        <f t="shared" si="105"/>
        <v>19941.899999999998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6886.8</v>
      </c>
      <c r="AB76" s="43">
        <v>0</v>
      </c>
      <c r="AC76" s="75">
        <f>AC78+AC83</f>
        <v>4378.3</v>
      </c>
      <c r="AD76" s="75">
        <f>AD83+AD84+AD80</f>
        <v>1908.5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56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556.20000000000005</v>
      </c>
      <c r="AB80" s="43">
        <v>0</v>
      </c>
      <c r="AC80" s="75">
        <v>0</v>
      </c>
      <c r="AD80" s="75">
        <v>556.20000000000005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74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75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2022-12-19T10:44:22Z</dcterms:modified>
</cp:coreProperties>
</file>