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0" windowWidth="19440" windowHeight="1212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1'!$3:$4</definedName>
    <definedName name="_xlnm.Print_Area" localSheetId="0">'Приложение 1'!$A$1:$X$40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N39" i="1" l="1"/>
  <c r="J30" i="1"/>
  <c r="I30" i="1" s="1"/>
  <c r="J29" i="1"/>
  <c r="I29" i="1" s="1"/>
  <c r="O16" i="1" l="1"/>
  <c r="N13" i="1" l="1"/>
  <c r="L13" i="1"/>
  <c r="T12" i="1"/>
  <c r="O12" i="1"/>
  <c r="J12" i="1"/>
  <c r="I12" i="1" s="1"/>
  <c r="J11" i="1"/>
  <c r="I11" i="1" s="1"/>
  <c r="O11" i="1"/>
  <c r="T11" i="1"/>
  <c r="T10" i="1" l="1"/>
  <c r="O10" i="1"/>
  <c r="J10" i="1"/>
  <c r="I10" i="1" l="1"/>
  <c r="J17" i="1" l="1"/>
  <c r="I17" i="1" s="1"/>
  <c r="X26" i="1" l="1"/>
  <c r="W26" i="1"/>
  <c r="V26" i="1"/>
  <c r="U26" i="1"/>
  <c r="S26" i="1"/>
  <c r="R26" i="1"/>
  <c r="Q26" i="1"/>
  <c r="P26" i="1"/>
  <c r="N26" i="1"/>
  <c r="M26" i="1"/>
  <c r="L26" i="1"/>
  <c r="K26" i="1"/>
  <c r="I26" i="1"/>
  <c r="T25" i="1"/>
  <c r="T26" i="1" s="1"/>
  <c r="O25" i="1"/>
  <c r="O26" i="1" s="1"/>
  <c r="J25" i="1"/>
  <c r="J26" i="1" s="1"/>
  <c r="X22" i="1"/>
  <c r="W22" i="1"/>
  <c r="V22" i="1"/>
  <c r="U22" i="1"/>
  <c r="S22" i="1"/>
  <c r="R22" i="1"/>
  <c r="Q22" i="1"/>
  <c r="P22" i="1"/>
  <c r="N22" i="1"/>
  <c r="M22" i="1"/>
  <c r="L22" i="1"/>
  <c r="K22" i="1"/>
  <c r="I22" i="1"/>
  <c r="X19" i="1"/>
  <c r="W19" i="1"/>
  <c r="V19" i="1"/>
  <c r="U19" i="1"/>
  <c r="S19" i="1"/>
  <c r="R19" i="1"/>
  <c r="Q19" i="1"/>
  <c r="P19" i="1"/>
  <c r="N19" i="1"/>
  <c r="M19" i="1"/>
  <c r="L19" i="1"/>
  <c r="K19" i="1"/>
  <c r="X13" i="1"/>
  <c r="W13" i="1"/>
  <c r="V13" i="1"/>
  <c r="U13" i="1"/>
  <c r="S13" i="1"/>
  <c r="R13" i="1"/>
  <c r="Q13" i="1"/>
  <c r="P13" i="1"/>
  <c r="M13" i="1"/>
  <c r="K13" i="1"/>
  <c r="J9" i="1"/>
  <c r="O9" i="1"/>
  <c r="T9" i="1"/>
  <c r="T8" i="1"/>
  <c r="O8" i="1"/>
  <c r="J8" i="1"/>
  <c r="T21" i="1"/>
  <c r="T22" i="1" s="1"/>
  <c r="O21" i="1"/>
  <c r="O22" i="1" s="1"/>
  <c r="J21" i="1"/>
  <c r="J22" i="1" s="1"/>
  <c r="T18" i="1"/>
  <c r="O18" i="1"/>
  <c r="O19" i="1" s="1"/>
  <c r="J18" i="1"/>
  <c r="I18" i="1" s="1"/>
  <c r="O13" i="1" l="1"/>
  <c r="T13" i="1"/>
  <c r="J13" i="1"/>
  <c r="I8" i="1"/>
  <c r="Q34" i="1"/>
  <c r="Q39" i="1" s="1"/>
  <c r="F8" i="1" l="1"/>
  <c r="I13" i="1"/>
  <c r="T16" i="1"/>
  <c r="T19" i="1" s="1"/>
  <c r="J16" i="1"/>
  <c r="J19" i="1" s="1"/>
  <c r="I16" i="1" l="1"/>
  <c r="I19" i="1" s="1"/>
  <c r="O33" i="1" l="1"/>
  <c r="T33" i="1" l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W34" i="1" l="1"/>
  <c r="W39" i="1" s="1"/>
  <c r="V34" i="1"/>
  <c r="V39" i="1" s="1"/>
  <c r="U34" i="1"/>
  <c r="U39" i="1" s="1"/>
  <c r="S34" i="1"/>
  <c r="S39" i="1" s="1"/>
  <c r="R34" i="1"/>
  <c r="R39" i="1" s="1"/>
  <c r="P34" i="1"/>
  <c r="P39" i="1" s="1"/>
  <c r="N34" i="1"/>
  <c r="M34" i="1"/>
  <c r="M39" i="1" s="1"/>
  <c r="L34" i="1"/>
  <c r="L39" i="1" s="1"/>
  <c r="K34" i="1"/>
  <c r="K39" i="1" s="1"/>
  <c r="X34" i="1"/>
  <c r="X39" i="1" s="1"/>
  <c r="T34" i="1" l="1"/>
  <c r="T39" i="1" s="1"/>
  <c r="O34" i="1"/>
  <c r="O39" i="1" s="1"/>
  <c r="J33" i="1"/>
  <c r="J34" i="1" l="1"/>
  <c r="J39" i="1" s="1"/>
  <c r="I33" i="1"/>
  <c r="I34" i="1" s="1"/>
  <c r="I39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J36" i="1" l="1"/>
  <c r="I36" i="1" s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J37" i="1" l="1"/>
  <c r="I37" i="1" s="1"/>
  <c r="X38" i="1" l="1"/>
  <c r="W38" i="1"/>
  <c r="V38" i="1"/>
  <c r="U38" i="1"/>
  <c r="T38" i="1"/>
  <c r="S38" i="1"/>
  <c r="R38" i="1"/>
  <c r="Q38" i="1"/>
  <c r="P38" i="1"/>
  <c r="N38" i="1"/>
  <c r="M38" i="1"/>
  <c r="L38" i="1"/>
  <c r="K38" i="1"/>
  <c r="K16" i="4" l="1"/>
  <c r="M16" i="4"/>
  <c r="P15" i="4" l="1"/>
  <c r="P16" i="4" s="1"/>
  <c r="R15" i="4"/>
  <c r="R16" i="4" s="1"/>
  <c r="U15" i="4"/>
  <c r="U16" i="4" s="1"/>
  <c r="W15" i="4"/>
  <c r="W16" i="4" s="1"/>
  <c r="J38" i="1" l="1"/>
  <c r="O38" i="1" l="1"/>
  <c r="I38" i="1" l="1"/>
</calcChain>
</file>

<file path=xl/sharedStrings.xml><?xml version="1.0" encoding="utf-8"?>
<sst xmlns="http://schemas.openxmlformats.org/spreadsheetml/2006/main" count="168" uniqueCount="78">
  <si>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</si>
  <si>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</si>
  <si>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</si>
  <si>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</si>
  <si>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</si>
  <si>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</si>
  <si>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</si>
  <si>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</si>
  <si>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</si>
  <si>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</si>
  <si>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Администрация     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</si>
  <si>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</si>
  <si>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</si>
  <si>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</si>
  <si>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</si>
  <si>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</si>
  <si>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</si>
  <si>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</si>
  <si>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</si>
  <si>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</si>
  <si>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</si>
  <si>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</si>
  <si>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МР "Печора"</t>
  </si>
  <si>
    <t>Всего по реализации инвестиционных проектов за счет средств бюджета МО ГП "Печора"</t>
  </si>
  <si>
    <t xml:space="preserve">Муниципальная  программа "Развитие физической культуры и спорта МО МР "Печора" </t>
  </si>
  <si>
    <t>Реконструкцию футбольного поля в г. Печора (подготовка основания, укладка искусственного футбольного покрытия и сертификация футбольного поля)</t>
  </si>
  <si>
    <t>Реконструкция</t>
  </si>
  <si>
    <t>2018 г.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</si>
  <si>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</si>
  <si>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</si>
  <si>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</si>
  <si>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</si>
  <si>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</si>
  <si>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</si>
  <si>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</si>
  <si>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</si>
  <si>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</si>
  <si>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Обеспечение жильем граждан, переселеных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</si>
  <si>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</si>
  <si>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</si>
  <si>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</si>
  <si>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</si>
  <si>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>подпрограмма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</t>
  </si>
  <si>
    <t>Муниципальная  программа «Жилье, жилищно-коммунальное хозяйство и территориальное развитие»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</si>
  <si>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</si>
  <si>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</si>
  <si>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</si>
  <si>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</si>
  <si>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</si>
  <si>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</si>
  <si>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</si>
  <si>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</si>
  <si>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2024 году, тыс. руб.</t>
  </si>
  <si>
    <t>КУМС МР "Печора"</t>
  </si>
  <si>
    <t>подпрограмма «Улучшение состояния жилищно-коммунального комплекса»</t>
  </si>
  <si>
    <t xml:space="preserve">Выполнение инженерных изысканий для проведения работ по  реконструкции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   </t>
  </si>
  <si>
    <t>2022 год</t>
  </si>
  <si>
    <t>Разработка проектно-сметной документации на объект: "Реконструкция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</t>
  </si>
  <si>
    <t>Муниципальная  программа «Развитие образования»</t>
  </si>
  <si>
    <t>подпрограмма "Развитие систему общего образования"</t>
  </si>
  <si>
    <t xml:space="preserve">Разработка проектно-сметной документации по объекту: «Строительство школы на 600 мест в г. Печора Республики Коми» </t>
  </si>
  <si>
    <t>Управление образования МР "Печора"</t>
  </si>
  <si>
    <t>.".</t>
  </si>
  <si>
    <t>2022 -2023 годы</t>
  </si>
  <si>
    <t>Реализация отдельных мероприятий регионального проекта "Обеспечение устойчивого сокращения непригодного для проживания жилищного фонда" на территории МР "Печора"</t>
  </si>
  <si>
    <t>Строительство</t>
  </si>
  <si>
    <t>Строительство внутрипоселкового газопровода в п. Кожва</t>
  </si>
  <si>
    <t>Всего</t>
  </si>
  <si>
    <t>Строительство водозаборной скважины в д. Конецбор</t>
  </si>
  <si>
    <t>Строительство водозаборной скважины в деревне Аранец</t>
  </si>
  <si>
    <t>Подготовка технического задания и определение стоимости проектно-изыскательских работ по объекту "Строительство канатной переправы через реку Печора" в г. Печора Республики Коми</t>
  </si>
  <si>
    <t xml:space="preserve">
ПЕРЕЧЕНЬ
ИНВЕСТИЦИОННЫХ ПРОЕКТОВ, ФИНАНСИРУЕМЫХ ЗА СЧЕТ 
СРЕДСТВ БЮДЖЕТА МО МР "ПЕЧОРА",  НА  2023-2025 годы</t>
  </si>
  <si>
    <t>Общая сметная стоимость объекта в текущих ценах на 01.01.2023 г. тыс. руб.</t>
  </si>
  <si>
    <t>Остаток сметной стоимости  на 01.01.2023 г, в тыс. руб.</t>
  </si>
  <si>
    <t>Объем финансирования проекта (объекта) в 2025 году, тыс. руб.</t>
  </si>
  <si>
    <t>2023-2025 годы</t>
  </si>
  <si>
    <t>2023 год</t>
  </si>
  <si>
    <r>
      <t xml:space="preserve">"Приложение                                                                                                         к постановлению администрации МР "Печора"                                                                от  30  декабря  2022 г. № 2601             </t>
    </r>
    <r>
      <rPr>
        <sz val="14"/>
        <color theme="0"/>
        <rFont val="Times New Roman"/>
        <family val="1"/>
        <charset val="204"/>
      </rPr>
      <t xml:space="preserve">. </t>
    </r>
    <r>
      <rPr>
        <sz val="14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</si>
</sst>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Fill="1" applyBorder="1"/>
    <xf numFmtId="0" fontId="0" fillId="0" borderId="2" xfId="0" applyBorder="1"/>
    <xf numFmtId="164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164" fontId="2" fillId="2" borderId="2" xfId="0" applyNumberFormat="1" applyFont="1" applyFill="1" applyBorder="1"/>
    <xf numFmtId="164" fontId="2" fillId="2" borderId="0" xfId="0" applyNumberFormat="1" applyFont="1" applyFill="1"/>
    <xf numFmtId="0" fontId="2" fillId="2" borderId="5" xfId="0" applyFont="1" applyFill="1" applyBorder="1" applyAlignment="1">
      <alignment horizontal="center" vertical="center" textRotation="90" wrapText="1"/>
    </xf>
    <xf numFmtId="16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Font="1" applyFill="1" applyBorder="1"/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1"/>
  <sheetViews>
    <sheetView tabSelected="1" zoomScale="60" zoomScaleNormal="60" zoomScaleSheetLayoutView="50" workbookViewId="0">
      <pane ySplit="4" topLeftCell="A5" activePane="bottomLeft" state="frozen"/>
      <selection pane="bottomLeft" activeCell="U4" sqref="U4"/>
    </sheetView>
  </sheetViews>
  <sheetFormatPr defaultColWidth="9.140625" defaultRowHeight="18.75" x14ac:dyDescent="0.3"/>
  <cols>
    <col min="1" max="1" width="7.28515625" style="17" customWidth="1"/>
    <col min="2" max="2" width="41.85546875" style="4" customWidth="1"/>
    <col min="3" max="3" width="20.42578125" style="5" customWidth="1"/>
    <col min="4" max="4" width="20" style="5" customWidth="1"/>
    <col min="5" max="5" width="17.42578125" style="5" customWidth="1"/>
    <col min="6" max="6" width="21.42578125" style="49" customWidth="1"/>
    <col min="7" max="7" width="20" style="49" customWidth="1"/>
    <col min="8" max="8" width="18.28515625" style="49" customWidth="1"/>
    <col min="9" max="9" width="14.5703125" style="49" customWidth="1"/>
    <col min="10" max="10" width="14.7109375" style="6" customWidth="1"/>
    <col min="11" max="11" width="13" style="6" customWidth="1"/>
    <col min="12" max="12" width="14.140625" style="6" customWidth="1"/>
    <col min="13" max="13" width="13.7109375" style="6" customWidth="1"/>
    <col min="14" max="14" width="14.5703125" style="49" customWidth="1"/>
    <col min="15" max="15" width="13.42578125" style="5" customWidth="1"/>
    <col min="16" max="16" width="13.140625" style="5" customWidth="1"/>
    <col min="17" max="17" width="14.28515625" style="5" customWidth="1"/>
    <col min="18" max="18" width="8" style="5" customWidth="1"/>
    <col min="19" max="19" width="10.42578125" style="5" customWidth="1"/>
    <col min="20" max="20" width="14.5703125" style="5" customWidth="1"/>
    <col min="21" max="21" width="11.140625" style="5" customWidth="1"/>
    <col min="22" max="22" width="11.42578125" style="5" customWidth="1"/>
    <col min="23" max="23" width="12.7109375" style="5" customWidth="1"/>
    <col min="24" max="24" width="10.7109375" style="5" customWidth="1"/>
    <col min="25" max="27" width="9.140625" style="5"/>
    <col min="28" max="28" width="13" style="5" bestFit="1" customWidth="1"/>
    <col min="29" max="16384" width="9.140625" style="5"/>
  </cols>
  <sheetData>
    <row r="1" spans="1:24" ht="64.5" customHeight="1" x14ac:dyDescent="0.3">
      <c r="S1" s="82" t="s">
        <v>77</v>
      </c>
      <c r="T1" s="83"/>
      <c r="U1" s="83"/>
      <c r="V1" s="83"/>
      <c r="W1" s="83"/>
      <c r="X1" s="83"/>
    </row>
    <row r="2" spans="1:24" ht="77.25" customHeight="1" x14ac:dyDescent="0.3">
      <c r="A2" s="84" t="s">
        <v>71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</row>
    <row r="3" spans="1:24" ht="71.25" customHeight="1" x14ac:dyDescent="0.3">
      <c r="A3" s="85" t="s">
        <v>5</v>
      </c>
      <c r="B3" s="85" t="s">
        <v>0</v>
      </c>
      <c r="C3" s="85" t="s">
        <v>14</v>
      </c>
      <c r="D3" s="85" t="s">
        <v>8</v>
      </c>
      <c r="E3" s="85" t="s">
        <v>15</v>
      </c>
      <c r="F3" s="87" t="s">
        <v>72</v>
      </c>
      <c r="G3" s="88" t="s">
        <v>7</v>
      </c>
      <c r="H3" s="87" t="s">
        <v>73</v>
      </c>
      <c r="I3" s="87" t="s">
        <v>19</v>
      </c>
      <c r="J3" s="116" t="s">
        <v>48</v>
      </c>
      <c r="K3" s="117"/>
      <c r="L3" s="117"/>
      <c r="M3" s="117"/>
      <c r="N3" s="118"/>
      <c r="O3" s="90" t="s">
        <v>52</v>
      </c>
      <c r="P3" s="91"/>
      <c r="Q3" s="91"/>
      <c r="R3" s="91"/>
      <c r="S3" s="92"/>
      <c r="T3" s="90" t="s">
        <v>74</v>
      </c>
      <c r="U3" s="91"/>
      <c r="V3" s="91"/>
      <c r="W3" s="91"/>
      <c r="X3" s="92"/>
    </row>
    <row r="4" spans="1:24" ht="172.5" customHeight="1" x14ac:dyDescent="0.3">
      <c r="A4" s="89"/>
      <c r="B4" s="86"/>
      <c r="C4" s="86"/>
      <c r="D4" s="86"/>
      <c r="E4" s="86"/>
      <c r="F4" s="88"/>
      <c r="G4" s="115"/>
      <c r="H4" s="88"/>
      <c r="I4" s="88"/>
      <c r="J4" s="13" t="s">
        <v>4</v>
      </c>
      <c r="K4" s="13" t="s">
        <v>1</v>
      </c>
      <c r="L4" s="13" t="s">
        <v>2</v>
      </c>
      <c r="M4" s="13" t="s">
        <v>3</v>
      </c>
      <c r="N4" s="62" t="s">
        <v>6</v>
      </c>
      <c r="O4" s="15" t="s">
        <v>4</v>
      </c>
      <c r="P4" s="14" t="s">
        <v>1</v>
      </c>
      <c r="Q4" s="14" t="s">
        <v>2</v>
      </c>
      <c r="R4" s="14" t="s">
        <v>3</v>
      </c>
      <c r="S4" s="14" t="s">
        <v>6</v>
      </c>
      <c r="T4" s="15" t="s">
        <v>4</v>
      </c>
      <c r="U4" s="14" t="s">
        <v>1</v>
      </c>
      <c r="V4" s="14" t="s">
        <v>2</v>
      </c>
      <c r="W4" s="14" t="s">
        <v>3</v>
      </c>
      <c r="X4" s="14" t="s">
        <v>6</v>
      </c>
    </row>
    <row r="5" spans="1:24" x14ac:dyDescent="0.3">
      <c r="A5" s="7">
        <v>1</v>
      </c>
      <c r="B5" s="7">
        <v>2</v>
      </c>
      <c r="C5" s="7">
        <v>3</v>
      </c>
      <c r="D5" s="7">
        <v>4</v>
      </c>
      <c r="E5" s="7">
        <v>5</v>
      </c>
      <c r="F5" s="50">
        <v>6</v>
      </c>
      <c r="G5" s="50">
        <v>7</v>
      </c>
      <c r="H5" s="50">
        <v>8</v>
      </c>
      <c r="I5" s="50">
        <v>9</v>
      </c>
      <c r="J5" s="8">
        <v>10</v>
      </c>
      <c r="K5" s="8">
        <v>11</v>
      </c>
      <c r="L5" s="8">
        <v>12</v>
      </c>
      <c r="M5" s="8">
        <v>13</v>
      </c>
      <c r="N5" s="50">
        <v>14</v>
      </c>
      <c r="O5" s="7">
        <v>15</v>
      </c>
      <c r="P5" s="7">
        <v>16</v>
      </c>
      <c r="Q5" s="7">
        <v>17</v>
      </c>
      <c r="R5" s="7">
        <v>18</v>
      </c>
      <c r="S5" s="7">
        <v>19</v>
      </c>
      <c r="T5" s="7">
        <v>20</v>
      </c>
      <c r="U5" s="7">
        <v>21</v>
      </c>
      <c r="V5" s="7">
        <v>22</v>
      </c>
      <c r="W5" s="7">
        <v>23</v>
      </c>
      <c r="X5" s="7">
        <v>24</v>
      </c>
    </row>
    <row r="6" spans="1:24" s="6" customFormat="1" ht="32.25" hidden="1" customHeight="1" x14ac:dyDescent="0.3">
      <c r="A6" s="96" t="s">
        <v>43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100"/>
    </row>
    <row r="7" spans="1:24" s="6" customFormat="1" ht="35.25" hidden="1" customHeight="1" x14ac:dyDescent="0.3">
      <c r="A7" s="96" t="s">
        <v>54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100"/>
    </row>
    <row r="8" spans="1:24" s="6" customFormat="1" ht="194.25" hidden="1" customHeight="1" x14ac:dyDescent="0.3">
      <c r="A8" s="19">
        <v>1</v>
      </c>
      <c r="B8" s="46" t="s">
        <v>55</v>
      </c>
      <c r="C8" s="66" t="s">
        <v>26</v>
      </c>
      <c r="D8" s="19" t="s">
        <v>9</v>
      </c>
      <c r="E8" s="19" t="s">
        <v>56</v>
      </c>
      <c r="F8" s="51">
        <f>I8</f>
        <v>693.9</v>
      </c>
      <c r="G8" s="50">
        <v>0</v>
      </c>
      <c r="H8" s="50" t="s">
        <v>13</v>
      </c>
      <c r="I8" s="51">
        <f>J8</f>
        <v>693.9</v>
      </c>
      <c r="J8" s="69">
        <f>K8+L8+M8+N8</f>
        <v>693.9</v>
      </c>
      <c r="K8" s="69">
        <v>0</v>
      </c>
      <c r="L8" s="69">
        <v>0</v>
      </c>
      <c r="M8" s="69">
        <v>0</v>
      </c>
      <c r="N8" s="51">
        <v>693.9</v>
      </c>
      <c r="O8" s="69">
        <f>P8+Q8+R8+S8</f>
        <v>0</v>
      </c>
      <c r="P8" s="69">
        <v>0</v>
      </c>
      <c r="Q8" s="69">
        <v>0</v>
      </c>
      <c r="R8" s="69">
        <v>0</v>
      </c>
      <c r="S8" s="69">
        <v>0</v>
      </c>
      <c r="T8" s="69">
        <f>U8+V8+W8+X8</f>
        <v>0</v>
      </c>
      <c r="U8" s="69">
        <v>0</v>
      </c>
      <c r="V8" s="69">
        <v>0</v>
      </c>
      <c r="W8" s="69">
        <v>0</v>
      </c>
      <c r="X8" s="69">
        <v>0</v>
      </c>
    </row>
    <row r="9" spans="1:24" s="6" customFormat="1" ht="160.5" hidden="1" customHeight="1" x14ac:dyDescent="0.3">
      <c r="A9" s="19">
        <v>2</v>
      </c>
      <c r="B9" s="48" t="s">
        <v>57</v>
      </c>
      <c r="C9" s="66" t="s">
        <v>26</v>
      </c>
      <c r="D9" s="19" t="s">
        <v>9</v>
      </c>
      <c r="E9" s="19" t="s">
        <v>56</v>
      </c>
      <c r="F9" s="51">
        <v>2000</v>
      </c>
      <c r="G9" s="50">
        <v>0</v>
      </c>
      <c r="H9" s="50" t="s">
        <v>13</v>
      </c>
      <c r="I9" s="51">
        <v>2000</v>
      </c>
      <c r="J9" s="69">
        <f>K9+L9+M9+N9</f>
        <v>2000</v>
      </c>
      <c r="K9" s="69">
        <v>0</v>
      </c>
      <c r="L9" s="69">
        <v>0</v>
      </c>
      <c r="M9" s="69">
        <v>0</v>
      </c>
      <c r="N9" s="51">
        <v>2000</v>
      </c>
      <c r="O9" s="69">
        <f>P9+Q9+R9+S9</f>
        <v>0</v>
      </c>
      <c r="P9" s="69">
        <v>0</v>
      </c>
      <c r="Q9" s="69">
        <v>0</v>
      </c>
      <c r="R9" s="69">
        <v>0</v>
      </c>
      <c r="S9" s="69">
        <v>0</v>
      </c>
      <c r="T9" s="69">
        <f>U9+V9+W9+X9</f>
        <v>0</v>
      </c>
      <c r="U9" s="69">
        <v>0</v>
      </c>
      <c r="V9" s="69">
        <v>0</v>
      </c>
      <c r="W9" s="69">
        <v>0</v>
      </c>
      <c r="X9" s="69">
        <v>0</v>
      </c>
    </row>
    <row r="10" spans="1:24" s="6" customFormat="1" ht="84" hidden="1" customHeight="1" x14ac:dyDescent="0.3">
      <c r="A10" s="70">
        <v>3</v>
      </c>
      <c r="B10" s="32" t="s">
        <v>66</v>
      </c>
      <c r="C10" s="70" t="s">
        <v>65</v>
      </c>
      <c r="D10" s="70" t="s">
        <v>9</v>
      </c>
      <c r="E10" s="70" t="s">
        <v>56</v>
      </c>
      <c r="F10" s="51">
        <v>21419.9</v>
      </c>
      <c r="G10" s="71">
        <v>5128.8</v>
      </c>
      <c r="H10" s="71">
        <v>16291.1</v>
      </c>
      <c r="I10" s="51">
        <f>J10</f>
        <v>17144.8</v>
      </c>
      <c r="J10" s="69">
        <f>K10+L10+M10+N10</f>
        <v>17144.8</v>
      </c>
      <c r="K10" s="69">
        <v>0</v>
      </c>
      <c r="L10" s="69">
        <v>15476.5</v>
      </c>
      <c r="M10" s="69">
        <v>0</v>
      </c>
      <c r="N10" s="51">
        <v>1668.3</v>
      </c>
      <c r="O10" s="69">
        <f>P10+Q10+R10+S10</f>
        <v>0</v>
      </c>
      <c r="P10" s="69">
        <v>0</v>
      </c>
      <c r="Q10" s="69">
        <v>0</v>
      </c>
      <c r="R10" s="69">
        <v>0</v>
      </c>
      <c r="S10" s="69">
        <v>0</v>
      </c>
      <c r="T10" s="69">
        <f>U10+V10+W10+X10</f>
        <v>0</v>
      </c>
      <c r="U10" s="69">
        <v>0</v>
      </c>
      <c r="V10" s="69">
        <v>0</v>
      </c>
      <c r="W10" s="69">
        <v>0</v>
      </c>
      <c r="X10" s="69">
        <v>0</v>
      </c>
    </row>
    <row r="11" spans="1:24" s="6" customFormat="1" ht="84" hidden="1" customHeight="1" x14ac:dyDescent="0.3">
      <c r="A11" s="73">
        <v>4</v>
      </c>
      <c r="B11" s="32" t="s">
        <v>68</v>
      </c>
      <c r="C11" s="73" t="s">
        <v>65</v>
      </c>
      <c r="D11" s="73" t="s">
        <v>9</v>
      </c>
      <c r="E11" s="73" t="s">
        <v>56</v>
      </c>
      <c r="F11" s="51">
        <v>0</v>
      </c>
      <c r="G11" s="72">
        <v>0</v>
      </c>
      <c r="H11" s="72">
        <v>0</v>
      </c>
      <c r="I11" s="51">
        <f>J11</f>
        <v>309.57000000000005</v>
      </c>
      <c r="J11" s="69">
        <f>K11+L11+M11+N11</f>
        <v>309.57000000000005</v>
      </c>
      <c r="K11" s="69">
        <v>0</v>
      </c>
      <c r="L11" s="69">
        <v>274.60000000000002</v>
      </c>
      <c r="M11" s="69">
        <v>0</v>
      </c>
      <c r="N11" s="51">
        <v>34.97</v>
      </c>
      <c r="O11" s="69">
        <f>P11+Q11+R11+S11</f>
        <v>0</v>
      </c>
      <c r="P11" s="69">
        <v>0</v>
      </c>
      <c r="Q11" s="69">
        <v>0</v>
      </c>
      <c r="R11" s="69">
        <v>0</v>
      </c>
      <c r="S11" s="69">
        <v>0</v>
      </c>
      <c r="T11" s="69">
        <f>U11+V11+W11+X11</f>
        <v>0</v>
      </c>
      <c r="U11" s="69">
        <v>0</v>
      </c>
      <c r="V11" s="69">
        <v>0</v>
      </c>
      <c r="W11" s="69">
        <v>0</v>
      </c>
      <c r="X11" s="69">
        <v>0</v>
      </c>
    </row>
    <row r="12" spans="1:24" s="6" customFormat="1" ht="84" hidden="1" customHeight="1" x14ac:dyDescent="0.3">
      <c r="A12" s="73">
        <v>5</v>
      </c>
      <c r="B12" s="32" t="s">
        <v>69</v>
      </c>
      <c r="C12" s="73" t="s">
        <v>65</v>
      </c>
      <c r="D12" s="73" t="s">
        <v>9</v>
      </c>
      <c r="E12" s="73" t="s">
        <v>56</v>
      </c>
      <c r="F12" s="51">
        <v>0</v>
      </c>
      <c r="G12" s="72">
        <v>0</v>
      </c>
      <c r="H12" s="72">
        <v>0</v>
      </c>
      <c r="I12" s="51">
        <f>J12</f>
        <v>831.2</v>
      </c>
      <c r="J12" s="69">
        <f>K12+L12+M12+N12</f>
        <v>831.2</v>
      </c>
      <c r="K12" s="69">
        <v>0</v>
      </c>
      <c r="L12" s="69">
        <v>600</v>
      </c>
      <c r="M12" s="69">
        <v>0</v>
      </c>
      <c r="N12" s="51">
        <v>231.2</v>
      </c>
      <c r="O12" s="69">
        <f>P12+Q12+R12+S12</f>
        <v>0</v>
      </c>
      <c r="P12" s="69">
        <v>0</v>
      </c>
      <c r="Q12" s="69">
        <v>0</v>
      </c>
      <c r="R12" s="69">
        <v>0</v>
      </c>
      <c r="S12" s="69">
        <v>0</v>
      </c>
      <c r="T12" s="69">
        <f>U12+V12+W12+X12</f>
        <v>0</v>
      </c>
      <c r="U12" s="69">
        <v>0</v>
      </c>
      <c r="V12" s="69">
        <v>0</v>
      </c>
      <c r="W12" s="69">
        <v>0</v>
      </c>
      <c r="X12" s="69">
        <v>0</v>
      </c>
    </row>
    <row r="13" spans="1:24" s="6" customFormat="1" ht="30.75" hidden="1" customHeight="1" x14ac:dyDescent="0.3">
      <c r="A13" s="19"/>
      <c r="B13" s="47" t="s">
        <v>12</v>
      </c>
      <c r="C13" s="9"/>
      <c r="D13" s="9"/>
      <c r="E13" s="9"/>
      <c r="F13" s="54"/>
      <c r="G13" s="54"/>
      <c r="H13" s="54"/>
      <c r="I13" s="65">
        <f>I8+I9+I10+I11+I12</f>
        <v>20979.47</v>
      </c>
      <c r="J13" s="65">
        <f>J8+J9+J10+J11+J12</f>
        <v>20979.47</v>
      </c>
      <c r="K13" s="65">
        <f t="shared" ref="K13:X13" si="0">K8+K9</f>
        <v>0</v>
      </c>
      <c r="L13" s="65">
        <f>L10+L11+L12</f>
        <v>16351.1</v>
      </c>
      <c r="M13" s="65">
        <f t="shared" si="0"/>
        <v>0</v>
      </c>
      <c r="N13" s="65">
        <f>N8+N9+N10+N11+N12</f>
        <v>4628.37</v>
      </c>
      <c r="O13" s="65">
        <f t="shared" si="0"/>
        <v>0</v>
      </c>
      <c r="P13" s="65">
        <f t="shared" si="0"/>
        <v>0</v>
      </c>
      <c r="Q13" s="65">
        <f t="shared" si="0"/>
        <v>0</v>
      </c>
      <c r="R13" s="65">
        <f t="shared" si="0"/>
        <v>0</v>
      </c>
      <c r="S13" s="65">
        <f t="shared" si="0"/>
        <v>0</v>
      </c>
      <c r="T13" s="65">
        <f t="shared" si="0"/>
        <v>0</v>
      </c>
      <c r="U13" s="65">
        <f t="shared" si="0"/>
        <v>0</v>
      </c>
      <c r="V13" s="65">
        <f t="shared" si="0"/>
        <v>0</v>
      </c>
      <c r="W13" s="65">
        <f t="shared" si="0"/>
        <v>0</v>
      </c>
      <c r="X13" s="65">
        <f t="shared" si="0"/>
        <v>0</v>
      </c>
    </row>
    <row r="14" spans="1:24" s="6" customFormat="1" ht="30.75" hidden="1" customHeight="1" x14ac:dyDescent="0.3">
      <c r="A14" s="44"/>
      <c r="B14" s="105" t="s">
        <v>42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7"/>
    </row>
    <row r="15" spans="1:24" s="6" customFormat="1" ht="89.25" hidden="1" customHeight="1" x14ac:dyDescent="0.3">
      <c r="A15" s="108">
        <v>6</v>
      </c>
      <c r="B15" s="109" t="s">
        <v>37</v>
      </c>
      <c r="C15" s="103"/>
      <c r="D15" s="7" t="s">
        <v>9</v>
      </c>
      <c r="E15" s="110" t="s">
        <v>63</v>
      </c>
      <c r="F15" s="42">
        <v>0</v>
      </c>
      <c r="G15" s="42">
        <v>0</v>
      </c>
      <c r="H15" s="50" t="s">
        <v>13</v>
      </c>
      <c r="I15" s="42">
        <v>0</v>
      </c>
      <c r="J15" s="42">
        <v>0</v>
      </c>
      <c r="K15" s="68">
        <v>0</v>
      </c>
      <c r="L15" s="68">
        <v>0</v>
      </c>
      <c r="M15" s="42">
        <v>0</v>
      </c>
      <c r="N15" s="7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</row>
    <row r="16" spans="1:24" s="6" customFormat="1" ht="147.75" hidden="1" customHeight="1" x14ac:dyDescent="0.3">
      <c r="A16" s="108"/>
      <c r="B16" s="109"/>
      <c r="C16" s="104"/>
      <c r="D16" s="7" t="s">
        <v>53</v>
      </c>
      <c r="E16" s="111"/>
      <c r="F16" s="42">
        <v>0</v>
      </c>
      <c r="G16" s="42">
        <v>0</v>
      </c>
      <c r="H16" s="52" t="s">
        <v>13</v>
      </c>
      <c r="I16" s="42">
        <f>J16+O16+T16</f>
        <v>42190.1</v>
      </c>
      <c r="J16" s="3">
        <f>K16+L16+M16+N16</f>
        <v>41491.4</v>
      </c>
      <c r="K16" s="3">
        <v>0</v>
      </c>
      <c r="L16" s="42">
        <v>39416.9</v>
      </c>
      <c r="M16" s="42">
        <v>0</v>
      </c>
      <c r="N16" s="42">
        <v>2074.5</v>
      </c>
      <c r="O16" s="3">
        <f>S16</f>
        <v>698.7</v>
      </c>
      <c r="P16" s="3">
        <v>0</v>
      </c>
      <c r="Q16" s="3">
        <v>0</v>
      </c>
      <c r="R16" s="3">
        <v>0</v>
      </c>
      <c r="S16" s="3">
        <v>698.7</v>
      </c>
      <c r="T16" s="3">
        <f>U16+V16+W16+X16</f>
        <v>0</v>
      </c>
      <c r="U16" s="3">
        <v>0</v>
      </c>
      <c r="V16" s="3">
        <v>0</v>
      </c>
      <c r="W16" s="3">
        <v>0</v>
      </c>
      <c r="X16" s="3">
        <v>0</v>
      </c>
    </row>
    <row r="17" spans="1:24" s="6" customFormat="1" ht="82.5" hidden="1" customHeight="1" x14ac:dyDescent="0.3">
      <c r="A17" s="113">
        <v>7</v>
      </c>
      <c r="B17" s="110" t="s">
        <v>64</v>
      </c>
      <c r="C17" s="103"/>
      <c r="D17" s="7" t="s">
        <v>9</v>
      </c>
      <c r="E17" s="67" t="s">
        <v>56</v>
      </c>
      <c r="F17" s="42">
        <v>0</v>
      </c>
      <c r="G17" s="42">
        <v>0</v>
      </c>
      <c r="H17" s="52" t="s">
        <v>13</v>
      </c>
      <c r="I17" s="42">
        <f>J17</f>
        <v>34931.999999999993</v>
      </c>
      <c r="J17" s="42">
        <f>K17+L17+M17+N17</f>
        <v>34931.999999999993</v>
      </c>
      <c r="K17" s="68">
        <v>0</v>
      </c>
      <c r="L17" s="68">
        <v>1396.2</v>
      </c>
      <c r="M17" s="42">
        <v>33158.199999999997</v>
      </c>
      <c r="N17" s="7">
        <v>377.6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</row>
    <row r="18" spans="1:24" s="6" customFormat="1" ht="88.5" hidden="1" customHeight="1" x14ac:dyDescent="0.3">
      <c r="A18" s="114"/>
      <c r="B18" s="112"/>
      <c r="C18" s="104"/>
      <c r="D18" s="7" t="s">
        <v>53</v>
      </c>
      <c r="E18" s="67" t="s">
        <v>56</v>
      </c>
      <c r="F18" s="42">
        <v>0</v>
      </c>
      <c r="G18" s="42">
        <v>0</v>
      </c>
      <c r="H18" s="52" t="s">
        <v>13</v>
      </c>
      <c r="I18" s="42">
        <f>J18</f>
        <v>2400</v>
      </c>
      <c r="J18" s="3">
        <f>K18+L18+M18+N18</f>
        <v>2400</v>
      </c>
      <c r="K18" s="3">
        <v>0</v>
      </c>
      <c r="L18" s="42">
        <v>0</v>
      </c>
      <c r="M18" s="42">
        <v>0</v>
      </c>
      <c r="N18" s="42">
        <v>2400</v>
      </c>
      <c r="O18" s="3">
        <f>P18+Q18+R18+S18</f>
        <v>0</v>
      </c>
      <c r="P18" s="3">
        <v>0</v>
      </c>
      <c r="Q18" s="3">
        <v>0</v>
      </c>
      <c r="R18" s="3">
        <v>0</v>
      </c>
      <c r="S18" s="3">
        <v>0</v>
      </c>
      <c r="T18" s="3">
        <f>U18+V18+W18+X18</f>
        <v>0</v>
      </c>
      <c r="U18" s="3">
        <v>0</v>
      </c>
      <c r="V18" s="3">
        <v>0</v>
      </c>
      <c r="W18" s="3">
        <v>0</v>
      </c>
      <c r="X18" s="3">
        <v>0</v>
      </c>
    </row>
    <row r="19" spans="1:24" s="6" customFormat="1" ht="30.75" hidden="1" customHeight="1" x14ac:dyDescent="0.3">
      <c r="A19" s="18"/>
      <c r="B19" s="9" t="s">
        <v>12</v>
      </c>
      <c r="C19" s="19"/>
      <c r="D19" s="7"/>
      <c r="E19" s="9"/>
      <c r="F19" s="52"/>
      <c r="G19" s="42"/>
      <c r="H19" s="52"/>
      <c r="I19" s="53">
        <f>I16+I17+I18</f>
        <v>79522.099999999991</v>
      </c>
      <c r="J19" s="53">
        <f t="shared" ref="J19:X19" si="1">J16+J17+J18</f>
        <v>78823.399999999994</v>
      </c>
      <c r="K19" s="53">
        <f t="shared" si="1"/>
        <v>0</v>
      </c>
      <c r="L19" s="53">
        <f t="shared" si="1"/>
        <v>40813.1</v>
      </c>
      <c r="M19" s="53">
        <f t="shared" si="1"/>
        <v>33158.199999999997</v>
      </c>
      <c r="N19" s="53">
        <f t="shared" si="1"/>
        <v>4852.1000000000004</v>
      </c>
      <c r="O19" s="53">
        <f t="shared" si="1"/>
        <v>698.7</v>
      </c>
      <c r="P19" s="53">
        <f t="shared" si="1"/>
        <v>0</v>
      </c>
      <c r="Q19" s="53">
        <f t="shared" si="1"/>
        <v>0</v>
      </c>
      <c r="R19" s="53">
        <f t="shared" si="1"/>
        <v>0</v>
      </c>
      <c r="S19" s="53">
        <f t="shared" si="1"/>
        <v>698.7</v>
      </c>
      <c r="T19" s="53">
        <f t="shared" si="1"/>
        <v>0</v>
      </c>
      <c r="U19" s="53">
        <f t="shared" si="1"/>
        <v>0</v>
      </c>
      <c r="V19" s="53">
        <f t="shared" si="1"/>
        <v>0</v>
      </c>
      <c r="W19" s="53">
        <f t="shared" si="1"/>
        <v>0</v>
      </c>
      <c r="X19" s="53">
        <f t="shared" si="1"/>
        <v>0</v>
      </c>
    </row>
    <row r="20" spans="1:24" s="6" customFormat="1" ht="30.75" hidden="1" customHeight="1" x14ac:dyDescent="0.3">
      <c r="A20" s="96" t="s">
        <v>38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100"/>
    </row>
    <row r="21" spans="1:24" s="6" customFormat="1" ht="104.25" hidden="1" customHeight="1" x14ac:dyDescent="0.3">
      <c r="A21" s="19">
        <v>8</v>
      </c>
      <c r="B21" s="45" t="s">
        <v>70</v>
      </c>
      <c r="C21" s="66" t="s">
        <v>65</v>
      </c>
      <c r="D21" s="19" t="s">
        <v>9</v>
      </c>
      <c r="E21" s="19" t="s">
        <v>56</v>
      </c>
      <c r="F21" s="42">
        <v>20000</v>
      </c>
      <c r="G21" s="50">
        <v>0</v>
      </c>
      <c r="H21" s="50" t="s">
        <v>13</v>
      </c>
      <c r="I21" s="42">
        <v>20000</v>
      </c>
      <c r="J21" s="3">
        <f>K21+L21+M21+N21</f>
        <v>884.6</v>
      </c>
      <c r="K21" s="69">
        <v>0</v>
      </c>
      <c r="L21" s="69">
        <v>0</v>
      </c>
      <c r="M21" s="69">
        <v>0</v>
      </c>
      <c r="N21" s="42">
        <v>884.6</v>
      </c>
      <c r="O21" s="69">
        <f>P21+Q21+R21+S21</f>
        <v>0</v>
      </c>
      <c r="P21" s="69">
        <v>0</v>
      </c>
      <c r="Q21" s="69">
        <v>0</v>
      </c>
      <c r="R21" s="69">
        <v>0</v>
      </c>
      <c r="S21" s="69">
        <v>0</v>
      </c>
      <c r="T21" s="69">
        <f>U21+V21+W21+X21</f>
        <v>0</v>
      </c>
      <c r="U21" s="69">
        <v>0</v>
      </c>
      <c r="V21" s="69">
        <v>0</v>
      </c>
      <c r="W21" s="69">
        <v>0</v>
      </c>
      <c r="X21" s="69">
        <v>0</v>
      </c>
    </row>
    <row r="22" spans="1:24" s="6" customFormat="1" ht="35.25" hidden="1" customHeight="1" x14ac:dyDescent="0.3">
      <c r="A22" s="9"/>
      <c r="B22" s="9" t="s">
        <v>12</v>
      </c>
      <c r="C22" s="9"/>
      <c r="D22" s="9"/>
      <c r="E22" s="9"/>
      <c r="F22" s="54"/>
      <c r="G22" s="54"/>
      <c r="H22" s="54"/>
      <c r="I22" s="64">
        <f>I21</f>
        <v>20000</v>
      </c>
      <c r="J22" s="64">
        <f t="shared" ref="J22:X22" si="2">J21</f>
        <v>884.6</v>
      </c>
      <c r="K22" s="64">
        <f t="shared" si="2"/>
        <v>0</v>
      </c>
      <c r="L22" s="64">
        <f t="shared" si="2"/>
        <v>0</v>
      </c>
      <c r="M22" s="64">
        <f t="shared" si="2"/>
        <v>0</v>
      </c>
      <c r="N22" s="64">
        <f t="shared" si="2"/>
        <v>884.6</v>
      </c>
      <c r="O22" s="64">
        <f t="shared" si="2"/>
        <v>0</v>
      </c>
      <c r="P22" s="64">
        <f t="shared" si="2"/>
        <v>0</v>
      </c>
      <c r="Q22" s="64">
        <f t="shared" si="2"/>
        <v>0</v>
      </c>
      <c r="R22" s="64">
        <f t="shared" si="2"/>
        <v>0</v>
      </c>
      <c r="S22" s="64">
        <f t="shared" si="2"/>
        <v>0</v>
      </c>
      <c r="T22" s="64">
        <f t="shared" si="2"/>
        <v>0</v>
      </c>
      <c r="U22" s="64">
        <f t="shared" si="2"/>
        <v>0</v>
      </c>
      <c r="V22" s="64">
        <f t="shared" si="2"/>
        <v>0</v>
      </c>
      <c r="W22" s="64">
        <f t="shared" si="2"/>
        <v>0</v>
      </c>
      <c r="X22" s="64">
        <f t="shared" si="2"/>
        <v>0</v>
      </c>
    </row>
    <row r="23" spans="1:24" s="6" customFormat="1" ht="35.25" hidden="1" customHeight="1" x14ac:dyDescent="0.3">
      <c r="A23" s="96" t="s">
        <v>58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2"/>
    </row>
    <row r="24" spans="1:24" s="6" customFormat="1" ht="35.25" hidden="1" customHeight="1" x14ac:dyDescent="0.3">
      <c r="A24" s="96" t="s">
        <v>59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2"/>
    </row>
    <row r="25" spans="1:24" s="6" customFormat="1" ht="85.5" hidden="1" customHeight="1" x14ac:dyDescent="0.3">
      <c r="A25" s="19">
        <v>9</v>
      </c>
      <c r="B25" s="48" t="s">
        <v>60</v>
      </c>
      <c r="C25" s="66" t="s">
        <v>65</v>
      </c>
      <c r="D25" s="19" t="s">
        <v>61</v>
      </c>
      <c r="E25" s="19" t="s">
        <v>56</v>
      </c>
      <c r="F25" s="42" t="s">
        <v>13</v>
      </c>
      <c r="G25" s="42">
        <v>0</v>
      </c>
      <c r="H25" s="54" t="s">
        <v>13</v>
      </c>
      <c r="I25" s="42">
        <v>3500</v>
      </c>
      <c r="J25" s="69">
        <f>K25+L25+M25+N25</f>
        <v>3500</v>
      </c>
      <c r="K25" s="69">
        <v>0</v>
      </c>
      <c r="L25" s="69">
        <v>0</v>
      </c>
      <c r="M25" s="69">
        <v>0</v>
      </c>
      <c r="N25" s="51">
        <v>3500</v>
      </c>
      <c r="O25" s="69">
        <f>P25+Q25+R25+S25</f>
        <v>0</v>
      </c>
      <c r="P25" s="69">
        <v>0</v>
      </c>
      <c r="Q25" s="69">
        <v>0</v>
      </c>
      <c r="R25" s="69">
        <v>0</v>
      </c>
      <c r="S25" s="69">
        <v>0</v>
      </c>
      <c r="T25" s="69">
        <f>U25+V25+W25+X25</f>
        <v>0</v>
      </c>
      <c r="U25" s="69">
        <v>0</v>
      </c>
      <c r="V25" s="69">
        <v>0</v>
      </c>
      <c r="W25" s="69">
        <v>0</v>
      </c>
      <c r="X25" s="69">
        <v>0</v>
      </c>
    </row>
    <row r="26" spans="1:24" s="6" customFormat="1" ht="35.25" hidden="1" customHeight="1" x14ac:dyDescent="0.3">
      <c r="A26" s="9"/>
      <c r="B26" s="9" t="s">
        <v>12</v>
      </c>
      <c r="C26" s="9"/>
      <c r="D26" s="9"/>
      <c r="E26" s="9"/>
      <c r="F26" s="54"/>
      <c r="G26" s="54"/>
      <c r="H26" s="54"/>
      <c r="I26" s="53">
        <f>I25</f>
        <v>3500</v>
      </c>
      <c r="J26" s="53">
        <f t="shared" ref="J26:X26" si="3">J25</f>
        <v>3500</v>
      </c>
      <c r="K26" s="53">
        <f t="shared" si="3"/>
        <v>0</v>
      </c>
      <c r="L26" s="53">
        <f t="shared" si="3"/>
        <v>0</v>
      </c>
      <c r="M26" s="53">
        <f t="shared" si="3"/>
        <v>0</v>
      </c>
      <c r="N26" s="53">
        <f t="shared" si="3"/>
        <v>3500</v>
      </c>
      <c r="O26" s="53">
        <f t="shared" si="3"/>
        <v>0</v>
      </c>
      <c r="P26" s="53">
        <f t="shared" si="3"/>
        <v>0</v>
      </c>
      <c r="Q26" s="53">
        <f t="shared" si="3"/>
        <v>0</v>
      </c>
      <c r="R26" s="53">
        <f t="shared" si="3"/>
        <v>0</v>
      </c>
      <c r="S26" s="53">
        <f t="shared" si="3"/>
        <v>0</v>
      </c>
      <c r="T26" s="53">
        <f t="shared" si="3"/>
        <v>0</v>
      </c>
      <c r="U26" s="53">
        <f t="shared" si="3"/>
        <v>0</v>
      </c>
      <c r="V26" s="53">
        <f t="shared" si="3"/>
        <v>0</v>
      </c>
      <c r="W26" s="53">
        <f t="shared" si="3"/>
        <v>0</v>
      </c>
      <c r="X26" s="53">
        <f t="shared" si="3"/>
        <v>0</v>
      </c>
    </row>
    <row r="27" spans="1:24" s="6" customFormat="1" ht="35.25" customHeight="1" x14ac:dyDescent="0.3">
      <c r="A27" s="96" t="s">
        <v>43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2"/>
    </row>
    <row r="28" spans="1:24" s="6" customFormat="1" ht="35.25" customHeight="1" x14ac:dyDescent="0.3">
      <c r="A28" s="96" t="s">
        <v>42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2"/>
    </row>
    <row r="29" spans="1:24" s="6" customFormat="1" ht="143.25" customHeight="1" x14ac:dyDescent="0.3">
      <c r="A29" s="78">
        <v>1</v>
      </c>
      <c r="B29" s="7" t="s">
        <v>64</v>
      </c>
      <c r="C29" s="80"/>
      <c r="D29" s="7" t="s">
        <v>53</v>
      </c>
      <c r="E29" s="79" t="s">
        <v>76</v>
      </c>
      <c r="F29" s="42">
        <v>0</v>
      </c>
      <c r="G29" s="42">
        <v>0</v>
      </c>
      <c r="H29" s="54" t="s">
        <v>13</v>
      </c>
      <c r="I29" s="81">
        <f>J29</f>
        <v>1160</v>
      </c>
      <c r="J29" s="81">
        <f>N29</f>
        <v>1160</v>
      </c>
      <c r="K29" s="80"/>
      <c r="L29" s="80"/>
      <c r="M29" s="80"/>
      <c r="N29" s="81">
        <v>1160</v>
      </c>
      <c r="O29" s="80"/>
      <c r="P29" s="80"/>
      <c r="Q29" s="80"/>
      <c r="R29" s="80"/>
      <c r="S29" s="80"/>
      <c r="T29" s="80"/>
      <c r="U29" s="80"/>
      <c r="V29" s="80"/>
      <c r="W29" s="80"/>
      <c r="X29" s="80"/>
    </row>
    <row r="30" spans="1:24" s="6" customFormat="1" ht="35.25" customHeight="1" x14ac:dyDescent="0.3">
      <c r="A30" s="9"/>
      <c r="B30" s="9" t="s">
        <v>12</v>
      </c>
      <c r="C30" s="9"/>
      <c r="D30" s="9"/>
      <c r="E30" s="9"/>
      <c r="F30" s="54"/>
      <c r="G30" s="54"/>
      <c r="H30" s="54"/>
      <c r="I30" s="53">
        <f>J30</f>
        <v>1160</v>
      </c>
      <c r="J30" s="53">
        <f>N30</f>
        <v>1160</v>
      </c>
      <c r="K30" s="53"/>
      <c r="L30" s="53"/>
      <c r="M30" s="53"/>
      <c r="N30" s="53">
        <v>1160</v>
      </c>
      <c r="O30" s="53"/>
      <c r="P30" s="53"/>
      <c r="Q30" s="53"/>
      <c r="R30" s="53"/>
      <c r="S30" s="53"/>
      <c r="T30" s="53"/>
      <c r="U30" s="53"/>
      <c r="V30" s="53"/>
      <c r="W30" s="53"/>
      <c r="X30" s="53"/>
    </row>
    <row r="31" spans="1:24" s="6" customFormat="1" ht="51.75" customHeight="1" x14ac:dyDescent="0.3">
      <c r="A31" s="96" t="s">
        <v>45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8"/>
    </row>
    <row r="32" spans="1:24" s="6" customFormat="1" ht="44.25" customHeight="1" x14ac:dyDescent="0.3">
      <c r="A32" s="96" t="s">
        <v>46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</row>
    <row r="33" spans="1:28" s="6" customFormat="1" ht="80.25" customHeight="1" x14ac:dyDescent="0.3">
      <c r="A33" s="18">
        <v>2</v>
      </c>
      <c r="B33" s="19" t="s">
        <v>44</v>
      </c>
      <c r="C33" s="19"/>
      <c r="D33" s="23" t="s">
        <v>53</v>
      </c>
      <c r="E33" s="19" t="s">
        <v>75</v>
      </c>
      <c r="F33" s="42">
        <v>0</v>
      </c>
      <c r="G33" s="42">
        <v>0</v>
      </c>
      <c r="H33" s="54" t="s">
        <v>13</v>
      </c>
      <c r="I33" s="42">
        <f>J33+O33+T33</f>
        <v>24140.699999999997</v>
      </c>
      <c r="J33" s="3">
        <f>K33+L33</f>
        <v>8046.9</v>
      </c>
      <c r="K33" s="3">
        <v>0</v>
      </c>
      <c r="L33" s="3">
        <v>8046.9</v>
      </c>
      <c r="M33" s="3">
        <v>0</v>
      </c>
      <c r="N33" s="42">
        <v>0</v>
      </c>
      <c r="O33" s="3">
        <f>P33+Q33+R33+S33</f>
        <v>8046.9</v>
      </c>
      <c r="P33" s="3">
        <v>0</v>
      </c>
      <c r="Q33" s="3">
        <v>8046.9</v>
      </c>
      <c r="R33" s="3">
        <v>0</v>
      </c>
      <c r="S33" s="3">
        <v>0</v>
      </c>
      <c r="T33" s="3">
        <f>U33+V33</f>
        <v>8046.9</v>
      </c>
      <c r="U33" s="3">
        <v>0</v>
      </c>
      <c r="V33" s="3">
        <v>8046.9</v>
      </c>
      <c r="W33" s="3">
        <v>0</v>
      </c>
      <c r="X33" s="3">
        <v>0</v>
      </c>
    </row>
    <row r="34" spans="1:28" s="6" customFormat="1" ht="37.5" customHeight="1" x14ac:dyDescent="0.3">
      <c r="A34" s="18"/>
      <c r="B34" s="9" t="s">
        <v>12</v>
      </c>
      <c r="C34" s="9"/>
      <c r="D34" s="9"/>
      <c r="E34" s="11"/>
      <c r="F34" s="55"/>
      <c r="G34" s="42"/>
      <c r="H34" s="55"/>
      <c r="I34" s="56">
        <f t="shared" ref="I34:W34" si="4">I33</f>
        <v>24140.699999999997</v>
      </c>
      <c r="J34" s="2">
        <f t="shared" si="4"/>
        <v>8046.9</v>
      </c>
      <c r="K34" s="2">
        <f t="shared" si="4"/>
        <v>0</v>
      </c>
      <c r="L34" s="2">
        <f t="shared" si="4"/>
        <v>8046.9</v>
      </c>
      <c r="M34" s="2">
        <f t="shared" si="4"/>
        <v>0</v>
      </c>
      <c r="N34" s="56">
        <f t="shared" si="4"/>
        <v>0</v>
      </c>
      <c r="O34" s="2">
        <f t="shared" si="4"/>
        <v>8046.9</v>
      </c>
      <c r="P34" s="2">
        <f t="shared" si="4"/>
        <v>0</v>
      </c>
      <c r="Q34" s="2">
        <f>Q33</f>
        <v>8046.9</v>
      </c>
      <c r="R34" s="2">
        <f t="shared" si="4"/>
        <v>0</v>
      </c>
      <c r="S34" s="2">
        <f t="shared" si="4"/>
        <v>0</v>
      </c>
      <c r="T34" s="2">
        <f t="shared" si="4"/>
        <v>8046.9</v>
      </c>
      <c r="U34" s="2">
        <f t="shared" si="4"/>
        <v>0</v>
      </c>
      <c r="V34" s="2">
        <f t="shared" si="4"/>
        <v>8046.9</v>
      </c>
      <c r="W34" s="2">
        <f t="shared" si="4"/>
        <v>0</v>
      </c>
      <c r="X34" s="2">
        <f>X33</f>
        <v>0</v>
      </c>
      <c r="AB34" s="16"/>
    </row>
    <row r="35" spans="1:28" s="6" customFormat="1" ht="41.25" hidden="1" customHeight="1" x14ac:dyDescent="0.3">
      <c r="A35" s="93" t="s">
        <v>24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5"/>
    </row>
    <row r="36" spans="1:28" s="6" customFormat="1" ht="118.9" hidden="1" customHeight="1" x14ac:dyDescent="0.3">
      <c r="A36" s="18">
        <v>3</v>
      </c>
      <c r="B36" s="19" t="s">
        <v>25</v>
      </c>
      <c r="C36" s="19" t="s">
        <v>26</v>
      </c>
      <c r="D36" s="19" t="s">
        <v>10</v>
      </c>
      <c r="E36" s="11" t="s">
        <v>27</v>
      </c>
      <c r="F36" s="57" t="s">
        <v>13</v>
      </c>
      <c r="G36" s="42">
        <v>0</v>
      </c>
      <c r="H36" s="57" t="s">
        <v>13</v>
      </c>
      <c r="I36" s="42">
        <f>J36+O36+T36</f>
        <v>4500</v>
      </c>
      <c r="J36" s="1">
        <f>K36+L36+M36+N36</f>
        <v>4500</v>
      </c>
      <c r="K36" s="1">
        <v>0</v>
      </c>
      <c r="L36" s="1">
        <v>0</v>
      </c>
      <c r="M36" s="1">
        <v>0</v>
      </c>
      <c r="N36" s="63">
        <v>4500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</row>
    <row r="37" spans="1:28" s="6" customFormat="1" ht="39" hidden="1" customHeight="1" x14ac:dyDescent="0.3">
      <c r="A37" s="18"/>
      <c r="B37" s="10" t="s">
        <v>11</v>
      </c>
      <c r="C37" s="12"/>
      <c r="D37" s="12"/>
      <c r="E37" s="12"/>
      <c r="F37" s="58"/>
      <c r="G37" s="42">
        <v>0</v>
      </c>
      <c r="H37" s="58"/>
      <c r="I37" s="53">
        <f>J37+O37+T37</f>
        <v>4500</v>
      </c>
      <c r="J37" s="2">
        <f t="shared" ref="J37:X37" si="5">J36</f>
        <v>4500</v>
      </c>
      <c r="K37" s="2">
        <f t="shared" si="5"/>
        <v>0</v>
      </c>
      <c r="L37" s="2">
        <f t="shared" si="5"/>
        <v>0</v>
      </c>
      <c r="M37" s="2">
        <f t="shared" si="5"/>
        <v>0</v>
      </c>
      <c r="N37" s="56">
        <f t="shared" si="5"/>
        <v>4500</v>
      </c>
      <c r="O37" s="2">
        <f t="shared" si="5"/>
        <v>0</v>
      </c>
      <c r="P37" s="2">
        <f t="shared" si="5"/>
        <v>0</v>
      </c>
      <c r="Q37" s="2">
        <f t="shared" si="5"/>
        <v>0</v>
      </c>
      <c r="R37" s="2">
        <f t="shared" si="5"/>
        <v>0</v>
      </c>
      <c r="S37" s="2">
        <f t="shared" si="5"/>
        <v>0</v>
      </c>
      <c r="T37" s="2">
        <f t="shared" si="5"/>
        <v>0</v>
      </c>
      <c r="U37" s="2">
        <f t="shared" si="5"/>
        <v>0</v>
      </c>
      <c r="V37" s="2">
        <f t="shared" si="5"/>
        <v>0</v>
      </c>
      <c r="W37" s="2">
        <f t="shared" si="5"/>
        <v>0</v>
      </c>
      <c r="X37" s="2">
        <f t="shared" si="5"/>
        <v>0</v>
      </c>
    </row>
    <row r="38" spans="1:28" s="6" customFormat="1" ht="82.9" hidden="1" customHeight="1" x14ac:dyDescent="0.3">
      <c r="A38" s="18"/>
      <c r="B38" s="9" t="s">
        <v>22</v>
      </c>
      <c r="C38" s="12"/>
      <c r="D38" s="12"/>
      <c r="E38" s="12"/>
      <c r="F38" s="58"/>
      <c r="G38" s="58"/>
      <c r="H38" s="56"/>
      <c r="I38" s="56" t="e">
        <f>#REF!+I37</f>
        <v>#REF!</v>
      </c>
      <c r="J38" s="2" t="e">
        <f>#REF!+J37</f>
        <v>#REF!</v>
      </c>
      <c r="K38" s="2" t="e">
        <f>#REF!+K37</f>
        <v>#REF!</v>
      </c>
      <c r="L38" s="2" t="e">
        <f>#REF!+L37</f>
        <v>#REF!</v>
      </c>
      <c r="M38" s="2" t="e">
        <f>#REF!+M37</f>
        <v>#REF!</v>
      </c>
      <c r="N38" s="56" t="e">
        <f>#REF!+N37</f>
        <v>#REF!</v>
      </c>
      <c r="O38" s="2" t="e">
        <f>#REF!+O37</f>
        <v>#REF!</v>
      </c>
      <c r="P38" s="2" t="e">
        <f>#REF!+P37</f>
        <v>#REF!</v>
      </c>
      <c r="Q38" s="2" t="e">
        <f>#REF!+Q37</f>
        <v>#REF!</v>
      </c>
      <c r="R38" s="2" t="e">
        <f>#REF!+R37</f>
        <v>#REF!</v>
      </c>
      <c r="S38" s="2" t="e">
        <f>#REF!+S37</f>
        <v>#REF!</v>
      </c>
      <c r="T38" s="2" t="e">
        <f>#REF!+T37</f>
        <v>#REF!</v>
      </c>
      <c r="U38" s="2" t="e">
        <f>#REF!+U37</f>
        <v>#REF!</v>
      </c>
      <c r="V38" s="2" t="e">
        <f>#REF!+V37</f>
        <v>#REF!</v>
      </c>
      <c r="W38" s="2" t="e">
        <f>#REF!+W37</f>
        <v>#REF!</v>
      </c>
      <c r="X38" s="2" t="e">
        <f>#REF!+X37</f>
        <v>#REF!</v>
      </c>
    </row>
    <row r="39" spans="1:28" ht="33.75" customHeight="1" x14ac:dyDescent="0.3">
      <c r="A39" s="74"/>
      <c r="B39" s="77" t="s">
        <v>67</v>
      </c>
      <c r="C39" s="75"/>
      <c r="D39" s="75"/>
      <c r="E39" s="75"/>
      <c r="F39" s="76"/>
      <c r="G39" s="76"/>
      <c r="H39" s="76"/>
      <c r="I39" s="56">
        <f>I34+I30</f>
        <v>25300.699999999997</v>
      </c>
      <c r="J39" s="2">
        <f>J34+J30</f>
        <v>9206.9</v>
      </c>
      <c r="K39" s="2">
        <f t="shared" ref="K39:X39" si="6">K34+K26+K22+K19+K13</f>
        <v>0</v>
      </c>
      <c r="L39" s="2">
        <f>L34</f>
        <v>8046.9</v>
      </c>
      <c r="M39" s="2">
        <f>M34</f>
        <v>0</v>
      </c>
      <c r="N39" s="56">
        <f>N30</f>
        <v>1160</v>
      </c>
      <c r="O39" s="2">
        <f>O34</f>
        <v>8046.9</v>
      </c>
      <c r="P39" s="2">
        <f t="shared" si="6"/>
        <v>0</v>
      </c>
      <c r="Q39" s="2">
        <f t="shared" si="6"/>
        <v>8046.9</v>
      </c>
      <c r="R39" s="2">
        <f t="shared" si="6"/>
        <v>0</v>
      </c>
      <c r="S39" s="2">
        <f>S34</f>
        <v>0</v>
      </c>
      <c r="T39" s="2">
        <f t="shared" si="6"/>
        <v>8046.9</v>
      </c>
      <c r="U39" s="2">
        <f t="shared" si="6"/>
        <v>0</v>
      </c>
      <c r="V39" s="2">
        <f t="shared" si="6"/>
        <v>8046.9</v>
      </c>
      <c r="W39" s="2">
        <f t="shared" si="6"/>
        <v>0</v>
      </c>
      <c r="X39" s="2">
        <f t="shared" si="6"/>
        <v>0</v>
      </c>
    </row>
    <row r="40" spans="1:28" ht="22.15" customHeight="1" x14ac:dyDescent="0.3">
      <c r="C40" s="39"/>
      <c r="D40" s="39"/>
      <c r="E40" s="39"/>
      <c r="F40" s="59"/>
      <c r="G40" s="59"/>
      <c r="H40" s="59"/>
      <c r="I40" s="60"/>
      <c r="J40" s="40"/>
      <c r="K40" s="40"/>
      <c r="L40" s="40"/>
      <c r="M40" s="40"/>
      <c r="N40" s="59"/>
      <c r="O40" s="39"/>
      <c r="P40" s="39"/>
      <c r="Q40" s="39"/>
      <c r="R40" s="39"/>
      <c r="S40" s="39"/>
      <c r="T40" s="39" t="s">
        <v>62</v>
      </c>
    </row>
    <row r="41" spans="1:28" x14ac:dyDescent="0.3">
      <c r="I41" s="61"/>
    </row>
  </sheetData>
  <mergeCells count="32">
    <mergeCell ref="C17:C18"/>
    <mergeCell ref="A6:X6"/>
    <mergeCell ref="E3:E4"/>
    <mergeCell ref="C3:C4"/>
    <mergeCell ref="A7:X7"/>
    <mergeCell ref="B14:X14"/>
    <mergeCell ref="A15:A16"/>
    <mergeCell ref="B15:B16"/>
    <mergeCell ref="C15:C16"/>
    <mergeCell ref="E15:E16"/>
    <mergeCell ref="B17:B18"/>
    <mergeCell ref="A17:A18"/>
    <mergeCell ref="G3:G4"/>
    <mergeCell ref="J3:N3"/>
    <mergeCell ref="D3:D4"/>
    <mergeCell ref="A35:X35"/>
    <mergeCell ref="A31:X31"/>
    <mergeCell ref="A32:X32"/>
    <mergeCell ref="A20:X20"/>
    <mergeCell ref="A23:X23"/>
    <mergeCell ref="A24:X24"/>
    <mergeCell ref="A27:X27"/>
    <mergeCell ref="A28:X28"/>
    <mergeCell ref="S1:X1"/>
    <mergeCell ref="A2:X2"/>
    <mergeCell ref="B3:B4"/>
    <mergeCell ref="F3:F4"/>
    <mergeCell ref="H3:H4"/>
    <mergeCell ref="A3:A4"/>
    <mergeCell ref="O3:S3"/>
    <mergeCell ref="T3:X3"/>
    <mergeCell ref="I3:I4"/>
  </mergeCells>
  <pageMargins left="0.62992125984251968" right="0.47244094488188981" top="0.78740157480314965" bottom="0.39370078740157483" header="0.31496062992125984" footer="0.31496062992125984"/>
  <pageSetup paperSize="9" scale="36" fitToHeight="0" orientation="landscape" r:id="rId1"/>
  <rowBreaks count="1" manualBreakCount="1">
    <brk id="40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125" t="s">
        <v>51</v>
      </c>
      <c r="T1" s="126"/>
      <c r="U1" s="126"/>
      <c r="V1" s="126"/>
      <c r="W1" s="126"/>
      <c r="X1" s="126"/>
    </row>
    <row r="2" spans="1:24" ht="69.75" customHeight="1" x14ac:dyDescent="0.25">
      <c r="A2" s="127" t="s">
        <v>47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</row>
    <row r="3" spans="1:24" ht="71.25" customHeight="1" x14ac:dyDescent="0.25">
      <c r="A3" s="129" t="s">
        <v>5</v>
      </c>
      <c r="B3" s="131" t="s">
        <v>0</v>
      </c>
      <c r="C3" s="129" t="s">
        <v>17</v>
      </c>
      <c r="D3" s="129" t="s">
        <v>8</v>
      </c>
      <c r="E3" s="129" t="s">
        <v>18</v>
      </c>
      <c r="F3" s="131" t="s">
        <v>32</v>
      </c>
      <c r="G3" s="129" t="s">
        <v>7</v>
      </c>
      <c r="H3" s="131" t="s">
        <v>28</v>
      </c>
      <c r="I3" s="131" t="s">
        <v>19</v>
      </c>
      <c r="J3" s="131" t="s">
        <v>29</v>
      </c>
      <c r="K3" s="131"/>
      <c r="L3" s="131"/>
      <c r="M3" s="131"/>
      <c r="N3" s="131"/>
      <c r="O3" s="131" t="s">
        <v>31</v>
      </c>
      <c r="P3" s="131"/>
      <c r="Q3" s="131"/>
      <c r="R3" s="131"/>
      <c r="S3" s="131"/>
      <c r="T3" s="133" t="s">
        <v>48</v>
      </c>
      <c r="U3" s="134"/>
      <c r="V3" s="134"/>
      <c r="W3" s="134"/>
      <c r="X3" s="135"/>
    </row>
    <row r="4" spans="1:24" ht="150.75" customHeight="1" x14ac:dyDescent="0.25">
      <c r="A4" s="130"/>
      <c r="B4" s="129"/>
      <c r="C4" s="132"/>
      <c r="D4" s="132"/>
      <c r="E4" s="132"/>
      <c r="F4" s="129"/>
      <c r="G4" s="132"/>
      <c r="H4" s="129"/>
      <c r="I4" s="129"/>
      <c r="J4" s="20" t="s">
        <v>4</v>
      </c>
      <c r="K4" s="31" t="s">
        <v>1</v>
      </c>
      <c r="L4" s="31" t="s">
        <v>2</v>
      </c>
      <c r="M4" s="31" t="s">
        <v>3</v>
      </c>
      <c r="N4" s="31" t="s">
        <v>16</v>
      </c>
      <c r="O4" s="33" t="s">
        <v>4</v>
      </c>
      <c r="P4" s="31" t="s">
        <v>1</v>
      </c>
      <c r="Q4" s="31" t="s">
        <v>2</v>
      </c>
      <c r="R4" s="31" t="s">
        <v>3</v>
      </c>
      <c r="S4" s="31" t="s">
        <v>16</v>
      </c>
      <c r="T4" s="21" t="s">
        <v>4</v>
      </c>
      <c r="U4" s="31" t="s">
        <v>1</v>
      </c>
      <c r="V4" s="31" t="s">
        <v>2</v>
      </c>
      <c r="W4" s="31" t="s">
        <v>3</v>
      </c>
      <c r="X4" s="31" t="s">
        <v>16</v>
      </c>
    </row>
    <row r="5" spans="1:24" ht="16.5" x14ac:dyDescent="0.25">
      <c r="A5" s="22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  <c r="N5" s="23">
        <v>14</v>
      </c>
      <c r="O5" s="23">
        <v>15</v>
      </c>
      <c r="P5" s="23">
        <v>16</v>
      </c>
      <c r="Q5" s="23">
        <v>17</v>
      </c>
      <c r="R5" s="23">
        <v>18</v>
      </c>
      <c r="S5" s="23">
        <v>19</v>
      </c>
      <c r="T5" s="23">
        <v>20</v>
      </c>
      <c r="U5" s="23">
        <v>21</v>
      </c>
      <c r="V5" s="23">
        <v>22</v>
      </c>
      <c r="W5" s="23">
        <v>23</v>
      </c>
      <c r="X5" s="23">
        <v>24</v>
      </c>
    </row>
    <row r="6" spans="1:24" ht="26.25" customHeight="1" x14ac:dyDescent="0.25">
      <c r="A6" s="119" t="s">
        <v>40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1"/>
    </row>
    <row r="7" spans="1:24" s="35" customFormat="1" ht="102" customHeight="1" x14ac:dyDescent="0.25">
      <c r="A7" s="24" t="s">
        <v>20</v>
      </c>
      <c r="B7" s="32" t="s">
        <v>34</v>
      </c>
      <c r="C7" s="23"/>
      <c r="D7" s="23" t="s">
        <v>9</v>
      </c>
      <c r="E7" s="23" t="s">
        <v>50</v>
      </c>
      <c r="F7" s="25" t="s">
        <v>13</v>
      </c>
      <c r="G7" s="25" t="s">
        <v>13</v>
      </c>
      <c r="H7" s="25" t="s">
        <v>13</v>
      </c>
      <c r="I7" s="43">
        <f>J7+O7+T7</f>
        <v>151515.15000000002</v>
      </c>
      <c r="J7" s="43">
        <f>K7+L7+M7+N7</f>
        <v>50505.05</v>
      </c>
      <c r="K7" s="34">
        <v>0</v>
      </c>
      <c r="L7" s="34">
        <v>50000</v>
      </c>
      <c r="M7" s="34">
        <v>0</v>
      </c>
      <c r="N7" s="43">
        <v>505.05</v>
      </c>
      <c r="O7" s="43">
        <f>P7+Q7+R7+S7</f>
        <v>50505.05</v>
      </c>
      <c r="P7" s="34">
        <v>0</v>
      </c>
      <c r="Q7" s="34">
        <v>50000</v>
      </c>
      <c r="R7" s="34">
        <v>0</v>
      </c>
      <c r="S7" s="43">
        <v>505.05</v>
      </c>
      <c r="T7" s="43">
        <f>U7+V7+W7+X7</f>
        <v>50505.05</v>
      </c>
      <c r="U7" s="34">
        <v>0</v>
      </c>
      <c r="V7" s="34">
        <v>50000</v>
      </c>
      <c r="W7" s="34">
        <v>0</v>
      </c>
      <c r="X7" s="43">
        <v>505.05</v>
      </c>
    </row>
    <row r="8" spans="1:24" s="35" customFormat="1" ht="33" customHeight="1" x14ac:dyDescent="0.25">
      <c r="A8" s="27"/>
      <c r="B8" s="28" t="s">
        <v>21</v>
      </c>
      <c r="C8" s="22"/>
      <c r="D8" s="22"/>
      <c r="E8" s="22"/>
      <c r="F8" s="29"/>
      <c r="G8" s="30"/>
      <c r="H8" s="29"/>
      <c r="I8" s="26">
        <f>I7</f>
        <v>151515.15000000002</v>
      </c>
      <c r="J8" s="26">
        <f>K8+L8+M8+N8</f>
        <v>52631.6</v>
      </c>
      <c r="K8" s="26">
        <v>0</v>
      </c>
      <c r="L8" s="26">
        <v>50000</v>
      </c>
      <c r="M8" s="26">
        <v>0</v>
      </c>
      <c r="N8" s="26">
        <v>2631.6</v>
      </c>
      <c r="O8" s="26">
        <f>P8+Q8+R8+S8</f>
        <v>52631.6</v>
      </c>
      <c r="P8" s="26">
        <v>0</v>
      </c>
      <c r="Q8" s="26">
        <v>50000</v>
      </c>
      <c r="R8" s="26">
        <v>0</v>
      </c>
      <c r="S8" s="26">
        <v>2631.6</v>
      </c>
      <c r="T8" s="26">
        <f>U8+V8+W8+X8</f>
        <v>52631.6</v>
      </c>
      <c r="U8" s="26">
        <v>0</v>
      </c>
      <c r="V8" s="26">
        <v>50000</v>
      </c>
      <c r="W8" s="26">
        <v>0</v>
      </c>
      <c r="X8" s="26">
        <v>2631.6</v>
      </c>
    </row>
    <row r="9" spans="1:24" ht="27" hidden="1" customHeight="1" x14ac:dyDescent="0.25">
      <c r="A9" s="119" t="s">
        <v>41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1"/>
    </row>
    <row r="10" spans="1:24" s="35" customFormat="1" ht="228" hidden="1" customHeight="1" x14ac:dyDescent="0.25">
      <c r="A10" s="24" t="s">
        <v>33</v>
      </c>
      <c r="B10" s="32" t="s">
        <v>35</v>
      </c>
      <c r="C10" s="23"/>
      <c r="D10" s="23" t="s">
        <v>9</v>
      </c>
      <c r="E10" s="23" t="s">
        <v>30</v>
      </c>
      <c r="F10" s="25" t="s">
        <v>13</v>
      </c>
      <c r="G10" s="25" t="s">
        <v>13</v>
      </c>
      <c r="H10" s="25" t="s">
        <v>13</v>
      </c>
      <c r="I10" s="34">
        <f>J10</f>
        <v>54303.4</v>
      </c>
      <c r="J10" s="34">
        <f>L10+N10</f>
        <v>54303.4</v>
      </c>
      <c r="K10" s="34"/>
      <c r="L10" s="34">
        <v>53760.3</v>
      </c>
      <c r="M10" s="34"/>
      <c r="N10" s="34">
        <v>543.1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4" s="35" customFormat="1" ht="16.5" hidden="1" x14ac:dyDescent="0.25">
      <c r="A11" s="27"/>
      <c r="B11" s="28" t="s">
        <v>21</v>
      </c>
      <c r="C11" s="22"/>
      <c r="D11" s="22"/>
      <c r="E11" s="22"/>
      <c r="F11" s="29"/>
      <c r="G11" s="30"/>
      <c r="H11" s="29"/>
      <c r="I11" s="26">
        <f>J11</f>
        <v>54303.4</v>
      </c>
      <c r="J11" s="26">
        <f>L11+N11</f>
        <v>54303.4</v>
      </c>
      <c r="K11" s="26"/>
      <c r="L11" s="26">
        <v>53760.3</v>
      </c>
      <c r="M11" s="26"/>
      <c r="N11" s="26">
        <v>543.1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t="16.5" x14ac:dyDescent="0.25">
      <c r="A12" s="119" t="s">
        <v>39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1"/>
    </row>
    <row r="13" spans="1:24" ht="16.5" x14ac:dyDescent="0.25">
      <c r="A13" s="122" t="s">
        <v>38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4"/>
    </row>
    <row r="14" spans="1:24" s="35" customFormat="1" ht="114.75" customHeight="1" x14ac:dyDescent="0.25">
      <c r="A14" s="24" t="s">
        <v>33</v>
      </c>
      <c r="B14" s="32" t="s">
        <v>36</v>
      </c>
      <c r="C14" s="23"/>
      <c r="D14" s="23" t="s">
        <v>9</v>
      </c>
      <c r="E14" s="23" t="s">
        <v>49</v>
      </c>
      <c r="F14" s="25" t="s">
        <v>13</v>
      </c>
      <c r="G14" s="25" t="s">
        <v>13</v>
      </c>
      <c r="H14" s="25" t="s">
        <v>13</v>
      </c>
      <c r="I14" s="34">
        <f>J14</f>
        <v>40505.300000000003</v>
      </c>
      <c r="J14" s="34">
        <f>N14</f>
        <v>40505.300000000003</v>
      </c>
      <c r="K14" s="34"/>
      <c r="L14" s="34"/>
      <c r="M14" s="34"/>
      <c r="N14" s="34">
        <v>40505.300000000003</v>
      </c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ht="41.25" customHeight="1" x14ac:dyDescent="0.25">
      <c r="A15" s="27"/>
      <c r="B15" s="28" t="s">
        <v>21</v>
      </c>
      <c r="C15" s="22"/>
      <c r="D15" s="22"/>
      <c r="E15" s="22"/>
      <c r="F15" s="29"/>
      <c r="G15" s="30"/>
      <c r="H15" s="29"/>
      <c r="I15" s="34">
        <v>26500</v>
      </c>
      <c r="J15" s="26">
        <f>J14</f>
        <v>40505.300000000003</v>
      </c>
      <c r="K15" s="26">
        <v>0</v>
      </c>
      <c r="L15" s="26">
        <v>0</v>
      </c>
      <c r="M15" s="26">
        <v>0</v>
      </c>
      <c r="N15" s="26">
        <f>N14</f>
        <v>40505.300000000003</v>
      </c>
      <c r="O15" s="26"/>
      <c r="P15" s="26">
        <f t="shared" ref="P15:W15" si="0">P7</f>
        <v>0</v>
      </c>
      <c r="Q15" s="26">
        <v>0</v>
      </c>
      <c r="R15" s="26">
        <f t="shared" si="0"/>
        <v>0</v>
      </c>
      <c r="S15" s="26">
        <v>0</v>
      </c>
      <c r="T15" s="26">
        <v>0</v>
      </c>
      <c r="U15" s="26">
        <f t="shared" si="0"/>
        <v>0</v>
      </c>
      <c r="V15" s="26">
        <v>0</v>
      </c>
      <c r="W15" s="26">
        <f t="shared" si="0"/>
        <v>0</v>
      </c>
      <c r="X15" s="26">
        <v>0</v>
      </c>
    </row>
    <row r="16" spans="1:24" s="37" customFormat="1" ht="72" x14ac:dyDescent="0.25">
      <c r="A16" s="36"/>
      <c r="B16" s="38" t="s">
        <v>23</v>
      </c>
      <c r="C16" s="36"/>
      <c r="D16" s="36"/>
      <c r="E16" s="36"/>
      <c r="F16" s="36"/>
      <c r="G16" s="36"/>
      <c r="H16" s="36"/>
      <c r="I16" s="26">
        <f>J16+O16+T16</f>
        <v>248450.40000000002</v>
      </c>
      <c r="J16" s="26">
        <f>J15+J11+J8</f>
        <v>147440.30000000002</v>
      </c>
      <c r="K16" s="26">
        <f t="shared" ref="K16:M16" si="1">K15</f>
        <v>0</v>
      </c>
      <c r="L16" s="26">
        <f>L15+L10+L7</f>
        <v>103760.3</v>
      </c>
      <c r="M16" s="26">
        <f t="shared" si="1"/>
        <v>0</v>
      </c>
      <c r="N16" s="26">
        <f>N15+N10+N7</f>
        <v>41553.450000000004</v>
      </c>
      <c r="O16" s="26">
        <f t="shared" ref="O16:X16" si="2">O15+O10+O7</f>
        <v>50505.05</v>
      </c>
      <c r="P16" s="26">
        <f t="shared" si="2"/>
        <v>0</v>
      </c>
      <c r="Q16" s="26">
        <f t="shared" si="2"/>
        <v>50000</v>
      </c>
      <c r="R16" s="26">
        <f t="shared" si="2"/>
        <v>0</v>
      </c>
      <c r="S16" s="26">
        <f t="shared" si="2"/>
        <v>505.05</v>
      </c>
      <c r="T16" s="26">
        <f t="shared" si="2"/>
        <v>50505.05</v>
      </c>
      <c r="U16" s="26">
        <f t="shared" si="2"/>
        <v>0</v>
      </c>
      <c r="V16" s="26">
        <f t="shared" si="2"/>
        <v>50000</v>
      </c>
      <c r="W16" s="26">
        <f t="shared" si="2"/>
        <v>0</v>
      </c>
      <c r="X16" s="26">
        <f t="shared" si="2"/>
        <v>505.05</v>
      </c>
    </row>
    <row r="18" spans="3:20" x14ac:dyDescent="0.25"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</sheetData>
  <mergeCells count="18">
    <mergeCell ref="O3:S3"/>
    <mergeCell ref="T3:X3"/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2023-02-27T08:39:33Z</dcterms:modified>
</cp:coreProperties>
</file>