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Лист1!$A$1:$X$61</definedName>
  </definedNames>
  <calcPr calcId="144525"/>
</workbook>
</file>

<file path=xl/calcChain.xml><?xml version="1.0" encoding="utf-8"?>
<calcChain xmlns="http://schemas.openxmlformats.org/spreadsheetml/2006/main">
  <c r="Q28" i="1" l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V28" i="1" l="1"/>
  <c r="J28" i="1"/>
  <c r="J27" i="1" s="1"/>
  <c r="M27" i="1"/>
  <c r="P27" i="1"/>
  <c r="V27" i="1"/>
  <c r="S27" i="1"/>
  <c r="D31" i="1"/>
  <c r="K47" i="1"/>
  <c r="R47" i="1"/>
  <c r="W47" i="1"/>
  <c r="T47" i="1"/>
  <c r="X47" i="1"/>
  <c r="D54" i="1"/>
  <c r="Q47" i="1"/>
  <c r="U47" i="1"/>
  <c r="D33" i="1"/>
  <c r="G28" i="1"/>
  <c r="D28" i="1" s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8" i="1"/>
  <c r="S47" i="1" s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V14" i="1" l="1"/>
  <c r="D13" i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l="1"/>
  <c r="V12" i="1" s="1"/>
  <c r="S56" i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<sst xmlns="http://schemas.openxmlformats.org/spreadsheetml/2006/main" count="149" uniqueCount="68">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</sst>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1" fillId="0" borderId="5" xfId="0" applyFont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1" topLeftCell="B27" activePane="bottomRight" state="frozen"/>
      <selection pane="topRight" activeCell="B1" sqref="B1"/>
      <selection pane="bottomLeft" activeCell="A16" sqref="A16"/>
      <selection pane="bottomRight" activeCell="AA5" sqref="AA5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77" t="s">
        <v>67</v>
      </c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88"/>
      <c r="S5" s="89"/>
      <c r="T5" s="89"/>
      <c r="U5" s="89"/>
      <c r="V5" s="89"/>
      <c r="W5" s="89"/>
      <c r="X5" s="89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2" t="s">
        <v>57</v>
      </c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2"/>
      <c r="W7" s="4"/>
      <c r="X7" s="4"/>
    </row>
    <row r="8" spans="1:36" ht="28.5" customHeight="1" x14ac:dyDescent="0.25">
      <c r="A8" s="90" t="s">
        <v>10</v>
      </c>
      <c r="B8" s="90" t="s">
        <v>12</v>
      </c>
      <c r="C8" s="94" t="s">
        <v>13</v>
      </c>
      <c r="D8" s="78" t="s">
        <v>0</v>
      </c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80"/>
    </row>
    <row r="9" spans="1:36" ht="15.75" customHeight="1" x14ac:dyDescent="0.25">
      <c r="A9" s="91"/>
      <c r="B9" s="91"/>
      <c r="C9" s="94"/>
      <c r="D9" s="95" t="s">
        <v>1</v>
      </c>
      <c r="E9" s="84"/>
      <c r="F9" s="85"/>
      <c r="G9" s="76" t="s">
        <v>36</v>
      </c>
      <c r="H9" s="76"/>
      <c r="I9" s="76"/>
      <c r="J9" s="76" t="s">
        <v>38</v>
      </c>
      <c r="K9" s="76"/>
      <c r="L9" s="76"/>
      <c r="M9" s="76" t="s">
        <v>47</v>
      </c>
      <c r="N9" s="76"/>
      <c r="O9" s="76"/>
      <c r="P9" s="76" t="s">
        <v>44</v>
      </c>
      <c r="Q9" s="76"/>
      <c r="R9" s="76"/>
      <c r="S9" s="81" t="s">
        <v>45</v>
      </c>
      <c r="T9" s="81"/>
      <c r="U9" s="81"/>
      <c r="V9" s="76" t="s">
        <v>46</v>
      </c>
      <c r="W9" s="76"/>
      <c r="X9" s="76"/>
    </row>
    <row r="10" spans="1:36" ht="102" customHeight="1" x14ac:dyDescent="0.25">
      <c r="A10" s="92"/>
      <c r="B10" s="92"/>
      <c r="C10" s="94"/>
      <c r="D10" s="95"/>
      <c r="E10" s="86"/>
      <c r="F10" s="87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50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50">
        <v>17</v>
      </c>
      <c r="Q11" s="51">
        <v>18</v>
      </c>
      <c r="R11" s="51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4" t="s">
        <v>58</v>
      </c>
      <c r="B12" s="72"/>
      <c r="C12" s="46" t="s">
        <v>4</v>
      </c>
      <c r="D12" s="12">
        <f>D13+D14+D15</f>
        <v>1282388.3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226156.1</v>
      </c>
      <c r="Q12" s="12">
        <f t="shared" si="0"/>
        <v>224145.60000000003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96"/>
      <c r="B13" s="93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96"/>
      <c r="B14" s="93"/>
      <c r="C14" s="14" t="s">
        <v>28</v>
      </c>
      <c r="D14" s="12">
        <f>G14+J14+M14+P14+S14+V14</f>
        <v>247736.5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47736.1</v>
      </c>
      <c r="Q14" s="17">
        <f t="shared" si="2"/>
        <v>46242.7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5"/>
      <c r="B15" s="73"/>
      <c r="C15" s="46" t="s">
        <v>8</v>
      </c>
      <c r="D15" s="12">
        <f>G15+J15+M15+P15+S15+V15</f>
        <v>878155.4</v>
      </c>
      <c r="E15" s="17"/>
      <c r="F15" s="17"/>
      <c r="G15" s="17">
        <f>G18+G28+G48+G56</f>
        <v>141478.79999999996</v>
      </c>
      <c r="H15" s="17">
        <f>H18+H28+H48+H56</f>
        <v>140116.29999999999</v>
      </c>
      <c r="I15" s="17">
        <f>I18+I28+I48+I56</f>
        <v>1362.5</v>
      </c>
      <c r="J15" s="17">
        <f>J18+J28+J48+J56</f>
        <v>139230.59999999998</v>
      </c>
      <c r="K15" s="17">
        <f>K18+K28+K48+K56</f>
        <v>138224.40000000002</v>
      </c>
      <c r="L15" s="17">
        <f>L18+L28+L48+L56</f>
        <v>1006.2</v>
      </c>
      <c r="M15" s="17">
        <f>M18+M28+M48+M56</f>
        <v>142410.4</v>
      </c>
      <c r="N15" s="17">
        <f>N18+N28+N48+N56</f>
        <v>140991.4</v>
      </c>
      <c r="O15" s="17">
        <f>O18+O28+O48+O56</f>
        <v>1419</v>
      </c>
      <c r="P15" s="17">
        <f>P18+P28+P48+P56</f>
        <v>150781.5</v>
      </c>
      <c r="Q15" s="17">
        <f>Q18+Q28+Q48+Q56</f>
        <v>150264.40000000002</v>
      </c>
      <c r="R15" s="17">
        <f>R18+R28+R48+R56</f>
        <v>517.10000000000014</v>
      </c>
      <c r="S15" s="17">
        <f>S18+S28+S48+S56</f>
        <v>152091.20000000001</v>
      </c>
      <c r="T15" s="39">
        <f>T18+T28+T48+T56</f>
        <v>151574.10000000003</v>
      </c>
      <c r="U15" s="39">
        <f>U18+U28+U48+U56</f>
        <v>517.10000000000014</v>
      </c>
      <c r="V15" s="17">
        <f>V18+V28+V48+V56</f>
        <v>152162.9</v>
      </c>
      <c r="W15" s="17">
        <f>W18+W28+W48+W56</f>
        <v>151645.80000000002</v>
      </c>
      <c r="X15" s="17">
        <f>X18+X28+X48+X56</f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4" t="s">
        <v>49</v>
      </c>
      <c r="B16" s="72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3">G17+G18</f>
        <v>30155.599999999999</v>
      </c>
      <c r="H16" s="63">
        <f t="shared" si="3"/>
        <v>30155.599999999999</v>
      </c>
      <c r="I16" s="63">
        <f t="shared" si="3"/>
        <v>0</v>
      </c>
      <c r="J16" s="63">
        <f>J17+J18</f>
        <v>26358</v>
      </c>
      <c r="K16" s="63">
        <f t="shared" si="3"/>
        <v>26358</v>
      </c>
      <c r="L16" s="63">
        <f t="shared" si="3"/>
        <v>0</v>
      </c>
      <c r="M16" s="63">
        <f t="shared" si="3"/>
        <v>25422.400000000001</v>
      </c>
      <c r="N16" s="63">
        <f t="shared" si="3"/>
        <v>25279</v>
      </c>
      <c r="O16" s="63">
        <f t="shared" si="3"/>
        <v>143.4</v>
      </c>
      <c r="P16" s="63">
        <f>Q16+R16</f>
        <v>27638.5</v>
      </c>
      <c r="Q16" s="63">
        <f t="shared" si="3"/>
        <v>27638.5</v>
      </c>
      <c r="R16" s="63">
        <v>0</v>
      </c>
      <c r="S16" s="63">
        <f t="shared" ref="S16:S20" si="4">T16+U16</f>
        <v>27621.200000000001</v>
      </c>
      <c r="T16" s="63">
        <f t="shared" ref="T16" si="5">T17+T18</f>
        <v>27621.200000000001</v>
      </c>
      <c r="U16" s="63">
        <v>0</v>
      </c>
      <c r="V16" s="63">
        <f t="shared" ref="V16:V20" si="6">W16+X16</f>
        <v>27585.200000000001</v>
      </c>
      <c r="W16" s="63">
        <f t="shared" ref="W16" si="7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96"/>
      <c r="B17" s="93"/>
      <c r="C17" s="14" t="s">
        <v>7</v>
      </c>
      <c r="D17" s="38">
        <f>D20</f>
        <v>156496.4</v>
      </c>
      <c r="E17" s="20"/>
      <c r="F17" s="20"/>
      <c r="G17" s="20">
        <f t="shared" ref="G17:R17" si="8">G20</f>
        <v>23114.2</v>
      </c>
      <c r="H17" s="20">
        <f t="shared" si="8"/>
        <v>23114.2</v>
      </c>
      <c r="I17" s="20">
        <f t="shared" si="8"/>
        <v>0</v>
      </c>
      <c r="J17" s="20">
        <f>J20</f>
        <v>25114.9</v>
      </c>
      <c r="K17" s="20">
        <f>K20</f>
        <v>25114.9</v>
      </c>
      <c r="L17" s="20">
        <f t="shared" si="8"/>
        <v>0</v>
      </c>
      <c r="M17" s="20">
        <f>M20</f>
        <v>25422.400000000001</v>
      </c>
      <c r="N17" s="20">
        <f>N20</f>
        <v>25279</v>
      </c>
      <c r="O17" s="20">
        <f t="shared" si="8"/>
        <v>143.4</v>
      </c>
      <c r="P17" s="20">
        <f>Q17+R17</f>
        <v>27638.5</v>
      </c>
      <c r="Q17" s="20">
        <f>Q20</f>
        <v>27638.5</v>
      </c>
      <c r="R17" s="20">
        <f t="shared" si="8"/>
        <v>0</v>
      </c>
      <c r="S17" s="20">
        <f t="shared" si="4"/>
        <v>27621.200000000001</v>
      </c>
      <c r="T17" s="20">
        <f>T20</f>
        <v>27621.200000000001</v>
      </c>
      <c r="U17" s="20">
        <f t="shared" ref="U17" si="9">U20</f>
        <v>0</v>
      </c>
      <c r="V17" s="20">
        <f t="shared" si="6"/>
        <v>27585.200000000001</v>
      </c>
      <c r="W17" s="20">
        <f>W20</f>
        <v>27585.200000000001</v>
      </c>
      <c r="X17" s="20">
        <f t="shared" ref="X17" si="10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5"/>
      <c r="B18" s="73"/>
      <c r="C18" s="19" t="s">
        <v>8</v>
      </c>
      <c r="D18" s="38">
        <f>D19</f>
        <v>8284.5</v>
      </c>
      <c r="E18" s="20"/>
      <c r="F18" s="20"/>
      <c r="G18" s="20">
        <f t="shared" ref="G18:O18" si="11">G19</f>
        <v>7041.4</v>
      </c>
      <c r="H18" s="20">
        <f t="shared" si="11"/>
        <v>7041.4</v>
      </c>
      <c r="I18" s="20">
        <f t="shared" si="11"/>
        <v>0</v>
      </c>
      <c r="J18" s="20">
        <f>J19</f>
        <v>1243.0999999999999</v>
      </c>
      <c r="K18" s="20">
        <f t="shared" si="11"/>
        <v>1243.0999999999999</v>
      </c>
      <c r="L18" s="20">
        <f t="shared" si="11"/>
        <v>0</v>
      </c>
      <c r="M18" s="20">
        <f t="shared" si="11"/>
        <v>0</v>
      </c>
      <c r="N18" s="20">
        <f t="shared" si="11"/>
        <v>0</v>
      </c>
      <c r="O18" s="20">
        <f t="shared" si="11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4"/>
        <v>0</v>
      </c>
      <c r="T18" s="20">
        <f>T19</f>
        <v>0</v>
      </c>
      <c r="U18" s="20">
        <v>0</v>
      </c>
      <c r="V18" s="20">
        <f t="shared" si="6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4"/>
        <v>0</v>
      </c>
      <c r="T19" s="20">
        <v>0</v>
      </c>
      <c r="U19" s="20">
        <v>0</v>
      </c>
      <c r="V19" s="20">
        <f t="shared" si="6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20">
        <f>Q20+R20</f>
        <v>27638.5</v>
      </c>
      <c r="Q20" s="20">
        <v>27638.5</v>
      </c>
      <c r="R20" s="20">
        <v>0</v>
      </c>
      <c r="S20" s="20">
        <f t="shared" si="4"/>
        <v>27621.200000000001</v>
      </c>
      <c r="T20" s="20">
        <v>27621.200000000001</v>
      </c>
      <c r="U20" s="20">
        <v>0</v>
      </c>
      <c r="V20" s="20">
        <f t="shared" si="6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68" t="s">
        <v>50</v>
      </c>
      <c r="B21" s="70" t="s">
        <v>3</v>
      </c>
      <c r="C21" s="62" t="s">
        <v>35</v>
      </c>
      <c r="D21" s="38">
        <f>D22</f>
        <v>241424</v>
      </c>
      <c r="E21" s="63"/>
      <c r="F21" s="63"/>
      <c r="G21" s="63">
        <f t="shared" ref="G21:X21" si="12">G22</f>
        <v>29357.4</v>
      </c>
      <c r="H21" s="63">
        <f t="shared" si="12"/>
        <v>29357.4</v>
      </c>
      <c r="I21" s="63">
        <f t="shared" si="12"/>
        <v>0</v>
      </c>
      <c r="J21" s="63">
        <f t="shared" si="12"/>
        <v>35718.6</v>
      </c>
      <c r="K21" s="63">
        <f t="shared" si="12"/>
        <v>35718.6</v>
      </c>
      <c r="L21" s="63">
        <f t="shared" si="12"/>
        <v>0</v>
      </c>
      <c r="M21" s="63">
        <f t="shared" si="12"/>
        <v>42560.800000000003</v>
      </c>
      <c r="N21" s="63">
        <f t="shared" si="12"/>
        <v>42144.9</v>
      </c>
      <c r="O21" s="63">
        <f t="shared" si="12"/>
        <v>415.9</v>
      </c>
      <c r="P21" s="63">
        <f t="shared" si="12"/>
        <v>46242.7</v>
      </c>
      <c r="Q21" s="63">
        <f t="shared" si="12"/>
        <v>46242.7</v>
      </c>
      <c r="R21" s="63">
        <f t="shared" si="12"/>
        <v>0</v>
      </c>
      <c r="S21" s="63">
        <f t="shared" si="12"/>
        <v>43633.4</v>
      </c>
      <c r="T21" s="63">
        <f t="shared" si="12"/>
        <v>43633.4</v>
      </c>
      <c r="U21" s="63">
        <f t="shared" si="12"/>
        <v>0</v>
      </c>
      <c r="V21" s="63">
        <f t="shared" si="12"/>
        <v>43911.100000000006</v>
      </c>
      <c r="W21" s="63">
        <f t="shared" si="12"/>
        <v>43911.100000000006</v>
      </c>
      <c r="X21" s="63">
        <f t="shared" si="12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69"/>
      <c r="B22" s="71"/>
      <c r="C22" s="62" t="s">
        <v>28</v>
      </c>
      <c r="D22" s="38">
        <f>D23+D24+D25+D26</f>
        <v>241424</v>
      </c>
      <c r="E22" s="20"/>
      <c r="F22" s="20"/>
      <c r="G22" s="20">
        <f t="shared" ref="G22:X22" si="13">G23+G24+G25+G26</f>
        <v>29357.4</v>
      </c>
      <c r="H22" s="20">
        <f t="shared" si="13"/>
        <v>29357.4</v>
      </c>
      <c r="I22" s="20">
        <f t="shared" si="13"/>
        <v>0</v>
      </c>
      <c r="J22" s="20">
        <f t="shared" si="13"/>
        <v>35718.6</v>
      </c>
      <c r="K22" s="20">
        <f t="shared" si="13"/>
        <v>35718.6</v>
      </c>
      <c r="L22" s="20">
        <f t="shared" si="13"/>
        <v>0</v>
      </c>
      <c r="M22" s="20">
        <f t="shared" si="13"/>
        <v>42560.800000000003</v>
      </c>
      <c r="N22" s="20">
        <f>N23+N24+N25+N26</f>
        <v>42144.9</v>
      </c>
      <c r="O22" s="20">
        <f t="shared" si="13"/>
        <v>415.9</v>
      </c>
      <c r="P22" s="20">
        <f t="shared" si="13"/>
        <v>46242.7</v>
      </c>
      <c r="Q22" s="20">
        <f t="shared" si="13"/>
        <v>46242.7</v>
      </c>
      <c r="R22" s="20">
        <f t="shared" si="13"/>
        <v>0</v>
      </c>
      <c r="S22" s="20">
        <f t="shared" si="13"/>
        <v>43633.4</v>
      </c>
      <c r="T22" s="20">
        <f t="shared" si="13"/>
        <v>43633.4</v>
      </c>
      <c r="U22" s="20">
        <f t="shared" si="13"/>
        <v>0</v>
      </c>
      <c r="V22" s="20">
        <f t="shared" si="13"/>
        <v>43911.100000000006</v>
      </c>
      <c r="W22" s="20">
        <f t="shared" si="13"/>
        <v>43911.100000000006</v>
      </c>
      <c r="X22" s="20">
        <f t="shared" si="13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4">G23+J23+M23+P23+S23+V23</f>
        <v>6989.2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20">
        <f>Q23+R23</f>
        <v>1215.5999999999999</v>
      </c>
      <c r="Q23" s="20">
        <v>1215.5999999999999</v>
      </c>
      <c r="R23" s="20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4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140</v>
      </c>
      <c r="Q24" s="20">
        <v>140</v>
      </c>
      <c r="R24" s="20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4"/>
        <v>181046.9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20">
        <f>Q25+R25</f>
        <v>33943.5</v>
      </c>
      <c r="Q25" s="20">
        <v>33943.5</v>
      </c>
      <c r="R25" s="20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52255.399999999994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20">
        <f>Q26+R26</f>
        <v>10943.6</v>
      </c>
      <c r="Q26" s="20">
        <v>10943.6</v>
      </c>
      <c r="R26" s="20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4" t="s">
        <v>51</v>
      </c>
      <c r="B27" s="72" t="s">
        <v>30</v>
      </c>
      <c r="C27" s="14" t="s">
        <v>5</v>
      </c>
      <c r="D27" s="38">
        <f>D28+D29</f>
        <v>860092.29999999993</v>
      </c>
      <c r="E27" s="63"/>
      <c r="F27" s="63"/>
      <c r="G27" s="63">
        <f t="shared" ref="G27:W27" si="15">G28</f>
        <v>131442.59999999998</v>
      </c>
      <c r="H27" s="63">
        <f>H28</f>
        <v>130279.4</v>
      </c>
      <c r="I27" s="63">
        <f t="shared" si="15"/>
        <v>1163.2</v>
      </c>
      <c r="J27" s="63">
        <f>J28+J29</f>
        <v>135490.49999999997</v>
      </c>
      <c r="K27" s="63">
        <f t="shared" si="15"/>
        <v>134103.20000000001</v>
      </c>
      <c r="L27" s="63">
        <f>L28+L29</f>
        <v>1387.3</v>
      </c>
      <c r="M27" s="63">
        <f>M28+M29</f>
        <v>141777.9</v>
      </c>
      <c r="N27" s="63">
        <f t="shared" si="15"/>
        <v>139107</v>
      </c>
      <c r="O27" s="63">
        <f>O28+O29</f>
        <v>2670.8999999999996</v>
      </c>
      <c r="P27" s="63">
        <f>P28+P29</f>
        <v>149563.4</v>
      </c>
      <c r="Q27" s="63">
        <f t="shared" si="15"/>
        <v>147734.70000000001</v>
      </c>
      <c r="R27" s="63">
        <f>R28+R29</f>
        <v>1828.7000000000003</v>
      </c>
      <c r="S27" s="63">
        <f>S28+S29</f>
        <v>150873.1</v>
      </c>
      <c r="T27" s="63">
        <f t="shared" si="15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5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96"/>
      <c r="B28" s="73"/>
      <c r="C28" s="14" t="s">
        <v>8</v>
      </c>
      <c r="D28" s="39">
        <f>G28+J28+M28+P28+S28+V28</f>
        <v>853779.79999999993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20">
        <f>Q28+R28</f>
        <v>148070</v>
      </c>
      <c r="Q28" s="20">
        <f>Q31+Q32+Q33+Q34+Q35+Q37+Q39+Q40+Q42+Q43+Q46+Q30</f>
        <v>147734.70000000001</v>
      </c>
      <c r="R28" s="20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7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20">
        <f>Q29+R29</f>
        <v>1493.4</v>
      </c>
      <c r="Q29" s="20">
        <v>0</v>
      </c>
      <c r="R29" s="20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1196.8</v>
      </c>
      <c r="E31" s="20"/>
      <c r="F31" s="20"/>
      <c r="G31" s="20">
        <f t="shared" ref="G31:G46" si="16">H31+I31</f>
        <v>196.8</v>
      </c>
      <c r="H31" s="20">
        <v>196.8</v>
      </c>
      <c r="I31" s="20">
        <v>0</v>
      </c>
      <c r="J31" s="20">
        <f t="shared" ref="J31:J46" si="17">K31+L31</f>
        <v>200</v>
      </c>
      <c r="K31" s="20">
        <v>200</v>
      </c>
      <c r="L31" s="20">
        <v>0</v>
      </c>
      <c r="M31" s="20">
        <f t="shared" ref="M31:M46" si="18">N31+O31</f>
        <v>200</v>
      </c>
      <c r="N31" s="20">
        <v>200</v>
      </c>
      <c r="O31" s="20">
        <v>0</v>
      </c>
      <c r="P31" s="20">
        <f t="shared" ref="P31:P45" si="19">Q31+R31</f>
        <v>200</v>
      </c>
      <c r="Q31" s="20">
        <v>200</v>
      </c>
      <c r="R31" s="20">
        <v>0</v>
      </c>
      <c r="S31" s="20">
        <f t="shared" ref="S31:S46" si="20">T31+U31</f>
        <v>200</v>
      </c>
      <c r="T31" s="20">
        <v>200</v>
      </c>
      <c r="U31" s="20">
        <v>0</v>
      </c>
      <c r="V31" s="20">
        <f t="shared" ref="V31:V46" si="21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2">G32+J32+M32+P32+S32+V32</f>
        <v>737748.2</v>
      </c>
      <c r="E32" s="20"/>
      <c r="F32" s="20"/>
      <c r="G32" s="20">
        <f t="shared" si="16"/>
        <v>112856.5</v>
      </c>
      <c r="H32" s="20">
        <v>112856.5</v>
      </c>
      <c r="I32" s="20">
        <v>0</v>
      </c>
      <c r="J32" s="20">
        <f t="shared" si="17"/>
        <v>116737.5</v>
      </c>
      <c r="K32" s="20">
        <v>116737.5</v>
      </c>
      <c r="L32" s="20">
        <v>0</v>
      </c>
      <c r="M32" s="20">
        <f t="shared" si="18"/>
        <v>121282.2</v>
      </c>
      <c r="N32" s="20">
        <v>120120.7</v>
      </c>
      <c r="O32" s="20">
        <v>1161.5</v>
      </c>
      <c r="P32" s="20">
        <f t="shared" si="19"/>
        <v>128060.3</v>
      </c>
      <c r="Q32" s="20">
        <v>128060.3</v>
      </c>
      <c r="R32" s="20">
        <v>0</v>
      </c>
      <c r="S32" s="20">
        <f t="shared" si="20"/>
        <v>129370</v>
      </c>
      <c r="T32" s="20">
        <v>129370</v>
      </c>
      <c r="U32" s="20">
        <v>0</v>
      </c>
      <c r="V32" s="20">
        <f t="shared" si="21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2"/>
        <v>67041.399999999994</v>
      </c>
      <c r="E33" s="20"/>
      <c r="F33" s="20"/>
      <c r="G33" s="20">
        <f t="shared" si="16"/>
        <v>10318.700000000001</v>
      </c>
      <c r="H33" s="20">
        <v>10318.700000000001</v>
      </c>
      <c r="I33" s="20">
        <v>0</v>
      </c>
      <c r="J33" s="20">
        <f t="shared" si="17"/>
        <v>10132.700000000001</v>
      </c>
      <c r="K33" s="20">
        <v>10132.700000000001</v>
      </c>
      <c r="L33" s="20">
        <v>0</v>
      </c>
      <c r="M33" s="20">
        <f t="shared" si="18"/>
        <v>11238.9</v>
      </c>
      <c r="N33" s="20">
        <v>11238.9</v>
      </c>
      <c r="O33" s="20">
        <v>0</v>
      </c>
      <c r="P33" s="20">
        <f t="shared" si="19"/>
        <v>11783.7</v>
      </c>
      <c r="Q33" s="20">
        <v>11783.7</v>
      </c>
      <c r="R33" s="20">
        <v>0</v>
      </c>
      <c r="S33" s="20">
        <f t="shared" si="20"/>
        <v>11783.7</v>
      </c>
      <c r="T33" s="20">
        <v>11783.7</v>
      </c>
      <c r="U33" s="20">
        <v>0</v>
      </c>
      <c r="V33" s="20">
        <f t="shared" si="21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2"/>
        <v>194.9</v>
      </c>
      <c r="E34" s="20"/>
      <c r="F34" s="20"/>
      <c r="G34" s="20">
        <f t="shared" si="16"/>
        <v>25.1</v>
      </c>
      <c r="H34" s="20">
        <v>0</v>
      </c>
      <c r="I34" s="20">
        <v>25.1</v>
      </c>
      <c r="J34" s="20">
        <f t="shared" si="17"/>
        <v>28.7</v>
      </c>
      <c r="K34" s="20">
        <v>0</v>
      </c>
      <c r="L34" s="20">
        <v>28.7</v>
      </c>
      <c r="M34" s="20">
        <f t="shared" si="18"/>
        <v>31.9</v>
      </c>
      <c r="N34" s="20">
        <v>0</v>
      </c>
      <c r="O34" s="20">
        <v>31.9</v>
      </c>
      <c r="P34" s="20">
        <f t="shared" si="19"/>
        <v>36.4</v>
      </c>
      <c r="Q34" s="20">
        <v>0</v>
      </c>
      <c r="R34" s="20">
        <v>36.4</v>
      </c>
      <c r="S34" s="20">
        <f t="shared" si="20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66" t="s">
        <v>56</v>
      </c>
      <c r="B35" s="23" t="s">
        <v>32</v>
      </c>
      <c r="C35" s="23" t="s">
        <v>8</v>
      </c>
      <c r="D35" s="38">
        <f t="shared" si="22"/>
        <v>25.4</v>
      </c>
      <c r="E35" s="20"/>
      <c r="F35" s="20"/>
      <c r="G35" s="20">
        <f t="shared" si="16"/>
        <v>15.9</v>
      </c>
      <c r="H35" s="20">
        <v>0</v>
      </c>
      <c r="I35" s="20">
        <v>15.9</v>
      </c>
      <c r="J35" s="20">
        <f t="shared" si="17"/>
        <v>9.5</v>
      </c>
      <c r="K35" s="20">
        <v>0</v>
      </c>
      <c r="L35" s="20">
        <v>9.5</v>
      </c>
      <c r="M35" s="20">
        <f t="shared" si="18"/>
        <v>0</v>
      </c>
      <c r="N35" s="20">
        <v>0</v>
      </c>
      <c r="O35" s="20">
        <v>0</v>
      </c>
      <c r="P35" s="20">
        <f t="shared" si="19"/>
        <v>0</v>
      </c>
      <c r="Q35" s="20">
        <v>0</v>
      </c>
      <c r="R35" s="20">
        <v>0</v>
      </c>
      <c r="S35" s="20">
        <f t="shared" si="20"/>
        <v>0</v>
      </c>
      <c r="T35" s="20">
        <v>0</v>
      </c>
      <c r="U35" s="20">
        <v>0</v>
      </c>
      <c r="V35" s="20">
        <f t="shared" si="21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7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6"/>
        <v>0</v>
      </c>
      <c r="H36" s="20">
        <v>0</v>
      </c>
      <c r="I36" s="20">
        <v>0</v>
      </c>
      <c r="J36" s="20">
        <f t="shared" si="17"/>
        <v>9.6</v>
      </c>
      <c r="K36" s="20">
        <v>0</v>
      </c>
      <c r="L36" s="20">
        <v>9.6</v>
      </c>
      <c r="M36" s="20">
        <f t="shared" si="18"/>
        <v>20.100000000000001</v>
      </c>
      <c r="N36" s="20">
        <v>0</v>
      </c>
      <c r="O36" s="20">
        <v>20.100000000000001</v>
      </c>
      <c r="P36" s="20">
        <f t="shared" si="19"/>
        <v>24.1</v>
      </c>
      <c r="Q36" s="20">
        <v>0</v>
      </c>
      <c r="R36" s="20">
        <v>24.1</v>
      </c>
      <c r="S36" s="20">
        <f t="shared" si="20"/>
        <v>24.1</v>
      </c>
      <c r="T36" s="20">
        <v>0</v>
      </c>
      <c r="U36" s="20">
        <v>24.1</v>
      </c>
      <c r="V36" s="20">
        <f t="shared" si="21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6" t="s">
        <v>54</v>
      </c>
      <c r="B37" s="23" t="s">
        <v>32</v>
      </c>
      <c r="C37" s="23" t="s">
        <v>8</v>
      </c>
      <c r="D37" s="38">
        <f t="shared" si="22"/>
        <v>96.9</v>
      </c>
      <c r="E37" s="20"/>
      <c r="F37" s="20"/>
      <c r="G37" s="20">
        <f t="shared" si="16"/>
        <v>63.5</v>
      </c>
      <c r="H37" s="20">
        <v>0</v>
      </c>
      <c r="I37" s="20">
        <v>63.5</v>
      </c>
      <c r="J37" s="20">
        <f t="shared" si="17"/>
        <v>33.4</v>
      </c>
      <c r="K37" s="20">
        <v>0</v>
      </c>
      <c r="L37" s="20">
        <v>33.4</v>
      </c>
      <c r="M37" s="20">
        <f t="shared" si="18"/>
        <v>0</v>
      </c>
      <c r="N37" s="20">
        <v>0</v>
      </c>
      <c r="O37" s="20">
        <v>0</v>
      </c>
      <c r="P37" s="20">
        <f t="shared" si="19"/>
        <v>0</v>
      </c>
      <c r="Q37" s="20">
        <v>0</v>
      </c>
      <c r="R37" s="20">
        <v>0</v>
      </c>
      <c r="S37" s="20">
        <f t="shared" si="20"/>
        <v>0</v>
      </c>
      <c r="T37" s="20">
        <v>0</v>
      </c>
      <c r="U37" s="20">
        <v>0</v>
      </c>
      <c r="V37" s="20">
        <f t="shared" si="21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7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6"/>
        <v>0</v>
      </c>
      <c r="H38" s="20">
        <v>0</v>
      </c>
      <c r="I38" s="20">
        <v>0</v>
      </c>
      <c r="J38" s="20">
        <f t="shared" si="17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19"/>
        <v>84.3</v>
      </c>
      <c r="Q38" s="20">
        <v>0</v>
      </c>
      <c r="R38" s="20">
        <v>84.3</v>
      </c>
      <c r="S38" s="20">
        <f t="shared" si="20"/>
        <v>84.3</v>
      </c>
      <c r="T38" s="20">
        <v>0</v>
      </c>
      <c r="U38" s="20">
        <v>84.3</v>
      </c>
      <c r="V38" s="20">
        <f t="shared" si="21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2"/>
        <v>657.4</v>
      </c>
      <c r="E39" s="20"/>
      <c r="F39" s="20"/>
      <c r="G39" s="20">
        <f t="shared" si="16"/>
        <v>82.9</v>
      </c>
      <c r="H39" s="20">
        <v>0</v>
      </c>
      <c r="I39" s="20">
        <v>82.9</v>
      </c>
      <c r="J39" s="20">
        <f t="shared" si="17"/>
        <v>99</v>
      </c>
      <c r="K39" s="20">
        <v>0</v>
      </c>
      <c r="L39" s="20">
        <v>99</v>
      </c>
      <c r="M39" s="20">
        <f t="shared" si="18"/>
        <v>103.8</v>
      </c>
      <c r="N39" s="20">
        <v>0</v>
      </c>
      <c r="O39" s="20">
        <v>103.8</v>
      </c>
      <c r="P39" s="20">
        <f t="shared" si="19"/>
        <v>123.9</v>
      </c>
      <c r="Q39" s="20">
        <v>0</v>
      </c>
      <c r="R39" s="20">
        <v>123.9</v>
      </c>
      <c r="S39" s="20">
        <f t="shared" si="20"/>
        <v>123.9</v>
      </c>
      <c r="T39" s="20">
        <v>0</v>
      </c>
      <c r="U39" s="20">
        <v>123.9</v>
      </c>
      <c r="V39" s="20">
        <f t="shared" si="21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6" t="s">
        <v>61</v>
      </c>
      <c r="B40" s="23" t="s">
        <v>32</v>
      </c>
      <c r="C40" s="23" t="s">
        <v>8</v>
      </c>
      <c r="D40" s="38">
        <f t="shared" si="22"/>
        <v>1430.1999999999998</v>
      </c>
      <c r="E40" s="20"/>
      <c r="F40" s="20"/>
      <c r="G40" s="20">
        <f t="shared" si="16"/>
        <v>892.9</v>
      </c>
      <c r="H40" s="20">
        <v>0</v>
      </c>
      <c r="I40" s="20">
        <v>892.9</v>
      </c>
      <c r="J40" s="20">
        <f t="shared" si="17"/>
        <v>537.29999999999995</v>
      </c>
      <c r="K40" s="20">
        <v>0</v>
      </c>
      <c r="L40" s="20">
        <v>537.29999999999995</v>
      </c>
      <c r="M40" s="20">
        <f t="shared" si="18"/>
        <v>0</v>
      </c>
      <c r="N40" s="20">
        <v>0</v>
      </c>
      <c r="O40" s="20">
        <v>0</v>
      </c>
      <c r="P40" s="20">
        <f t="shared" si="19"/>
        <v>0</v>
      </c>
      <c r="Q40" s="20">
        <v>0</v>
      </c>
      <c r="R40" s="20">
        <v>0</v>
      </c>
      <c r="S40" s="20">
        <f t="shared" si="20"/>
        <v>0</v>
      </c>
      <c r="T40" s="20">
        <v>0</v>
      </c>
      <c r="U40" s="20">
        <v>0</v>
      </c>
      <c r="V40" s="20">
        <f t="shared" si="21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7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6"/>
        <v>0</v>
      </c>
      <c r="H41" s="20">
        <v>0</v>
      </c>
      <c r="I41" s="20">
        <v>0</v>
      </c>
      <c r="J41" s="20">
        <f t="shared" si="17"/>
        <v>537.29999999999995</v>
      </c>
      <c r="K41" s="20">
        <v>0</v>
      </c>
      <c r="L41" s="20">
        <v>537.29999999999995</v>
      </c>
      <c r="M41" s="20">
        <f t="shared" si="18"/>
        <v>1127.5999999999999</v>
      </c>
      <c r="N41" s="20">
        <v>0</v>
      </c>
      <c r="O41" s="20">
        <v>1127.5999999999999</v>
      </c>
      <c r="P41" s="20">
        <f>R41</f>
        <v>1354.3</v>
      </c>
      <c r="Q41" s="20">
        <v>0</v>
      </c>
      <c r="R41" s="20">
        <v>1354.3</v>
      </c>
      <c r="S41" s="20">
        <f t="shared" si="20"/>
        <v>1354.3</v>
      </c>
      <c r="T41" s="20">
        <v>0</v>
      </c>
      <c r="U41" s="20">
        <v>1354.3</v>
      </c>
      <c r="V41" s="20">
        <f t="shared" si="21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2"/>
        <v>658.4</v>
      </c>
      <c r="E42" s="20"/>
      <c r="F42" s="20"/>
      <c r="G42" s="20">
        <f t="shared" si="16"/>
        <v>82.9</v>
      </c>
      <c r="H42" s="20">
        <v>0</v>
      </c>
      <c r="I42" s="20">
        <v>82.9</v>
      </c>
      <c r="J42" s="20">
        <f t="shared" si="17"/>
        <v>99</v>
      </c>
      <c r="K42" s="20">
        <v>0</v>
      </c>
      <c r="L42" s="20">
        <v>99</v>
      </c>
      <c r="M42" s="20">
        <f t="shared" si="18"/>
        <v>104.8</v>
      </c>
      <c r="N42" s="20">
        <v>0</v>
      </c>
      <c r="O42" s="20">
        <v>104.8</v>
      </c>
      <c r="P42" s="20">
        <f t="shared" si="19"/>
        <v>123.9</v>
      </c>
      <c r="Q42" s="20">
        <v>0</v>
      </c>
      <c r="R42" s="20">
        <v>123.9</v>
      </c>
      <c r="S42" s="20">
        <f t="shared" si="20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2"/>
        <v>15159.400000000001</v>
      </c>
      <c r="E43" s="20"/>
      <c r="F43" s="20"/>
      <c r="G43" s="20">
        <f t="shared" si="16"/>
        <v>2323.4</v>
      </c>
      <c r="H43" s="20">
        <v>2323.4</v>
      </c>
      <c r="I43" s="20">
        <v>0</v>
      </c>
      <c r="J43" s="20">
        <f t="shared" si="17"/>
        <v>2349</v>
      </c>
      <c r="K43" s="20">
        <v>2349</v>
      </c>
      <c r="L43" s="20">
        <v>0</v>
      </c>
      <c r="M43" s="20">
        <f t="shared" si="18"/>
        <v>2704.4</v>
      </c>
      <c r="N43" s="20">
        <v>2704.4</v>
      </c>
      <c r="O43" s="20">
        <v>0</v>
      </c>
      <c r="P43" s="20">
        <f t="shared" si="19"/>
        <v>2594.1999999999998</v>
      </c>
      <c r="Q43" s="20">
        <v>2594.1999999999998</v>
      </c>
      <c r="R43" s="20">
        <v>0</v>
      </c>
      <c r="S43" s="20">
        <f t="shared" si="20"/>
        <v>2594.1999999999998</v>
      </c>
      <c r="T43" s="20">
        <v>2594.1999999999998</v>
      </c>
      <c r="U43" s="20">
        <v>0</v>
      </c>
      <c r="V43" s="20">
        <f t="shared" si="21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6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8"/>
        <v>34</v>
      </c>
      <c r="N44" s="20">
        <v>0</v>
      </c>
      <c r="O44" s="20">
        <v>34</v>
      </c>
      <c r="P44" s="20">
        <f t="shared" si="19"/>
        <v>30.7</v>
      </c>
      <c r="Q44" s="20">
        <v>0</v>
      </c>
      <c r="R44" s="20">
        <v>30.7</v>
      </c>
      <c r="S44" s="20">
        <f>U44</f>
        <v>30.7</v>
      </c>
      <c r="T44" s="20">
        <v>0</v>
      </c>
      <c r="U44" s="20">
        <v>30.7</v>
      </c>
      <c r="V44" s="20">
        <f t="shared" si="21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7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8"/>
        <v>17</v>
      </c>
      <c r="N45" s="20">
        <v>0</v>
      </c>
      <c r="O45" s="20">
        <v>17</v>
      </c>
      <c r="P45" s="20">
        <f t="shared" si="19"/>
        <v>51.1</v>
      </c>
      <c r="Q45" s="20">
        <v>0</v>
      </c>
      <c r="R45" s="20">
        <v>51.1</v>
      </c>
      <c r="S45" s="20">
        <f t="shared" si="20"/>
        <v>51.1</v>
      </c>
      <c r="T45" s="20">
        <v>0</v>
      </c>
      <c r="U45" s="20">
        <v>51.1</v>
      </c>
      <c r="V45" s="20">
        <f t="shared" si="21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2"/>
        <v>29300.5</v>
      </c>
      <c r="E46" s="20"/>
      <c r="F46" s="20"/>
      <c r="G46" s="20">
        <f t="shared" si="16"/>
        <v>4584</v>
      </c>
      <c r="H46" s="20">
        <v>4584</v>
      </c>
      <c r="I46" s="20">
        <v>0</v>
      </c>
      <c r="J46" s="20">
        <f t="shared" si="17"/>
        <v>4584</v>
      </c>
      <c r="K46" s="20">
        <v>4584</v>
      </c>
      <c r="L46" s="20">
        <v>0</v>
      </c>
      <c r="M46" s="20">
        <f t="shared" si="18"/>
        <v>4843</v>
      </c>
      <c r="N46" s="20">
        <v>4843</v>
      </c>
      <c r="O46" s="20">
        <v>0</v>
      </c>
      <c r="P46" s="20">
        <f>Q46+R46</f>
        <v>5096.5</v>
      </c>
      <c r="Q46" s="20">
        <v>5096.5</v>
      </c>
      <c r="R46" s="20">
        <v>0</v>
      </c>
      <c r="S46" s="20">
        <f t="shared" si="20"/>
        <v>5096.5</v>
      </c>
      <c r="T46" s="20">
        <v>5096.5</v>
      </c>
      <c r="U46" s="20">
        <v>0</v>
      </c>
      <c r="V46" s="20">
        <f t="shared" si="21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4" t="s">
        <v>6</v>
      </c>
      <c r="B47" s="72" t="s">
        <v>62</v>
      </c>
      <c r="C47" s="14" t="s">
        <v>5</v>
      </c>
      <c r="D47" s="38">
        <f>D48</f>
        <v>16091.100000000002</v>
      </c>
      <c r="E47" s="63"/>
      <c r="F47" s="63"/>
      <c r="G47" s="63">
        <f t="shared" ref="G47:X47" si="23">G48</f>
        <v>2994.8</v>
      </c>
      <c r="H47" s="63">
        <f t="shared" si="23"/>
        <v>2795.5</v>
      </c>
      <c r="I47" s="63">
        <f t="shared" si="23"/>
        <v>199.3</v>
      </c>
      <c r="J47" s="63">
        <f t="shared" si="23"/>
        <v>3077.4</v>
      </c>
      <c r="K47" s="63">
        <f t="shared" si="23"/>
        <v>2878.1</v>
      </c>
      <c r="L47" s="63">
        <f t="shared" si="23"/>
        <v>199.3</v>
      </c>
      <c r="M47" s="63">
        <f t="shared" si="23"/>
        <v>1884.3999999999999</v>
      </c>
      <c r="N47" s="63">
        <f t="shared" si="23"/>
        <v>1884.3999999999999</v>
      </c>
      <c r="O47" s="63">
        <f t="shared" si="23"/>
        <v>0</v>
      </c>
      <c r="P47" s="63">
        <f t="shared" si="23"/>
        <v>2711.5</v>
      </c>
      <c r="Q47" s="63">
        <f t="shared" si="23"/>
        <v>2529.6999999999998</v>
      </c>
      <c r="R47" s="63">
        <f t="shared" si="23"/>
        <v>181.8</v>
      </c>
      <c r="S47" s="63">
        <f t="shared" si="23"/>
        <v>2711.5</v>
      </c>
      <c r="T47" s="63">
        <f t="shared" si="23"/>
        <v>2529.6999999999998</v>
      </c>
      <c r="U47" s="63">
        <f t="shared" si="23"/>
        <v>181.8</v>
      </c>
      <c r="V47" s="63">
        <f t="shared" si="23"/>
        <v>2711.5</v>
      </c>
      <c r="W47" s="63">
        <f t="shared" si="23"/>
        <v>2529.6999999999998</v>
      </c>
      <c r="X47" s="63">
        <f t="shared" si="23"/>
        <v>181.8</v>
      </c>
      <c r="Y47" s="60"/>
      <c r="Z47" s="60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5"/>
      <c r="B48" s="73"/>
      <c r="C48" s="14" t="s">
        <v>8</v>
      </c>
      <c r="D48" s="38">
        <f>D49+D50+D51+D52+D53+D54</f>
        <v>16091.100000000002</v>
      </c>
      <c r="E48" s="20"/>
      <c r="F48" s="20"/>
      <c r="G48" s="20">
        <f t="shared" ref="G48:X48" si="24">G49+G50+G51+G52+G53+G54</f>
        <v>2994.8</v>
      </c>
      <c r="H48" s="20">
        <f t="shared" si="24"/>
        <v>2795.5</v>
      </c>
      <c r="I48" s="20">
        <f t="shared" si="24"/>
        <v>199.3</v>
      </c>
      <c r="J48" s="20">
        <f t="shared" si="24"/>
        <v>3077.4</v>
      </c>
      <c r="K48" s="20">
        <f t="shared" si="24"/>
        <v>2878.1</v>
      </c>
      <c r="L48" s="20">
        <f t="shared" si="24"/>
        <v>199.3</v>
      </c>
      <c r="M48" s="20">
        <f t="shared" si="24"/>
        <v>1884.3999999999999</v>
      </c>
      <c r="N48" s="20">
        <f t="shared" si="24"/>
        <v>1884.3999999999999</v>
      </c>
      <c r="O48" s="20">
        <f t="shared" si="24"/>
        <v>0</v>
      </c>
      <c r="P48" s="20">
        <f t="shared" si="24"/>
        <v>2711.5</v>
      </c>
      <c r="Q48" s="20">
        <f t="shared" si="24"/>
        <v>2529.6999999999998</v>
      </c>
      <c r="R48" s="20">
        <f t="shared" si="24"/>
        <v>181.8</v>
      </c>
      <c r="S48" s="20">
        <f t="shared" si="24"/>
        <v>2711.5</v>
      </c>
      <c r="T48" s="20">
        <f t="shared" si="24"/>
        <v>2529.6999999999998</v>
      </c>
      <c r="U48" s="20">
        <f t="shared" si="24"/>
        <v>181.8</v>
      </c>
      <c r="V48" s="20">
        <f t="shared" si="24"/>
        <v>2711.5</v>
      </c>
      <c r="W48" s="20">
        <f t="shared" si="24"/>
        <v>2529.6999999999998</v>
      </c>
      <c r="X48" s="20">
        <f t="shared" si="24"/>
        <v>181.8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62</v>
      </c>
      <c r="C49" s="19" t="s">
        <v>8</v>
      </c>
      <c r="D49" s="38">
        <f t="shared" ref="D49:D54" si="25">G49+J49+M49+P49+S49+V49</f>
        <v>175.8</v>
      </c>
      <c r="E49" s="20"/>
      <c r="F49" s="20"/>
      <c r="G49" s="20">
        <f t="shared" ref="G49:G54" si="26">H49+I49</f>
        <v>45.8</v>
      </c>
      <c r="H49" s="20">
        <v>45.8</v>
      </c>
      <c r="I49" s="20">
        <v>0</v>
      </c>
      <c r="J49" s="20">
        <f t="shared" ref="J49:J54" si="27">K49+L49</f>
        <v>26</v>
      </c>
      <c r="K49" s="20">
        <v>26</v>
      </c>
      <c r="L49" s="20">
        <v>0</v>
      </c>
      <c r="M49" s="20">
        <f t="shared" ref="M49:M54" si="28">N49+O49</f>
        <v>26</v>
      </c>
      <c r="N49" s="20">
        <v>26</v>
      </c>
      <c r="O49" s="20">
        <v>0</v>
      </c>
      <c r="P49" s="20">
        <f t="shared" ref="P49:P54" si="29">Q49+R49</f>
        <v>26</v>
      </c>
      <c r="Q49" s="20">
        <v>26</v>
      </c>
      <c r="R49" s="20">
        <v>0</v>
      </c>
      <c r="S49" s="20">
        <f t="shared" ref="S49:S54" si="30">T49+U49</f>
        <v>26</v>
      </c>
      <c r="T49" s="20">
        <v>26</v>
      </c>
      <c r="U49" s="20">
        <v>0</v>
      </c>
      <c r="V49" s="20">
        <f t="shared" ref="V49:V54" si="31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62</v>
      </c>
      <c r="C50" s="19" t="s">
        <v>8</v>
      </c>
      <c r="D50" s="38">
        <f t="shared" si="25"/>
        <v>531.70000000000005</v>
      </c>
      <c r="E50" s="20"/>
      <c r="F50" s="20"/>
      <c r="G50" s="20">
        <f t="shared" si="26"/>
        <v>31.7</v>
      </c>
      <c r="H50" s="20">
        <v>31.7</v>
      </c>
      <c r="I50" s="20">
        <v>0</v>
      </c>
      <c r="J50" s="20">
        <f t="shared" si="27"/>
        <v>100</v>
      </c>
      <c r="K50" s="20">
        <v>100</v>
      </c>
      <c r="L50" s="20">
        <v>0</v>
      </c>
      <c r="M50" s="20">
        <f t="shared" si="28"/>
        <v>100</v>
      </c>
      <c r="N50" s="20">
        <v>100</v>
      </c>
      <c r="O50" s="20">
        <v>0</v>
      </c>
      <c r="P50" s="20">
        <f t="shared" si="29"/>
        <v>100</v>
      </c>
      <c r="Q50" s="20">
        <v>100</v>
      </c>
      <c r="R50" s="20">
        <v>0</v>
      </c>
      <c r="S50" s="20">
        <f t="shared" si="30"/>
        <v>100</v>
      </c>
      <c r="T50" s="20">
        <v>100</v>
      </c>
      <c r="U50" s="20">
        <v>0</v>
      </c>
      <c r="V50" s="20">
        <f t="shared" si="31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48</v>
      </c>
      <c r="B51" s="19" t="s">
        <v>62</v>
      </c>
      <c r="C51" s="19" t="s">
        <v>8</v>
      </c>
      <c r="D51" s="38">
        <f t="shared" si="25"/>
        <v>11834.2</v>
      </c>
      <c r="E51" s="20"/>
      <c r="F51" s="20"/>
      <c r="G51" s="20">
        <f t="shared" si="26"/>
        <v>2363.3000000000002</v>
      </c>
      <c r="H51" s="20">
        <v>2363.3000000000002</v>
      </c>
      <c r="I51" s="20">
        <v>0</v>
      </c>
      <c r="J51" s="20">
        <f t="shared" si="27"/>
        <v>2216.1</v>
      </c>
      <c r="K51" s="20">
        <v>2216.1</v>
      </c>
      <c r="L51" s="20">
        <v>0</v>
      </c>
      <c r="M51" s="20">
        <f t="shared" si="28"/>
        <v>1254.8</v>
      </c>
      <c r="N51" s="20">
        <v>1254.8</v>
      </c>
      <c r="O51" s="20">
        <v>0</v>
      </c>
      <c r="P51" s="20">
        <f t="shared" si="29"/>
        <v>2000</v>
      </c>
      <c r="Q51" s="20">
        <v>2000</v>
      </c>
      <c r="R51" s="20">
        <v>0</v>
      </c>
      <c r="S51" s="20">
        <f t="shared" si="30"/>
        <v>2000</v>
      </c>
      <c r="T51" s="20">
        <v>2000</v>
      </c>
      <c r="U51" s="20">
        <v>0</v>
      </c>
      <c r="V51" s="20">
        <f t="shared" si="31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39</v>
      </c>
      <c r="B52" s="19" t="s">
        <v>62</v>
      </c>
      <c r="C52" s="19" t="s">
        <v>8</v>
      </c>
      <c r="D52" s="38">
        <f t="shared" si="25"/>
        <v>1464.4</v>
      </c>
      <c r="E52" s="20"/>
      <c r="F52" s="20"/>
      <c r="G52" s="20">
        <f t="shared" si="26"/>
        <v>214.4</v>
      </c>
      <c r="H52" s="20">
        <v>214.4</v>
      </c>
      <c r="I52" s="20">
        <v>0</v>
      </c>
      <c r="J52" s="20">
        <f t="shared" si="27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1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40</v>
      </c>
      <c r="B53" s="19" t="s">
        <v>62</v>
      </c>
      <c r="C53" s="19" t="s">
        <v>8</v>
      </c>
      <c r="D53" s="38">
        <f t="shared" si="25"/>
        <v>984.2</v>
      </c>
      <c r="E53" s="20"/>
      <c r="F53" s="20"/>
      <c r="G53" s="20">
        <f t="shared" si="26"/>
        <v>136.19999999999999</v>
      </c>
      <c r="H53" s="20">
        <v>136.19999999999999</v>
      </c>
      <c r="I53" s="20">
        <v>0</v>
      </c>
      <c r="J53" s="20">
        <f t="shared" si="27"/>
        <v>248</v>
      </c>
      <c r="K53" s="20">
        <v>248</v>
      </c>
      <c r="L53" s="20">
        <v>0</v>
      </c>
      <c r="M53" s="20">
        <f t="shared" si="28"/>
        <v>150</v>
      </c>
      <c r="N53" s="20">
        <v>150</v>
      </c>
      <c r="O53" s="20">
        <v>0</v>
      </c>
      <c r="P53" s="20">
        <f t="shared" si="29"/>
        <v>150</v>
      </c>
      <c r="Q53" s="20">
        <v>150</v>
      </c>
      <c r="R53" s="20">
        <v>0</v>
      </c>
      <c r="S53" s="20">
        <f t="shared" si="30"/>
        <v>150</v>
      </c>
      <c r="T53" s="20">
        <v>150</v>
      </c>
      <c r="U53" s="20">
        <v>0</v>
      </c>
      <c r="V53" s="20">
        <f t="shared" si="31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59</v>
      </c>
      <c r="B54" s="49" t="s">
        <v>62</v>
      </c>
      <c r="C54" s="19" t="s">
        <v>8</v>
      </c>
      <c r="D54" s="38">
        <f t="shared" si="25"/>
        <v>1100.8000000000002</v>
      </c>
      <c r="E54" s="20"/>
      <c r="F54" s="20"/>
      <c r="G54" s="20">
        <f t="shared" si="26"/>
        <v>203.4</v>
      </c>
      <c r="H54" s="20">
        <v>4.0999999999999996</v>
      </c>
      <c r="I54" s="20">
        <v>199.3</v>
      </c>
      <c r="J54" s="20">
        <f t="shared" si="27"/>
        <v>237.3</v>
      </c>
      <c r="K54" s="20">
        <v>38</v>
      </c>
      <c r="L54" s="20">
        <v>199.3</v>
      </c>
      <c r="M54" s="20">
        <f t="shared" si="28"/>
        <v>103.6</v>
      </c>
      <c r="N54" s="20">
        <v>103.6</v>
      </c>
      <c r="O54" s="20">
        <v>0</v>
      </c>
      <c r="P54" s="20">
        <f t="shared" si="29"/>
        <v>185.5</v>
      </c>
      <c r="Q54" s="20">
        <v>3.7</v>
      </c>
      <c r="R54" s="20">
        <v>181.8</v>
      </c>
      <c r="S54" s="20">
        <f t="shared" si="30"/>
        <v>185.5</v>
      </c>
      <c r="T54" s="20">
        <v>3.7</v>
      </c>
      <c r="U54" s="20">
        <v>181.8</v>
      </c>
      <c r="V54" s="20">
        <f t="shared" si="31"/>
        <v>185.5</v>
      </c>
      <c r="W54" s="20">
        <v>3.7</v>
      </c>
      <c r="X54" s="20">
        <v>181.8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4" t="s">
        <v>52</v>
      </c>
      <c r="B55" s="72" t="str">
        <f>B57</f>
        <v>Сектор по кадрам и муниципальной службе администрации МР "Печора"</v>
      </c>
      <c r="C55" s="14" t="s">
        <v>35</v>
      </c>
      <c r="D55" s="38">
        <f t="shared" ref="D55:X55" si="32">G55+J55+M55+P55+S55+V55</f>
        <v>0</v>
      </c>
      <c r="E55" s="63">
        <f t="shared" si="32"/>
        <v>0</v>
      </c>
      <c r="F55" s="63">
        <f t="shared" si="32"/>
        <v>0</v>
      </c>
      <c r="G55" s="63">
        <f t="shared" si="32"/>
        <v>0</v>
      </c>
      <c r="H55" s="63">
        <f t="shared" si="32"/>
        <v>0</v>
      </c>
      <c r="I55" s="63">
        <f t="shared" si="32"/>
        <v>0</v>
      </c>
      <c r="J55" s="63">
        <f t="shared" si="32"/>
        <v>0</v>
      </c>
      <c r="K55" s="63">
        <f t="shared" si="32"/>
        <v>0</v>
      </c>
      <c r="L55" s="63">
        <f t="shared" si="32"/>
        <v>0</v>
      </c>
      <c r="M55" s="63">
        <f t="shared" si="32"/>
        <v>0</v>
      </c>
      <c r="N55" s="63">
        <f t="shared" si="32"/>
        <v>0</v>
      </c>
      <c r="O55" s="63">
        <f t="shared" si="32"/>
        <v>0</v>
      </c>
      <c r="P55" s="63">
        <f t="shared" si="32"/>
        <v>0</v>
      </c>
      <c r="Q55" s="63">
        <f t="shared" si="32"/>
        <v>0</v>
      </c>
      <c r="R55" s="63">
        <f t="shared" si="32"/>
        <v>0</v>
      </c>
      <c r="S55" s="63">
        <f t="shared" si="32"/>
        <v>0</v>
      </c>
      <c r="T55" s="63">
        <f t="shared" si="32"/>
        <v>0</v>
      </c>
      <c r="U55" s="63">
        <f t="shared" si="32"/>
        <v>0</v>
      </c>
      <c r="V55" s="63">
        <f t="shared" si="32"/>
        <v>0</v>
      </c>
      <c r="W55" s="63">
        <f t="shared" si="32"/>
        <v>0</v>
      </c>
      <c r="X55" s="63">
        <f t="shared" si="32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5"/>
      <c r="B56" s="73"/>
      <c r="C56" s="19" t="s">
        <v>8</v>
      </c>
      <c r="D56" s="38">
        <f t="shared" ref="D56:X56" si="33">G56+J56+M56+P56+S56+V56</f>
        <v>0</v>
      </c>
      <c r="E56" s="20">
        <f t="shared" si="33"/>
        <v>0</v>
      </c>
      <c r="F56" s="20">
        <f t="shared" si="33"/>
        <v>0</v>
      </c>
      <c r="G56" s="20">
        <f t="shared" si="33"/>
        <v>0</v>
      </c>
      <c r="H56" s="20">
        <f t="shared" si="33"/>
        <v>0</v>
      </c>
      <c r="I56" s="20">
        <f t="shared" si="33"/>
        <v>0</v>
      </c>
      <c r="J56" s="20">
        <f t="shared" si="33"/>
        <v>0</v>
      </c>
      <c r="K56" s="20">
        <f t="shared" si="33"/>
        <v>0</v>
      </c>
      <c r="L56" s="20">
        <f t="shared" si="33"/>
        <v>0</v>
      </c>
      <c r="M56" s="20">
        <f t="shared" si="33"/>
        <v>0</v>
      </c>
      <c r="N56" s="20">
        <f t="shared" si="33"/>
        <v>0</v>
      </c>
      <c r="O56" s="20">
        <f t="shared" si="33"/>
        <v>0</v>
      </c>
      <c r="P56" s="20">
        <f t="shared" si="33"/>
        <v>0</v>
      </c>
      <c r="Q56" s="20">
        <f t="shared" si="33"/>
        <v>0</v>
      </c>
      <c r="R56" s="20">
        <f t="shared" si="33"/>
        <v>0</v>
      </c>
      <c r="S56" s="20">
        <f t="shared" si="33"/>
        <v>0</v>
      </c>
      <c r="T56" s="20">
        <f t="shared" si="33"/>
        <v>0</v>
      </c>
      <c r="U56" s="20">
        <f t="shared" si="33"/>
        <v>0</v>
      </c>
      <c r="V56" s="20">
        <f t="shared" si="33"/>
        <v>0</v>
      </c>
      <c r="W56" s="20">
        <f t="shared" si="33"/>
        <v>0</v>
      </c>
      <c r="X56" s="20">
        <f t="shared" si="33"/>
        <v>0</v>
      </c>
    </row>
    <row r="57" spans="1:36" ht="134.25" customHeight="1" x14ac:dyDescent="0.25">
      <c r="A57" s="32" t="s">
        <v>24</v>
      </c>
      <c r="B57" s="19" t="s">
        <v>30</v>
      </c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20">
        <f t="shared" si="34"/>
        <v>0</v>
      </c>
      <c r="Q57" s="20">
        <f t="shared" si="34"/>
        <v>0</v>
      </c>
      <c r="R57" s="20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19.25" customHeight="1" x14ac:dyDescent="0.25">
      <c r="A58" s="18" t="s">
        <v>25</v>
      </c>
      <c r="B58" s="19" t="s">
        <v>30</v>
      </c>
      <c r="C58" s="19" t="s">
        <v>8</v>
      </c>
      <c r="D58" s="38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4"/>
      <c r="E59" s="35"/>
      <c r="F59" s="35"/>
      <c r="G59" s="34"/>
      <c r="I59" s="36"/>
      <c r="J59" s="40"/>
      <c r="O59" s="42"/>
      <c r="R59" s="42"/>
      <c r="T59" s="6"/>
      <c r="U59" s="42" t="s">
        <v>34</v>
      </c>
      <c r="X59" s="42"/>
    </row>
    <row r="60" spans="1:36" x14ac:dyDescent="0.25"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T60" s="6"/>
      <c r="U60" s="6"/>
    </row>
    <row r="61" spans="1:36" x14ac:dyDescent="0.25">
      <c r="D61" s="33"/>
      <c r="E61" s="33"/>
      <c r="F61" s="33"/>
      <c r="G61" s="33"/>
      <c r="H61" s="33"/>
      <c r="I61" s="33"/>
      <c r="J61" s="40"/>
      <c r="T61" s="6"/>
      <c r="U61" s="6"/>
    </row>
  </sheetData>
  <autoFilter ref="A11:I11"/>
  <mergeCells count="33"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C60:N60"/>
    <mergeCell ref="A44:A45"/>
    <mergeCell ref="A21:A22"/>
    <mergeCell ref="B21:B22"/>
    <mergeCell ref="B27:B28"/>
    <mergeCell ref="B55:B56"/>
    <mergeCell ref="A47:A48"/>
    <mergeCell ref="B47:B48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2023-02-15T08:34:22Z</cp:lastPrinted>
  <dcterms:created xsi:type="dcterms:W3CDTF">2013-10-25T08:40:08Z</dcterms:created>
  <dcterms:modified xsi:type="dcterms:W3CDTF">2023-02-15T08:34:26Z</dcterms:modified>
</cp:coreProperties>
</file>