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85" windowWidth="14805" windowHeight="723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2'!$A$1:$M$19</definedName>
    <definedName name="_xlnm.Print_Area" localSheetId="2">'Приложение 3'!$A$1:$J$30</definedName>
  </definedNames>
  <calcPr calcId="145621"/>
</workbook>
</file>

<file path=xl/calcChain.xml><?xml version="1.0" encoding="utf-8"?>
<calcChain xmlns="http://schemas.openxmlformats.org/spreadsheetml/2006/main">
  <c r="J24" i="7" l="1"/>
  <c r="J23" i="7"/>
  <c r="G26" i="7"/>
  <c r="G25" i="7"/>
  <c r="G24" i="7"/>
  <c r="G23" i="7"/>
  <c r="J19" i="7"/>
  <c r="J18" i="7"/>
  <c r="J17" i="7"/>
  <c r="J16" i="7"/>
  <c r="G19" i="7"/>
  <c r="G18" i="7"/>
  <c r="G17" i="7"/>
  <c r="G16" i="7"/>
  <c r="J11" i="7"/>
  <c r="G12" i="7"/>
  <c r="G11" i="7"/>
  <c r="D11" i="7"/>
  <c r="G12" i="6" l="1"/>
  <c r="J27" i="7" l="1"/>
  <c r="I27" i="7"/>
  <c r="G27" i="7"/>
  <c r="I28" i="7" s="1"/>
  <c r="F27" i="7"/>
  <c r="D27" i="7"/>
  <c r="C27" i="7"/>
  <c r="J21" i="3"/>
  <c r="I21" i="3"/>
  <c r="H21" i="3"/>
  <c r="G21" i="3"/>
  <c r="F21" i="3"/>
  <c r="E21" i="3"/>
  <c r="D21" i="3"/>
  <c r="C21" i="3"/>
  <c r="B21" i="3"/>
  <c r="K20" i="3"/>
  <c r="J20" i="3"/>
  <c r="I20" i="3"/>
  <c r="H20" i="3"/>
  <c r="G20" i="3"/>
  <c r="F20" i="3"/>
  <c r="E20" i="3"/>
  <c r="D20" i="3"/>
  <c r="C20" i="3"/>
  <c r="B20" i="3"/>
  <c r="K17" i="3" l="1"/>
  <c r="K21" i="3" s="1"/>
  <c r="J17" i="3"/>
  <c r="I17" i="3"/>
  <c r="H17" i="3"/>
  <c r="G17" i="3"/>
  <c r="F17" i="3"/>
  <c r="E17" i="3"/>
  <c r="D17" i="3"/>
  <c r="C17" i="3"/>
  <c r="B17" i="3"/>
  <c r="G16" i="6" l="1"/>
  <c r="G13" i="7"/>
  <c r="D30" i="7"/>
  <c r="J20" i="7"/>
  <c r="I20" i="7"/>
  <c r="F13" i="7"/>
  <c r="D19" i="6"/>
  <c r="J13" i="6"/>
  <c r="J12" i="6"/>
  <c r="G15" i="6"/>
  <c r="G14" i="6"/>
  <c r="G13" i="6"/>
  <c r="F16" i="6"/>
  <c r="C20" i="7" l="1"/>
  <c r="D14" i="7" l="1"/>
  <c r="C13" i="7"/>
  <c r="J16" i="6" l="1"/>
  <c r="I13" i="7" l="1"/>
  <c r="F20" i="7" l="1"/>
  <c r="D17" i="6" l="1"/>
  <c r="D13" i="7" l="1"/>
  <c r="J13" i="7"/>
  <c r="I14" i="7" l="1"/>
  <c r="D20" i="7"/>
  <c r="G20" i="7"/>
  <c r="I21" i="7" s="1"/>
  <c r="J29" i="7" s="1"/>
  <c r="J30" i="7" s="1"/>
  <c r="I16" i="6" l="1"/>
  <c r="D16" i="6"/>
  <c r="C16" i="6"/>
  <c r="J17" i="6" l="1"/>
  <c r="J18" i="6" s="1"/>
  <c r="J19" i="6" s="1"/>
</calcChain>
</file>

<file path=xl/sharedStrings.xml><?xml version="1.0" encoding="utf-8"?>
<sst xmlns="http://schemas.openxmlformats.org/spreadsheetml/2006/main" count="163" uniqueCount="50">
  <si>
    <t>Адрес</t>
  </si>
  <si>
    <t>-</t>
  </si>
  <si>
    <t>Итого: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</si>
  <si>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</si>
  <si>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</si>
  <si>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</si>
  <si>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</si>
  <si>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</si>
  <si>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</si>
  <si>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</si>
  <si>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</si>
  <si>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</si>
  <si>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</si>
  <si>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Итого</t>
  </si>
  <si>
    <t>Всего помещений, ед.</t>
  </si>
  <si>
    <t>в том числе</t>
  </si>
  <si>
    <t>жилые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</si>
  <si>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</si>
  <si>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</si>
  <si>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</si>
  <si>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</si>
  <si>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</si>
  <si>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</si>
  <si>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</si>
  <si>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</si>
  <si>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</si>
  <si>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</si>
  <si>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Площадь квартиры.кв.м.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</si>
  <si>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</si>
  <si>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</si>
  <si>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</si>
  <si>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</si>
  <si>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</si>
  <si>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Программе: </t>
  </si>
  <si>
    <t>ИТОГО:</t>
  </si>
  <si>
    <t xml:space="preserve">к муниципальной адресной программ «Переселение граждан из аварийного жилищного фонда, имеющего угрозу обрушения на территории                                             муниципального района «Печора»
</t>
  </si>
  <si>
    <t>г. Печора, ул. Гагарина, д. 42А</t>
  </si>
  <si>
    <t>г. Печора, ул. Привокзальная, д. 4</t>
  </si>
  <si>
    <t>2024 год</t>
  </si>
  <si>
    <t>г. Печора</t>
  </si>
  <si>
    <t>ВСЕГО за 2024 год:</t>
  </si>
  <si>
    <t>Перечень жилых помещений, находящихся в собственности МО МР "Печора" и подлежащих расселению в 2024 году</t>
  </si>
  <si>
    <t>Перечень жилых помещений, находящихся в собственности граждан и подлежащих расселению в 2024 году</t>
  </si>
  <si>
    <t xml:space="preserve">ИТОГО по 2024 году: </t>
  </si>
  <si>
    <t>п. Луговой</t>
  </si>
  <si>
    <t>п. Луговой, ул. Центральная, д. 19</t>
  </si>
  <si>
    <t>Приложение № 1</t>
  </si>
  <si>
    <t xml:space="preserve">Перечень многоквартирных домов, подлежащих расселению в 2024 году </t>
  </si>
  <si>
    <t xml:space="preserve">                                                                                                     Приложение № 2                                                    к муниципальной адресной программ «Переселение граждан из аварийного жилищного фонда, имеющего угрозу обрушения на территории муниципального района «Печора»</t>
  </si>
  <si>
    <t>Приложение № 3                                                                                                                                                                к муниципальной адресной программ «Переселение граждан из аварийного жилищного фонда, имеющего угрозу обрушения на территории                                             муниципального района «Печора»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</si>
</sst>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3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0" fontId="4" fillId="4" borderId="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4" fontId="17" fillId="0" borderId="0" xfId="0" applyNumberFormat="1" applyFont="1"/>
    <xf numFmtId="3" fontId="17" fillId="0" borderId="0" xfId="0" applyNumberFormat="1" applyFont="1"/>
    <xf numFmtId="0" fontId="14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wrapText="1"/>
    </xf>
    <xf numFmtId="3" fontId="8" fillId="4" borderId="8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14" fillId="0" borderId="5" xfId="0" applyNumberFormat="1" applyFont="1" applyBorder="1" applyAlignment="1">
      <alignment horizontal="center" vertical="center" wrapText="1"/>
    </xf>
    <xf numFmtId="0" fontId="0" fillId="3" borderId="0" xfId="0" applyFill="1"/>
    <xf numFmtId="0" fontId="8" fillId="6" borderId="7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center" vertical="center" wrapText="1"/>
    </xf>
    <xf numFmtId="4" fontId="8" fillId="6" borderId="8" xfId="0" applyNumberFormat="1" applyFont="1" applyFill="1" applyBorder="1" applyAlignment="1">
      <alignment horizontal="center" vertical="center" wrapText="1"/>
    </xf>
    <xf numFmtId="3" fontId="8" fillId="6" borderId="8" xfId="0" applyNumberFormat="1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wrapText="1"/>
    </xf>
    <xf numFmtId="4" fontId="13" fillId="6" borderId="0" xfId="0" applyNumberFormat="1" applyFont="1" applyFill="1" applyBorder="1" applyAlignment="1">
      <alignment wrapText="1"/>
    </xf>
    <xf numFmtId="0" fontId="13" fillId="6" borderId="0" xfId="0" applyFont="1" applyFill="1" applyBorder="1" applyAlignment="1">
      <alignment wrapText="1"/>
    </xf>
    <xf numFmtId="0" fontId="0" fillId="6" borderId="0" xfId="0" applyFill="1"/>
    <xf numFmtId="165" fontId="7" fillId="3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0" fillId="2" borderId="0" xfId="0" applyNumberFormat="1" applyFill="1"/>
    <xf numFmtId="0" fontId="4" fillId="4" borderId="7" xfId="0" applyFont="1" applyFill="1" applyBorder="1" applyAlignment="1">
      <alignment horizontal="left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right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7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8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4" fontId="8" fillId="4" borderId="3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="90" zoomScaleNormal="90" workbookViewId="0">
      <selection activeCell="K17" sqref="K17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5.7109375" customWidth="1"/>
    <col min="6" max="6" width="19.42578125" customWidth="1"/>
    <col min="7" max="7" width="19" customWidth="1"/>
    <col min="8" max="8" width="18.85546875" customWidth="1"/>
    <col min="9" max="9" width="18.42578125" customWidth="1"/>
    <col min="10" max="10" width="13" customWidth="1"/>
    <col min="11" max="11" width="24.28515625" customWidth="1"/>
  </cols>
  <sheetData>
    <row r="1" spans="1:12" ht="16.5" customHeight="1" x14ac:dyDescent="0.25">
      <c r="A1" s="1"/>
      <c r="B1" s="1"/>
      <c r="C1" s="1"/>
      <c r="D1" s="1"/>
      <c r="E1" s="1"/>
      <c r="F1" s="1"/>
      <c r="G1" s="1"/>
      <c r="H1" s="25"/>
      <c r="I1" s="124" t="s">
        <v>46</v>
      </c>
      <c r="J1" s="124"/>
      <c r="K1" s="124"/>
    </row>
    <row r="2" spans="1:12" ht="66" customHeight="1" x14ac:dyDescent="0.25">
      <c r="A2" s="1"/>
      <c r="B2" s="1"/>
      <c r="C2" s="1"/>
      <c r="D2" s="1"/>
      <c r="E2" s="1"/>
      <c r="F2" s="1"/>
      <c r="G2" s="1"/>
      <c r="H2" s="131" t="s">
        <v>35</v>
      </c>
      <c r="I2" s="132"/>
      <c r="J2" s="132"/>
      <c r="K2" s="132"/>
    </row>
    <row r="3" spans="1:12" ht="16.5" hidden="1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2" ht="16.5" hidden="1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2" ht="16.5" hidden="1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2" ht="16.5" hidden="1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2" ht="15.75" x14ac:dyDescent="0.25">
      <c r="A7" s="125" t="s">
        <v>47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2" ht="15.75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4"/>
    </row>
    <row r="9" spans="1:12" ht="30.75" customHeight="1" x14ac:dyDescent="0.25">
      <c r="A9" s="113" t="s">
        <v>0</v>
      </c>
      <c r="B9" s="116" t="s">
        <v>14</v>
      </c>
      <c r="C9" s="113" t="s">
        <v>15</v>
      </c>
      <c r="D9" s="113"/>
      <c r="E9" s="116" t="s">
        <v>25</v>
      </c>
      <c r="F9" s="119" t="s">
        <v>17</v>
      </c>
      <c r="G9" s="120"/>
      <c r="H9" s="116" t="s">
        <v>22</v>
      </c>
      <c r="I9" s="119" t="s">
        <v>15</v>
      </c>
      <c r="J9" s="128"/>
      <c r="K9" s="113" t="s">
        <v>26</v>
      </c>
      <c r="L9" s="4"/>
    </row>
    <row r="10" spans="1:12" ht="25.5" customHeight="1" x14ac:dyDescent="0.25">
      <c r="A10" s="113"/>
      <c r="B10" s="117"/>
      <c r="C10" s="126" t="s">
        <v>16</v>
      </c>
      <c r="D10" s="127"/>
      <c r="E10" s="117"/>
      <c r="F10" s="116" t="s">
        <v>18</v>
      </c>
      <c r="G10" s="116" t="s">
        <v>19</v>
      </c>
      <c r="H10" s="117"/>
      <c r="I10" s="116" t="s">
        <v>24</v>
      </c>
      <c r="J10" s="113" t="s">
        <v>23</v>
      </c>
      <c r="K10" s="113"/>
      <c r="L10" s="5"/>
    </row>
    <row r="11" spans="1:12" ht="47.25" customHeight="1" x14ac:dyDescent="0.25">
      <c r="A11" s="113"/>
      <c r="B11" s="118"/>
      <c r="C11" s="26" t="s">
        <v>20</v>
      </c>
      <c r="D11" s="21" t="s">
        <v>21</v>
      </c>
      <c r="E11" s="118"/>
      <c r="F11" s="118"/>
      <c r="G11" s="118"/>
      <c r="H11" s="117"/>
      <c r="I11" s="129"/>
      <c r="J11" s="113"/>
      <c r="K11" s="113"/>
      <c r="L11" s="112"/>
    </row>
    <row r="12" spans="1:12" ht="15" hidden="1" customHeight="1" x14ac:dyDescent="0.25">
      <c r="A12" s="113"/>
      <c r="B12" s="21"/>
      <c r="C12" s="21"/>
      <c r="D12" s="21"/>
      <c r="E12" s="21"/>
      <c r="F12" s="21"/>
      <c r="G12" s="21"/>
      <c r="H12" s="27"/>
      <c r="I12" s="130"/>
      <c r="J12" s="113"/>
      <c r="K12" s="113"/>
      <c r="L12" s="112"/>
    </row>
    <row r="13" spans="1:12" ht="15" hidden="1" customHeight="1" x14ac:dyDescent="0.25">
      <c r="A13" s="113"/>
      <c r="B13" s="21"/>
      <c r="C13" s="21"/>
      <c r="D13" s="21"/>
      <c r="E13" s="21"/>
      <c r="F13" s="21"/>
      <c r="G13" s="21"/>
      <c r="H13" s="21"/>
      <c r="I13" s="21"/>
      <c r="J13" s="21"/>
      <c r="K13" s="113"/>
      <c r="L13" s="112"/>
    </row>
    <row r="14" spans="1:12" ht="24" customHeight="1" x14ac:dyDescent="0.25">
      <c r="A14" s="114" t="s">
        <v>39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5"/>
    </row>
    <row r="15" spans="1:12" ht="39.75" customHeight="1" x14ac:dyDescent="0.25">
      <c r="A15" s="22" t="s">
        <v>36</v>
      </c>
      <c r="B15" s="22">
        <v>12</v>
      </c>
      <c r="C15" s="22">
        <v>12</v>
      </c>
      <c r="D15" s="22">
        <v>2</v>
      </c>
      <c r="E15" s="22">
        <v>10</v>
      </c>
      <c r="F15" s="22">
        <v>6</v>
      </c>
      <c r="G15" s="22">
        <v>4</v>
      </c>
      <c r="H15" s="75">
        <v>437.2</v>
      </c>
      <c r="I15" s="22">
        <v>270.89999999999998</v>
      </c>
      <c r="J15" s="22">
        <v>166.3</v>
      </c>
      <c r="K15" s="57">
        <v>16</v>
      </c>
      <c r="L15" s="9"/>
    </row>
    <row r="16" spans="1:12" ht="34.5" customHeight="1" x14ac:dyDescent="0.25">
      <c r="A16" s="22" t="s">
        <v>37</v>
      </c>
      <c r="B16" s="22">
        <v>8</v>
      </c>
      <c r="C16" s="22">
        <v>8</v>
      </c>
      <c r="D16" s="22">
        <v>0</v>
      </c>
      <c r="E16" s="22">
        <v>8</v>
      </c>
      <c r="F16" s="22">
        <v>0</v>
      </c>
      <c r="G16" s="22">
        <v>8</v>
      </c>
      <c r="H16" s="90">
        <v>415</v>
      </c>
      <c r="I16" s="91">
        <v>0</v>
      </c>
      <c r="J16" s="90">
        <v>415</v>
      </c>
      <c r="K16" s="22">
        <v>14</v>
      </c>
      <c r="L16" s="115"/>
    </row>
    <row r="17" spans="1:12" ht="34.5" customHeight="1" x14ac:dyDescent="0.25">
      <c r="A17" s="96" t="s">
        <v>13</v>
      </c>
      <c r="B17" s="93">
        <f>+B15+B16</f>
        <v>20</v>
      </c>
      <c r="C17" s="93">
        <f t="shared" ref="C17:K17" si="0">+C15+C16</f>
        <v>20</v>
      </c>
      <c r="D17" s="93">
        <f t="shared" si="0"/>
        <v>2</v>
      </c>
      <c r="E17" s="93">
        <f t="shared" si="0"/>
        <v>18</v>
      </c>
      <c r="F17" s="93">
        <f t="shared" si="0"/>
        <v>6</v>
      </c>
      <c r="G17" s="93">
        <f t="shared" si="0"/>
        <v>12</v>
      </c>
      <c r="H17" s="93">
        <f t="shared" si="0"/>
        <v>852.2</v>
      </c>
      <c r="I17" s="93">
        <f t="shared" si="0"/>
        <v>270.89999999999998</v>
      </c>
      <c r="J17" s="93">
        <f t="shared" si="0"/>
        <v>581.29999999999995</v>
      </c>
      <c r="K17" s="93">
        <f t="shared" si="0"/>
        <v>30</v>
      </c>
      <c r="L17" s="115"/>
    </row>
    <row r="18" spans="1:12" ht="24" customHeight="1" x14ac:dyDescent="0.25">
      <c r="A18" s="121" t="s">
        <v>44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3"/>
      <c r="L18" s="115"/>
    </row>
    <row r="19" spans="1:12" ht="37.5" customHeight="1" x14ac:dyDescent="0.25">
      <c r="A19" s="95" t="s">
        <v>45</v>
      </c>
      <c r="B19" s="95">
        <v>8</v>
      </c>
      <c r="C19" s="95">
        <v>7</v>
      </c>
      <c r="D19" s="95">
        <v>1</v>
      </c>
      <c r="E19" s="95">
        <v>6</v>
      </c>
      <c r="F19" s="95">
        <v>0</v>
      </c>
      <c r="G19" s="95">
        <v>6</v>
      </c>
      <c r="H19" s="95">
        <v>238.4</v>
      </c>
      <c r="I19" s="95">
        <v>0</v>
      </c>
      <c r="J19" s="95">
        <v>238.4</v>
      </c>
      <c r="K19" s="95">
        <v>17</v>
      </c>
      <c r="L19" s="94"/>
    </row>
    <row r="20" spans="1:12" ht="15.75" x14ac:dyDescent="0.25">
      <c r="A20" s="20" t="s">
        <v>2</v>
      </c>
      <c r="B20" s="20">
        <f>B19</f>
        <v>8</v>
      </c>
      <c r="C20" s="20">
        <f t="shared" ref="C20:K20" si="1">C19</f>
        <v>7</v>
      </c>
      <c r="D20" s="20">
        <f t="shared" si="1"/>
        <v>1</v>
      </c>
      <c r="E20" s="20">
        <f t="shared" si="1"/>
        <v>6</v>
      </c>
      <c r="F20" s="20">
        <f t="shared" si="1"/>
        <v>0</v>
      </c>
      <c r="G20" s="20">
        <f t="shared" si="1"/>
        <v>6</v>
      </c>
      <c r="H20" s="20">
        <f t="shared" si="1"/>
        <v>238.4</v>
      </c>
      <c r="I20" s="20">
        <f t="shared" si="1"/>
        <v>0</v>
      </c>
      <c r="J20" s="20">
        <f t="shared" si="1"/>
        <v>238.4</v>
      </c>
      <c r="K20" s="20">
        <f t="shared" si="1"/>
        <v>17</v>
      </c>
      <c r="L20" s="8"/>
    </row>
    <row r="21" spans="1:12" ht="18" customHeight="1" x14ac:dyDescent="0.25">
      <c r="A21" s="86" t="s">
        <v>3</v>
      </c>
      <c r="B21" s="87">
        <f>B17+B20</f>
        <v>28</v>
      </c>
      <c r="C21" s="87">
        <f t="shared" ref="C21:K21" si="2">C17+C20</f>
        <v>27</v>
      </c>
      <c r="D21" s="87">
        <f t="shared" si="2"/>
        <v>3</v>
      </c>
      <c r="E21" s="87">
        <f t="shared" si="2"/>
        <v>24</v>
      </c>
      <c r="F21" s="87">
        <f t="shared" si="2"/>
        <v>6</v>
      </c>
      <c r="G21" s="87">
        <f t="shared" si="2"/>
        <v>18</v>
      </c>
      <c r="H21" s="87">
        <f t="shared" si="2"/>
        <v>1090.6000000000001</v>
      </c>
      <c r="I21" s="87">
        <f t="shared" si="2"/>
        <v>270.89999999999998</v>
      </c>
      <c r="J21" s="87">
        <f t="shared" si="2"/>
        <v>819.69999999999993</v>
      </c>
      <c r="K21" s="87">
        <f t="shared" si="2"/>
        <v>47</v>
      </c>
      <c r="L21" s="8"/>
    </row>
    <row r="22" spans="1:12" ht="15.75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4"/>
    </row>
    <row r="23" spans="1:12" ht="16.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</row>
  </sheetData>
  <mergeCells count="20">
    <mergeCell ref="I1:K1"/>
    <mergeCell ref="A7:K7"/>
    <mergeCell ref="C10:D10"/>
    <mergeCell ref="I9:J9"/>
    <mergeCell ref="I10:I12"/>
    <mergeCell ref="J10:J12"/>
    <mergeCell ref="H9:H11"/>
    <mergeCell ref="H2:K2"/>
    <mergeCell ref="L11:L13"/>
    <mergeCell ref="A9:A13"/>
    <mergeCell ref="K9:K13"/>
    <mergeCell ref="A14:K14"/>
    <mergeCell ref="L16:L18"/>
    <mergeCell ref="B9:B11"/>
    <mergeCell ref="C9:D9"/>
    <mergeCell ref="E9:E11"/>
    <mergeCell ref="F9:G9"/>
    <mergeCell ref="F10:F11"/>
    <mergeCell ref="G10:G11"/>
    <mergeCell ref="A18:K18"/>
  </mergeCells>
  <pageMargins left="0.7" right="0.7" top="0.75" bottom="0.75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view="pageBreakPreview" zoomScale="85" zoomScaleNormal="100" zoomScaleSheetLayoutView="85" workbookViewId="0">
      <selection activeCell="J13" sqref="J13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4" ht="16.5" x14ac:dyDescent="0.25">
      <c r="A1" s="1"/>
      <c r="H1" s="133" t="s">
        <v>48</v>
      </c>
      <c r="I1" s="133"/>
      <c r="J1" s="133"/>
      <c r="K1" s="133"/>
      <c r="L1" s="133"/>
      <c r="M1" s="133"/>
    </row>
    <row r="2" spans="1:14" ht="16.5" x14ac:dyDescent="0.25">
      <c r="A2" s="1"/>
      <c r="H2" s="134"/>
      <c r="I2" s="134"/>
      <c r="J2" s="134"/>
      <c r="K2" s="134"/>
      <c r="L2" s="134"/>
      <c r="M2" s="134"/>
    </row>
    <row r="3" spans="1:14" ht="38.25" customHeight="1" x14ac:dyDescent="0.25">
      <c r="A3" s="1"/>
      <c r="H3" s="134"/>
      <c r="I3" s="134"/>
      <c r="J3" s="134"/>
      <c r="K3" s="134"/>
      <c r="L3" s="134"/>
      <c r="M3" s="134"/>
    </row>
    <row r="4" spans="1:14" ht="16.5" x14ac:dyDescent="0.25">
      <c r="A4" s="1"/>
    </row>
    <row r="5" spans="1:14" ht="16.5" x14ac:dyDescent="0.25">
      <c r="A5" s="1"/>
    </row>
    <row r="6" spans="1:14" ht="16.5" x14ac:dyDescent="0.25">
      <c r="A6" s="146" t="s">
        <v>41</v>
      </c>
      <c r="B6" s="146"/>
      <c r="C6" s="146"/>
      <c r="D6" s="146"/>
      <c r="E6" s="146"/>
      <c r="F6" s="146"/>
      <c r="G6" s="146"/>
      <c r="H6" s="146"/>
      <c r="I6" s="146"/>
      <c r="J6" s="146"/>
      <c r="K6" s="147"/>
      <c r="L6" s="147"/>
      <c r="M6" s="147"/>
    </row>
    <row r="7" spans="1:14" x14ac:dyDescent="0.25">
      <c r="A7" s="6"/>
    </row>
    <row r="8" spans="1:14" ht="15" customHeight="1" x14ac:dyDescent="0.25">
      <c r="A8" s="148" t="s">
        <v>0</v>
      </c>
      <c r="B8" s="150" t="s">
        <v>4</v>
      </c>
      <c r="C8" s="150"/>
      <c r="D8" s="150"/>
      <c r="E8" s="150" t="s">
        <v>5</v>
      </c>
      <c r="F8" s="150"/>
      <c r="G8" s="150"/>
      <c r="H8" s="151" t="s">
        <v>6</v>
      </c>
      <c r="I8" s="152"/>
      <c r="J8" s="153"/>
      <c r="K8" s="150" t="s">
        <v>9</v>
      </c>
      <c r="L8" s="150"/>
      <c r="M8" s="150"/>
    </row>
    <row r="9" spans="1:14" ht="60" x14ac:dyDescent="0.25">
      <c r="A9" s="149"/>
      <c r="B9" s="11" t="s">
        <v>7</v>
      </c>
      <c r="C9" s="11" t="s">
        <v>27</v>
      </c>
      <c r="D9" s="11" t="s">
        <v>10</v>
      </c>
      <c r="E9" s="11" t="s">
        <v>7</v>
      </c>
      <c r="F9" s="11" t="s">
        <v>27</v>
      </c>
      <c r="G9" s="11" t="s">
        <v>10</v>
      </c>
      <c r="H9" s="12" t="s">
        <v>7</v>
      </c>
      <c r="I9" s="11" t="s">
        <v>8</v>
      </c>
      <c r="J9" s="11" t="s">
        <v>10</v>
      </c>
      <c r="K9" s="11" t="s">
        <v>7</v>
      </c>
      <c r="L9" s="11" t="s">
        <v>8</v>
      </c>
      <c r="M9" s="11" t="s">
        <v>10</v>
      </c>
    </row>
    <row r="10" spans="1:14" ht="18.75" x14ac:dyDescent="0.25">
      <c r="A10" s="138" t="s">
        <v>38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40"/>
    </row>
    <row r="11" spans="1:14" ht="26.25" customHeight="1" x14ac:dyDescent="0.3">
      <c r="A11" s="141" t="s">
        <v>39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3"/>
    </row>
    <row r="12" spans="1:14" ht="19.5" customHeight="1" x14ac:dyDescent="0.25">
      <c r="A12" s="135" t="s">
        <v>36</v>
      </c>
      <c r="B12" s="34" t="s">
        <v>1</v>
      </c>
      <c r="C12" s="34" t="s">
        <v>1</v>
      </c>
      <c r="D12" s="34" t="s">
        <v>1</v>
      </c>
      <c r="E12" s="28">
        <v>5</v>
      </c>
      <c r="F12" s="85">
        <v>42</v>
      </c>
      <c r="G12" s="60">
        <f>F12*25047</f>
        <v>1051974</v>
      </c>
      <c r="H12" s="28">
        <v>3</v>
      </c>
      <c r="I12" s="34">
        <v>52.3</v>
      </c>
      <c r="J12" s="60">
        <f>I12*25047</f>
        <v>1309958.0999999999</v>
      </c>
      <c r="K12" s="19" t="s">
        <v>1</v>
      </c>
      <c r="L12" s="19" t="s">
        <v>1</v>
      </c>
      <c r="M12" s="19" t="s">
        <v>1</v>
      </c>
    </row>
    <row r="13" spans="1:14" ht="16.5" customHeight="1" x14ac:dyDescent="0.25">
      <c r="A13" s="136"/>
      <c r="B13" s="34" t="s">
        <v>1</v>
      </c>
      <c r="C13" s="34" t="s">
        <v>1</v>
      </c>
      <c r="D13" s="34" t="s">
        <v>1</v>
      </c>
      <c r="E13" s="28">
        <v>7</v>
      </c>
      <c r="F13" s="34">
        <v>42.1</v>
      </c>
      <c r="G13" s="60">
        <f t="shared" ref="G13:G15" si="0">F13*25047</f>
        <v>1054478.7</v>
      </c>
      <c r="H13" s="28">
        <v>12</v>
      </c>
      <c r="I13" s="34">
        <v>52.1</v>
      </c>
      <c r="J13" s="60">
        <f>I13*25047</f>
        <v>1304948.7</v>
      </c>
      <c r="K13" s="19" t="s">
        <v>1</v>
      </c>
      <c r="L13" s="19" t="s">
        <v>1</v>
      </c>
      <c r="M13" s="19" t="s">
        <v>1</v>
      </c>
    </row>
    <row r="14" spans="1:14" ht="18" customHeight="1" x14ac:dyDescent="0.25">
      <c r="A14" s="136"/>
      <c r="B14" s="34" t="s">
        <v>1</v>
      </c>
      <c r="C14" s="34" t="s">
        <v>1</v>
      </c>
      <c r="D14" s="34" t="s">
        <v>1</v>
      </c>
      <c r="E14" s="28">
        <v>9</v>
      </c>
      <c r="F14" s="34">
        <v>41.2</v>
      </c>
      <c r="G14" s="60">
        <f t="shared" si="0"/>
        <v>1031936.4</v>
      </c>
      <c r="H14" s="19" t="s">
        <v>1</v>
      </c>
      <c r="I14" s="19" t="s">
        <v>1</v>
      </c>
      <c r="J14" s="19" t="s">
        <v>1</v>
      </c>
      <c r="K14" s="19" t="s">
        <v>1</v>
      </c>
      <c r="L14" s="19" t="s">
        <v>1</v>
      </c>
      <c r="M14" s="19" t="s">
        <v>1</v>
      </c>
    </row>
    <row r="15" spans="1:14" ht="18" customHeight="1" x14ac:dyDescent="0.25">
      <c r="A15" s="137"/>
      <c r="B15" s="34" t="s">
        <v>1</v>
      </c>
      <c r="C15" s="34" t="s">
        <v>1</v>
      </c>
      <c r="D15" s="34" t="s">
        <v>1</v>
      </c>
      <c r="E15" s="28">
        <v>11</v>
      </c>
      <c r="F15" s="34">
        <v>41.2</v>
      </c>
      <c r="G15" s="60">
        <f t="shared" si="0"/>
        <v>1031936.4</v>
      </c>
      <c r="H15" s="19" t="s">
        <v>1</v>
      </c>
      <c r="I15" s="19" t="s">
        <v>1</v>
      </c>
      <c r="J15" s="19" t="s">
        <v>1</v>
      </c>
      <c r="K15" s="19" t="s">
        <v>1</v>
      </c>
      <c r="L15" s="19" t="s">
        <v>1</v>
      </c>
      <c r="M15" s="19" t="s">
        <v>1</v>
      </c>
    </row>
    <row r="16" spans="1:14" ht="21" customHeight="1" x14ac:dyDescent="0.25">
      <c r="A16" s="20" t="s">
        <v>13</v>
      </c>
      <c r="B16" s="109">
        <v>0</v>
      </c>
      <c r="C16" s="110">
        <f>SUM(C12:C14)</f>
        <v>0</v>
      </c>
      <c r="D16" s="111">
        <f>SUM(D12:D14)</f>
        <v>0</v>
      </c>
      <c r="E16" s="64">
        <v>4</v>
      </c>
      <c r="F16" s="20">
        <f>SUM(F12:F15)</f>
        <v>166.5</v>
      </c>
      <c r="G16" s="54">
        <f>SUM(G12:G15)</f>
        <v>4170325.5</v>
      </c>
      <c r="H16" s="64">
        <v>2</v>
      </c>
      <c r="I16" s="20">
        <f>SUM(I12:I14)</f>
        <v>104.4</v>
      </c>
      <c r="J16" s="54">
        <f>SUM(J12:J14)</f>
        <v>2614906.7999999998</v>
      </c>
      <c r="K16" s="65"/>
      <c r="L16" s="65"/>
      <c r="M16" s="65"/>
      <c r="N16" s="42"/>
    </row>
    <row r="17" spans="1:19" ht="27" customHeight="1" x14ac:dyDescent="0.25">
      <c r="A17" s="66" t="s">
        <v>29</v>
      </c>
      <c r="B17" s="144" t="s">
        <v>28</v>
      </c>
      <c r="C17" s="145"/>
      <c r="D17" s="67">
        <f>B16+E16+H16</f>
        <v>6</v>
      </c>
      <c r="E17" s="144" t="s">
        <v>30</v>
      </c>
      <c r="F17" s="145"/>
      <c r="G17" s="145"/>
      <c r="H17" s="145"/>
      <c r="I17" s="67"/>
      <c r="J17" s="68">
        <f>D16+G16+J16</f>
        <v>6785232.2999999998</v>
      </c>
      <c r="K17" s="67"/>
      <c r="L17" s="67"/>
      <c r="M17" s="69"/>
    </row>
    <row r="18" spans="1:19" s="84" customFormat="1" ht="29.25" customHeight="1" x14ac:dyDescent="0.25">
      <c r="A18" s="77" t="s">
        <v>40</v>
      </c>
      <c r="B18" s="154" t="s">
        <v>28</v>
      </c>
      <c r="C18" s="154"/>
      <c r="D18" s="78">
        <v>6</v>
      </c>
      <c r="E18" s="154" t="s">
        <v>30</v>
      </c>
      <c r="F18" s="154"/>
      <c r="G18" s="154"/>
      <c r="H18" s="154"/>
      <c r="I18" s="78"/>
      <c r="J18" s="79">
        <f>J17</f>
        <v>6785232.2999999998</v>
      </c>
      <c r="K18" s="80"/>
      <c r="L18" s="78"/>
      <c r="M18" s="81"/>
      <c r="N18" s="82"/>
      <c r="O18" s="83"/>
      <c r="P18" s="83"/>
      <c r="Q18" s="83"/>
      <c r="R18" s="83"/>
      <c r="S18" s="83"/>
    </row>
    <row r="19" spans="1:19" ht="29.25" customHeight="1" x14ac:dyDescent="0.25">
      <c r="A19" s="70" t="s">
        <v>31</v>
      </c>
      <c r="B19" s="157" t="s">
        <v>28</v>
      </c>
      <c r="C19" s="158"/>
      <c r="D19" s="73">
        <f>D18</f>
        <v>6</v>
      </c>
      <c r="E19" s="157" t="s">
        <v>30</v>
      </c>
      <c r="F19" s="158"/>
      <c r="G19" s="158"/>
      <c r="H19" s="158"/>
      <c r="I19" s="71"/>
      <c r="J19" s="159">
        <f>J18</f>
        <v>6785232.2999999998</v>
      </c>
      <c r="K19" s="158"/>
      <c r="L19" s="71"/>
      <c r="M19" s="72"/>
      <c r="N19" s="30"/>
      <c r="O19" s="10"/>
    </row>
    <row r="20" spans="1:19" x14ac:dyDescent="0.25">
      <c r="D20" s="30"/>
      <c r="E20" s="30"/>
      <c r="F20" s="30"/>
      <c r="G20" s="30"/>
      <c r="H20" s="30"/>
      <c r="I20" s="30"/>
      <c r="J20" s="30"/>
    </row>
    <row r="23" spans="1:19" x14ac:dyDescent="0.25">
      <c r="K23" s="30"/>
    </row>
    <row r="24" spans="1:19" x14ac:dyDescent="0.25">
      <c r="B24" s="155"/>
      <c r="C24" s="155"/>
      <c r="D24" s="155"/>
      <c r="E24" s="155"/>
      <c r="F24" s="155"/>
      <c r="G24" s="155"/>
      <c r="H24" s="156"/>
      <c r="I24" s="156"/>
      <c r="J24" s="156"/>
    </row>
    <row r="26" spans="1:19" ht="15.75" x14ac:dyDescent="0.25">
      <c r="A26" s="32"/>
      <c r="D26" s="10"/>
      <c r="G26" s="10"/>
      <c r="J26" s="10"/>
    </row>
    <row r="27" spans="1:19" ht="15.75" x14ac:dyDescent="0.25">
      <c r="A27" s="32"/>
      <c r="D27" s="10"/>
      <c r="G27" s="10"/>
      <c r="J27" s="10"/>
      <c r="K27" s="10"/>
    </row>
    <row r="28" spans="1:19" ht="15.75" x14ac:dyDescent="0.25">
      <c r="A28" s="32"/>
      <c r="D28" s="10"/>
      <c r="G28" s="10"/>
      <c r="J28" s="10"/>
    </row>
    <row r="29" spans="1:19" ht="15.75" x14ac:dyDescent="0.25">
      <c r="A29" s="32"/>
      <c r="D29" s="10"/>
      <c r="G29" s="10"/>
      <c r="J29" s="10"/>
    </row>
    <row r="30" spans="1:19" x14ac:dyDescent="0.25">
      <c r="G30" s="10"/>
    </row>
    <row r="32" spans="1:19" x14ac:dyDescent="0.25">
      <c r="A32" s="37"/>
      <c r="D32" s="10"/>
      <c r="J32" s="10"/>
    </row>
    <row r="33" spans="1:10" x14ac:dyDescent="0.25">
      <c r="A33" s="37"/>
      <c r="D33" s="10"/>
      <c r="G33" s="10"/>
      <c r="J33" s="10"/>
    </row>
    <row r="34" spans="1:10" x14ac:dyDescent="0.25">
      <c r="A34" s="37"/>
      <c r="D34" s="10"/>
      <c r="G34" s="10"/>
      <c r="J34" s="10"/>
    </row>
    <row r="35" spans="1:10" x14ac:dyDescent="0.25">
      <c r="A35" s="37"/>
      <c r="D35" s="10"/>
      <c r="G35" s="10"/>
      <c r="J35" s="10"/>
    </row>
    <row r="36" spans="1:10" x14ac:dyDescent="0.25">
      <c r="A36" s="37"/>
      <c r="C36" s="39"/>
      <c r="D36" s="39"/>
      <c r="E36" s="38"/>
      <c r="F36" s="39"/>
      <c r="G36" s="39"/>
      <c r="H36" s="39"/>
      <c r="I36" s="39"/>
      <c r="J36" s="39"/>
    </row>
    <row r="37" spans="1:10" x14ac:dyDescent="0.25">
      <c r="J37" s="30"/>
    </row>
  </sheetData>
  <mergeCells count="20">
    <mergeCell ref="B18:C18"/>
    <mergeCell ref="E18:H18"/>
    <mergeCell ref="B24:D24"/>
    <mergeCell ref="E24:G24"/>
    <mergeCell ref="H24:J24"/>
    <mergeCell ref="B19:C19"/>
    <mergeCell ref="E19:H19"/>
    <mergeCell ref="J19:K19"/>
    <mergeCell ref="H1:M3"/>
    <mergeCell ref="A12:A15"/>
    <mergeCell ref="A10:M10"/>
    <mergeCell ref="A11:M11"/>
    <mergeCell ref="E17:H17"/>
    <mergeCell ref="B17:C17"/>
    <mergeCell ref="A6:M6"/>
    <mergeCell ref="A8:A9"/>
    <mergeCell ref="B8:D8"/>
    <mergeCell ref="K8:M8"/>
    <mergeCell ref="E8:G8"/>
    <mergeCell ref="H8:J8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="83" zoomScaleNormal="100" zoomScaleSheetLayoutView="83" workbookViewId="0">
      <selection activeCell="I26" sqref="I26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6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3" ht="16.5" x14ac:dyDescent="0.25">
      <c r="A1" s="1"/>
      <c r="F1" s="178" t="s">
        <v>49</v>
      </c>
      <c r="G1" s="179"/>
      <c r="H1" s="179"/>
      <c r="I1" s="179"/>
      <c r="J1" s="179"/>
    </row>
    <row r="2" spans="1:13" ht="16.5" x14ac:dyDescent="0.25">
      <c r="A2" s="1"/>
      <c r="F2" s="179"/>
      <c r="G2" s="179"/>
      <c r="H2" s="179"/>
      <c r="I2" s="179"/>
      <c r="J2" s="179"/>
    </row>
    <row r="3" spans="1:13" ht="35.25" customHeight="1" x14ac:dyDescent="0.25">
      <c r="A3" s="1"/>
      <c r="F3" s="179"/>
      <c r="G3" s="179"/>
      <c r="H3" s="179"/>
      <c r="I3" s="179"/>
      <c r="J3" s="179"/>
    </row>
    <row r="4" spans="1:13" ht="16.5" x14ac:dyDescent="0.25">
      <c r="A4" s="3"/>
    </row>
    <row r="5" spans="1:13" x14ac:dyDescent="0.25">
      <c r="A5" s="180" t="s">
        <v>42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3" ht="16.5" x14ac:dyDescent="0.25">
      <c r="A6" s="3"/>
      <c r="B6" s="7"/>
      <c r="C6" s="7"/>
      <c r="D6" s="7"/>
      <c r="E6" s="7"/>
      <c r="F6" s="7"/>
      <c r="G6" s="7"/>
      <c r="H6" s="7"/>
      <c r="I6" s="7"/>
      <c r="J6" s="7"/>
    </row>
    <row r="7" spans="1:13" ht="15.75" customHeight="1" x14ac:dyDescent="0.25">
      <c r="A7" s="184" t="s">
        <v>0</v>
      </c>
      <c r="B7" s="186" t="s">
        <v>4</v>
      </c>
      <c r="C7" s="187"/>
      <c r="D7" s="188"/>
      <c r="E7" s="186" t="s">
        <v>5</v>
      </c>
      <c r="F7" s="187"/>
      <c r="G7" s="188"/>
      <c r="H7" s="186" t="s">
        <v>6</v>
      </c>
      <c r="I7" s="187"/>
      <c r="J7" s="188"/>
    </row>
    <row r="8" spans="1:13" ht="47.25" x14ac:dyDescent="0.25">
      <c r="A8" s="185"/>
      <c r="B8" s="15" t="s">
        <v>7</v>
      </c>
      <c r="C8" s="14" t="s">
        <v>8</v>
      </c>
      <c r="D8" s="13" t="s">
        <v>10</v>
      </c>
      <c r="E8" s="14" t="s">
        <v>7</v>
      </c>
      <c r="F8" s="14" t="s">
        <v>8</v>
      </c>
      <c r="G8" s="14" t="s">
        <v>11</v>
      </c>
      <c r="H8" s="13" t="s">
        <v>7</v>
      </c>
      <c r="I8" s="13" t="s">
        <v>8</v>
      </c>
      <c r="J8" s="13" t="s">
        <v>12</v>
      </c>
    </row>
    <row r="9" spans="1:13" ht="18.75" x14ac:dyDescent="0.25">
      <c r="A9" s="138">
        <v>2024</v>
      </c>
      <c r="B9" s="181"/>
      <c r="C9" s="181"/>
      <c r="D9" s="181"/>
      <c r="E9" s="181"/>
      <c r="F9" s="181"/>
      <c r="G9" s="181"/>
      <c r="H9" s="181"/>
      <c r="I9" s="181"/>
      <c r="J9" s="182"/>
    </row>
    <row r="10" spans="1:13" x14ac:dyDescent="0.25">
      <c r="A10" s="138" t="s">
        <v>39</v>
      </c>
      <c r="B10" s="166"/>
      <c r="C10" s="166"/>
      <c r="D10" s="166"/>
      <c r="E10" s="166"/>
      <c r="F10" s="166"/>
      <c r="G10" s="166"/>
      <c r="H10" s="166"/>
      <c r="I10" s="166"/>
      <c r="J10" s="183"/>
    </row>
    <row r="11" spans="1:13" ht="24" customHeight="1" x14ac:dyDescent="0.25">
      <c r="A11" s="184" t="s">
        <v>36</v>
      </c>
      <c r="B11" s="28">
        <v>6</v>
      </c>
      <c r="C11" s="28">
        <v>31.5</v>
      </c>
      <c r="D11" s="59">
        <f>C11*25047</f>
        <v>788980.5</v>
      </c>
      <c r="E11" s="43">
        <v>2</v>
      </c>
      <c r="F11" s="48">
        <v>41.4</v>
      </c>
      <c r="G11" s="53">
        <f>F11*25047</f>
        <v>1036945.7999999999</v>
      </c>
      <c r="H11" s="44">
        <v>1</v>
      </c>
      <c r="I11" s="44">
        <v>52.3</v>
      </c>
      <c r="J11" s="61">
        <f>I11*25047</f>
        <v>1309958.0999999999</v>
      </c>
    </row>
    <row r="12" spans="1:13" ht="21.75" customHeight="1" x14ac:dyDescent="0.25">
      <c r="A12" s="185"/>
      <c r="B12" s="28" t="s">
        <v>1</v>
      </c>
      <c r="C12" s="28" t="s">
        <v>1</v>
      </c>
      <c r="D12" s="28" t="s">
        <v>1</v>
      </c>
      <c r="E12" s="88">
        <v>4</v>
      </c>
      <c r="F12" s="89">
        <v>41.1</v>
      </c>
      <c r="G12" s="53">
        <f>F12*25047</f>
        <v>1029431.7000000001</v>
      </c>
      <c r="H12" s="28" t="s">
        <v>1</v>
      </c>
      <c r="I12" s="28" t="s">
        <v>1</v>
      </c>
      <c r="J12" s="28" t="s">
        <v>1</v>
      </c>
    </row>
    <row r="13" spans="1:13" ht="33.75" customHeight="1" x14ac:dyDescent="0.25">
      <c r="A13" s="16" t="s">
        <v>13</v>
      </c>
      <c r="B13" s="35">
        <v>1</v>
      </c>
      <c r="C13" s="35">
        <f>C11</f>
        <v>31.5</v>
      </c>
      <c r="D13" s="49">
        <f>D11</f>
        <v>788980.5</v>
      </c>
      <c r="E13" s="16">
        <v>2</v>
      </c>
      <c r="F13" s="16">
        <f>F11+F12</f>
        <v>82.5</v>
      </c>
      <c r="G13" s="49">
        <f>G11+G12</f>
        <v>2066377.5</v>
      </c>
      <c r="H13" s="16">
        <v>1</v>
      </c>
      <c r="I13" s="16">
        <f>SUM(I10:I11)</f>
        <v>52.3</v>
      </c>
      <c r="J13" s="49">
        <f>SUM(J10:J11)</f>
        <v>1309958.0999999999</v>
      </c>
    </row>
    <row r="14" spans="1:13" ht="30" customHeight="1" x14ac:dyDescent="0.25">
      <c r="A14" s="29" t="s">
        <v>34</v>
      </c>
      <c r="B14" s="176" t="s">
        <v>32</v>
      </c>
      <c r="C14" s="177"/>
      <c r="D14" s="52">
        <f>H13+B13+E13</f>
        <v>4</v>
      </c>
      <c r="E14" s="164" t="s">
        <v>30</v>
      </c>
      <c r="F14" s="189"/>
      <c r="G14" s="189"/>
      <c r="H14" s="189"/>
      <c r="I14" s="63">
        <f>D13+G13+J13</f>
        <v>4165316.0999999996</v>
      </c>
      <c r="J14" s="33"/>
      <c r="K14" s="30"/>
    </row>
    <row r="15" spans="1:13" ht="23.25" customHeight="1" x14ac:dyDescent="0.25">
      <c r="A15" s="160" t="s">
        <v>39</v>
      </c>
      <c r="B15" s="161"/>
      <c r="C15" s="161"/>
      <c r="D15" s="161"/>
      <c r="E15" s="161"/>
      <c r="F15" s="161"/>
      <c r="G15" s="161"/>
      <c r="H15" s="161"/>
      <c r="I15" s="161"/>
      <c r="J15" s="162"/>
    </row>
    <row r="16" spans="1:13" ht="15.75" x14ac:dyDescent="0.25">
      <c r="A16" s="163" t="s">
        <v>37</v>
      </c>
      <c r="B16" s="40" t="s">
        <v>1</v>
      </c>
      <c r="C16" s="40" t="s">
        <v>1</v>
      </c>
      <c r="D16" s="40" t="s">
        <v>1</v>
      </c>
      <c r="E16" s="17">
        <v>2</v>
      </c>
      <c r="F16" s="18">
        <v>41.4</v>
      </c>
      <c r="G16" s="53">
        <f>F16*25047</f>
        <v>1036945.7999999999</v>
      </c>
      <c r="H16" s="88">
        <v>1</v>
      </c>
      <c r="I16" s="88">
        <v>61.1</v>
      </c>
      <c r="J16" s="74">
        <f>I16*25047</f>
        <v>1530371.7</v>
      </c>
      <c r="M16" s="41"/>
    </row>
    <row r="17" spans="1:14" ht="15.75" x14ac:dyDescent="0.25">
      <c r="A17" s="163"/>
      <c r="B17" s="40" t="s">
        <v>1</v>
      </c>
      <c r="C17" s="40" t="s">
        <v>1</v>
      </c>
      <c r="D17" s="40" t="s">
        <v>1</v>
      </c>
      <c r="E17" s="88">
        <v>4</v>
      </c>
      <c r="F17" s="89">
        <v>41.8</v>
      </c>
      <c r="G17" s="53">
        <f t="shared" ref="G17:G19" si="0">F17*25047</f>
        <v>1046964.6</v>
      </c>
      <c r="H17" s="88">
        <v>3</v>
      </c>
      <c r="I17" s="88">
        <v>61.4</v>
      </c>
      <c r="J17" s="74">
        <f t="shared" ref="J17:J19" si="1">I17*25047</f>
        <v>1537885.8</v>
      </c>
    </row>
    <row r="18" spans="1:14" ht="15.75" x14ac:dyDescent="0.25">
      <c r="A18" s="163"/>
      <c r="B18" s="40" t="s">
        <v>1</v>
      </c>
      <c r="C18" s="40" t="s">
        <v>1</v>
      </c>
      <c r="D18" s="40" t="s">
        <v>1</v>
      </c>
      <c r="E18" s="88">
        <v>6</v>
      </c>
      <c r="F18" s="89">
        <v>43.2</v>
      </c>
      <c r="G18" s="53">
        <f t="shared" si="0"/>
        <v>1082030.4000000001</v>
      </c>
      <c r="H18" s="92">
        <v>5</v>
      </c>
      <c r="I18" s="92">
        <v>61.4</v>
      </c>
      <c r="J18" s="74">
        <f t="shared" si="1"/>
        <v>1537885.8</v>
      </c>
    </row>
    <row r="19" spans="1:14" ht="15.75" x14ac:dyDescent="0.25">
      <c r="A19" s="163"/>
      <c r="B19" s="40" t="s">
        <v>1</v>
      </c>
      <c r="C19" s="40" t="s">
        <v>1</v>
      </c>
      <c r="D19" s="40" t="s">
        <v>1</v>
      </c>
      <c r="E19" s="88">
        <v>8</v>
      </c>
      <c r="F19" s="89">
        <v>43.2</v>
      </c>
      <c r="G19" s="53">
        <f t="shared" si="0"/>
        <v>1082030.4000000001</v>
      </c>
      <c r="H19" s="92">
        <v>7</v>
      </c>
      <c r="I19" s="92">
        <v>61.5</v>
      </c>
      <c r="J19" s="74">
        <f t="shared" si="1"/>
        <v>1540390.5</v>
      </c>
    </row>
    <row r="20" spans="1:14" ht="24" customHeight="1" x14ac:dyDescent="0.25">
      <c r="A20" s="46" t="s">
        <v>13</v>
      </c>
      <c r="B20" s="50">
        <v>0</v>
      </c>
      <c r="C20" s="50">
        <f>SUM(C16:C17)</f>
        <v>0</v>
      </c>
      <c r="D20" s="62">
        <f>SUM(D16:D17)</f>
        <v>0</v>
      </c>
      <c r="E20" s="46">
        <v>4</v>
      </c>
      <c r="F20" s="46">
        <f>SUM(F16:F19)</f>
        <v>169.6</v>
      </c>
      <c r="G20" s="62">
        <f>SUM(G16:G19)</f>
        <v>4247971.2</v>
      </c>
      <c r="H20" s="46">
        <v>4</v>
      </c>
      <c r="I20" s="46">
        <f>I16+I17+I18+I19</f>
        <v>245.4</v>
      </c>
      <c r="J20" s="62">
        <f>J16+J17+J18+J19</f>
        <v>6146533.7999999998</v>
      </c>
      <c r="L20" s="41"/>
      <c r="M20" s="10"/>
      <c r="N20" s="10"/>
    </row>
    <row r="21" spans="1:14" ht="24.75" customHeight="1" x14ac:dyDescent="0.25">
      <c r="A21" s="47" t="s">
        <v>29</v>
      </c>
      <c r="B21" s="164" t="s">
        <v>28</v>
      </c>
      <c r="C21" s="165"/>
      <c r="D21" s="45">
        <v>8</v>
      </c>
      <c r="E21" s="164" t="s">
        <v>30</v>
      </c>
      <c r="F21" s="166"/>
      <c r="G21" s="166"/>
      <c r="H21" s="166"/>
      <c r="I21" s="56">
        <f>G20+J20+D20</f>
        <v>10394505</v>
      </c>
      <c r="J21" s="51"/>
      <c r="L21" s="10"/>
      <c r="M21" s="10"/>
      <c r="N21" s="10"/>
    </row>
    <row r="22" spans="1:14" ht="24.75" customHeight="1" x14ac:dyDescent="0.25">
      <c r="A22" s="173" t="s">
        <v>44</v>
      </c>
      <c r="B22" s="173"/>
      <c r="C22" s="173"/>
      <c r="D22" s="173"/>
      <c r="E22" s="173"/>
      <c r="F22" s="173"/>
      <c r="G22" s="173"/>
      <c r="H22" s="173"/>
      <c r="I22" s="173"/>
      <c r="J22" s="173"/>
      <c r="L22" s="10"/>
      <c r="M22" s="10"/>
      <c r="N22" s="10"/>
    </row>
    <row r="23" spans="1:14" ht="24.75" customHeight="1" x14ac:dyDescent="0.25">
      <c r="A23" s="174" t="s">
        <v>45</v>
      </c>
      <c r="B23" s="40" t="s">
        <v>1</v>
      </c>
      <c r="C23" s="40" t="s">
        <v>1</v>
      </c>
      <c r="D23" s="40" t="s">
        <v>1</v>
      </c>
      <c r="E23" s="97">
        <v>1</v>
      </c>
      <c r="F23" s="97">
        <v>36.700000000000003</v>
      </c>
      <c r="G23" s="99">
        <f>F23*25047</f>
        <v>919224.9</v>
      </c>
      <c r="H23" s="97">
        <v>2</v>
      </c>
      <c r="I23" s="97">
        <v>45.4</v>
      </c>
      <c r="J23" s="99">
        <f>I23*25047</f>
        <v>1137133.8</v>
      </c>
      <c r="L23" s="10"/>
      <c r="M23" s="10"/>
      <c r="N23" s="10"/>
    </row>
    <row r="24" spans="1:14" ht="24.75" customHeight="1" x14ac:dyDescent="0.25">
      <c r="A24" s="174"/>
      <c r="B24" s="40" t="s">
        <v>1</v>
      </c>
      <c r="C24" s="40" t="s">
        <v>1</v>
      </c>
      <c r="D24" s="40" t="s">
        <v>1</v>
      </c>
      <c r="E24" s="97">
        <v>5</v>
      </c>
      <c r="F24" s="97">
        <v>36.799999999999997</v>
      </c>
      <c r="G24" s="99">
        <f t="shared" ref="G24:G26" si="2">F24*25047</f>
        <v>921729.6</v>
      </c>
      <c r="H24" s="97">
        <v>6</v>
      </c>
      <c r="I24" s="97">
        <v>45.3</v>
      </c>
      <c r="J24" s="99">
        <f>I24*25047</f>
        <v>1134629.0999999999</v>
      </c>
      <c r="L24" s="10"/>
      <c r="M24" s="10"/>
      <c r="N24" s="10"/>
    </row>
    <row r="25" spans="1:14" ht="24.75" customHeight="1" x14ac:dyDescent="0.25">
      <c r="A25" s="174"/>
      <c r="B25" s="40" t="s">
        <v>1</v>
      </c>
      <c r="C25" s="40" t="s">
        <v>1</v>
      </c>
      <c r="D25" s="40" t="s">
        <v>1</v>
      </c>
      <c r="E25" s="97">
        <v>7</v>
      </c>
      <c r="F25" s="97">
        <v>36.6</v>
      </c>
      <c r="G25" s="99">
        <f t="shared" si="2"/>
        <v>916720.20000000007</v>
      </c>
      <c r="H25" s="40" t="s">
        <v>1</v>
      </c>
      <c r="I25" s="40" t="s">
        <v>1</v>
      </c>
      <c r="J25" s="40" t="s">
        <v>1</v>
      </c>
      <c r="L25" s="10"/>
      <c r="M25" s="10"/>
      <c r="N25" s="10"/>
    </row>
    <row r="26" spans="1:14" ht="24.75" customHeight="1" x14ac:dyDescent="0.25">
      <c r="A26" s="174"/>
      <c r="B26" s="40" t="s">
        <v>1</v>
      </c>
      <c r="C26" s="40" t="s">
        <v>1</v>
      </c>
      <c r="D26" s="40" t="s">
        <v>1</v>
      </c>
      <c r="E26" s="98">
        <v>8</v>
      </c>
      <c r="F26" s="98">
        <v>37.6</v>
      </c>
      <c r="G26" s="99">
        <f t="shared" si="2"/>
        <v>941767.20000000007</v>
      </c>
      <c r="H26" s="40" t="s">
        <v>1</v>
      </c>
      <c r="I26" s="40" t="s">
        <v>1</v>
      </c>
      <c r="J26" s="40" t="s">
        <v>1</v>
      </c>
      <c r="L26" s="10"/>
      <c r="M26" s="10"/>
      <c r="N26" s="10"/>
    </row>
    <row r="27" spans="1:14" s="100" customFormat="1" ht="24.75" customHeight="1" x14ac:dyDescent="0.25">
      <c r="A27" s="46" t="s">
        <v>13</v>
      </c>
      <c r="B27" s="50">
        <v>0</v>
      </c>
      <c r="C27" s="50">
        <f>SUM(C23:C24)</f>
        <v>0</v>
      </c>
      <c r="D27" s="62">
        <f>SUM(D23:D24)</f>
        <v>0</v>
      </c>
      <c r="E27" s="46">
        <v>4</v>
      </c>
      <c r="F27" s="46">
        <f>F23+F24+F25+F26</f>
        <v>147.69999999999999</v>
      </c>
      <c r="G27" s="62">
        <f>G23+G24+G25+G26</f>
        <v>3699441.9000000004</v>
      </c>
      <c r="H27" s="46">
        <v>2</v>
      </c>
      <c r="I27" s="46">
        <f>I23+I24</f>
        <v>90.699999999999989</v>
      </c>
      <c r="J27" s="62">
        <f>J23+J24</f>
        <v>2271762.9</v>
      </c>
      <c r="L27" s="101"/>
      <c r="M27" s="101"/>
      <c r="N27" s="101"/>
    </row>
    <row r="28" spans="1:14" s="100" customFormat="1" ht="24.75" customHeight="1" x14ac:dyDescent="0.25">
      <c r="A28" s="106" t="s">
        <v>34</v>
      </c>
      <c r="B28" s="175" t="s">
        <v>32</v>
      </c>
      <c r="C28" s="175"/>
      <c r="D28" s="108">
        <v>6</v>
      </c>
      <c r="E28" s="175" t="s">
        <v>30</v>
      </c>
      <c r="F28" s="175"/>
      <c r="G28" s="175"/>
      <c r="H28" s="175"/>
      <c r="I28" s="107">
        <f>G27+J27</f>
        <v>5971204.8000000007</v>
      </c>
      <c r="J28" s="107"/>
      <c r="L28" s="101"/>
      <c r="M28" s="101"/>
      <c r="N28" s="101"/>
    </row>
    <row r="29" spans="1:14" ht="24.75" customHeight="1" x14ac:dyDescent="0.25">
      <c r="A29" s="102" t="s">
        <v>43</v>
      </c>
      <c r="B29" s="171" t="s">
        <v>32</v>
      </c>
      <c r="C29" s="171"/>
      <c r="D29" s="103">
        <v>18</v>
      </c>
      <c r="E29" s="172" t="s">
        <v>30</v>
      </c>
      <c r="F29" s="172"/>
      <c r="G29" s="172"/>
      <c r="H29" s="172"/>
      <c r="I29" s="104"/>
      <c r="J29" s="105">
        <f>I14+I21+I28</f>
        <v>20531025.899999999</v>
      </c>
      <c r="K29" s="30"/>
    </row>
    <row r="30" spans="1:14" ht="25.5" customHeight="1" x14ac:dyDescent="0.25">
      <c r="A30" s="31" t="s">
        <v>33</v>
      </c>
      <c r="B30" s="167" t="s">
        <v>32</v>
      </c>
      <c r="C30" s="168"/>
      <c r="D30" s="55">
        <f>D29</f>
        <v>18</v>
      </c>
      <c r="E30" s="169" t="s">
        <v>30</v>
      </c>
      <c r="F30" s="170"/>
      <c r="G30" s="170"/>
      <c r="H30" s="170"/>
      <c r="I30" s="36"/>
      <c r="J30" s="58">
        <f>J29</f>
        <v>20531025.899999999</v>
      </c>
    </row>
    <row r="31" spans="1:14" x14ac:dyDescent="0.25">
      <c r="A31" s="76"/>
      <c r="B31" s="76"/>
      <c r="C31" s="76"/>
      <c r="D31" s="76"/>
      <c r="E31" s="76"/>
      <c r="F31" s="76"/>
      <c r="G31" s="76"/>
      <c r="H31" s="76"/>
      <c r="I31" s="76"/>
      <c r="J31" s="76"/>
    </row>
    <row r="32" spans="1:14" x14ac:dyDescent="0.25">
      <c r="A32" s="76"/>
      <c r="B32" s="76"/>
      <c r="C32" s="76"/>
      <c r="D32" s="76"/>
      <c r="E32" s="76"/>
      <c r="F32" s="76"/>
      <c r="G32" s="76"/>
      <c r="H32" s="76"/>
      <c r="I32" s="76"/>
      <c r="J32" s="76"/>
    </row>
    <row r="33" spans="1:10" x14ac:dyDescent="0.25">
      <c r="A33" s="76"/>
      <c r="B33" s="76"/>
      <c r="C33" s="76"/>
      <c r="D33" s="76"/>
      <c r="E33" s="76"/>
      <c r="F33" s="76"/>
      <c r="G33" s="76"/>
      <c r="H33" s="76"/>
      <c r="I33" s="76"/>
      <c r="J33" s="76"/>
    </row>
    <row r="34" spans="1:10" x14ac:dyDescent="0.25">
      <c r="A34" s="76"/>
      <c r="B34" s="76"/>
      <c r="C34" s="76"/>
      <c r="D34" s="76"/>
      <c r="E34" s="76"/>
      <c r="F34" s="76"/>
      <c r="G34" s="76"/>
      <c r="H34" s="76"/>
      <c r="I34" s="76"/>
      <c r="J34" s="76"/>
    </row>
    <row r="35" spans="1:10" x14ac:dyDescent="0.25">
      <c r="A35" s="76"/>
      <c r="B35" s="76"/>
      <c r="C35" s="76"/>
      <c r="D35" s="76"/>
      <c r="E35" s="76"/>
      <c r="F35" s="76"/>
      <c r="G35" s="76"/>
      <c r="H35" s="76"/>
      <c r="I35" s="76"/>
      <c r="J35" s="76"/>
    </row>
  </sheetData>
  <mergeCells count="23">
    <mergeCell ref="B14:C14"/>
    <mergeCell ref="F1:J3"/>
    <mergeCell ref="A5:J5"/>
    <mergeCell ref="A9:J9"/>
    <mergeCell ref="A10:J10"/>
    <mergeCell ref="A7:A8"/>
    <mergeCell ref="B7:D7"/>
    <mergeCell ref="E7:G7"/>
    <mergeCell ref="H7:J7"/>
    <mergeCell ref="E14:H14"/>
    <mergeCell ref="A11:A12"/>
    <mergeCell ref="A15:J15"/>
    <mergeCell ref="A16:A19"/>
    <mergeCell ref="B21:C21"/>
    <mergeCell ref="E21:H21"/>
    <mergeCell ref="B30:C30"/>
    <mergeCell ref="E30:H30"/>
    <mergeCell ref="B29:C29"/>
    <mergeCell ref="E29:H29"/>
    <mergeCell ref="A22:J22"/>
    <mergeCell ref="A23:A26"/>
    <mergeCell ref="B28:C28"/>
    <mergeCell ref="E28:H28"/>
  </mergeCells>
  <pageMargins left="0.7" right="0.7" top="0.75" bottom="0.75" header="0.3" footer="0.3"/>
  <pageSetup paperSize="9" scale="8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2024-02-15T13:28:10Z</dcterms:modified>
</cp:coreProperties>
</file>