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U19" i="1" l="1"/>
  <c r="AR19" i="1"/>
  <c r="AR15" i="1"/>
  <c r="AU39" i="1"/>
  <c r="AR25" i="1" l="1"/>
  <c r="AT18" i="1" l="1"/>
  <c r="AT19" i="1"/>
  <c r="AT37" i="1"/>
  <c r="AW38" i="1"/>
  <c r="AT38" i="1"/>
  <c r="AR48" i="1"/>
  <c r="D48" i="1" s="1"/>
  <c r="AT17" i="1" l="1"/>
  <c r="AU15" i="1" l="1"/>
  <c r="AT39" i="1"/>
  <c r="AR45" i="1"/>
  <c r="AT14" i="1"/>
  <c r="AU18" i="1" l="1"/>
  <c r="AR33" i="1"/>
  <c r="AR30" i="1"/>
  <c r="AU54" i="1"/>
  <c r="AU55" i="1"/>
  <c r="AT55" i="1"/>
  <c r="AR65" i="1"/>
  <c r="AU38" i="1" l="1"/>
  <c r="AR38" i="1" s="1"/>
  <c r="AR46" i="1"/>
  <c r="AR26" i="1" l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<sst xmlns="http://schemas.openxmlformats.org/spreadsheetml/2006/main" count="258" uniqueCount="83">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</sst>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2" sqref="AR12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8.7109375" style="1" bestFit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3"/>
      <c r="AZ1" s="113"/>
      <c r="BA1" s="113"/>
      <c r="BB1" s="113"/>
      <c r="BC1" s="113"/>
      <c r="BD1" s="113"/>
      <c r="BE1" s="113"/>
      <c r="BF1" s="113"/>
      <c r="BG1" s="113" t="s">
        <v>82</v>
      </c>
      <c r="BH1" s="113"/>
      <c r="BI1" s="113"/>
      <c r="BJ1" s="113"/>
      <c r="BK1" s="113"/>
      <c r="BL1" s="113"/>
      <c r="BM1" s="113"/>
      <c r="BN1" s="113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3"/>
      <c r="AZ3" s="113"/>
      <c r="BA3" s="113"/>
      <c r="BB3" s="113"/>
      <c r="BC3" s="113"/>
      <c r="BD3" s="113"/>
      <c r="BE3" s="113"/>
      <c r="BF3" s="113"/>
      <c r="BG3" s="113" t="s">
        <v>62</v>
      </c>
      <c r="BH3" s="113"/>
      <c r="BI3" s="113"/>
      <c r="BJ3" s="113"/>
      <c r="BK3" s="113"/>
      <c r="BL3" s="113"/>
      <c r="BM3" s="113"/>
      <c r="BN3" s="113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</row>
    <row r="6" spans="1:67" ht="22.5" customHeight="1" x14ac:dyDescent="0.2">
      <c r="A6" s="135" t="s">
        <v>51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38"/>
      <c r="B9" s="140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10"/>
      <c r="AC9" s="110"/>
      <c r="AD9" s="110"/>
      <c r="AE9" s="110"/>
      <c r="AF9" s="110"/>
      <c r="AG9" s="110"/>
      <c r="AH9" s="110"/>
      <c r="AI9" s="114" t="s">
        <v>26</v>
      </c>
      <c r="AJ9" s="115"/>
      <c r="AK9" s="115"/>
      <c r="AL9" s="115"/>
      <c r="AM9" s="115"/>
      <c r="AN9" s="115"/>
      <c r="AO9" s="115"/>
      <c r="AP9" s="115"/>
      <c r="AQ9" s="136"/>
      <c r="AR9" s="124" t="s">
        <v>25</v>
      </c>
      <c r="AS9" s="125"/>
      <c r="AT9" s="125"/>
      <c r="AU9" s="125"/>
      <c r="AV9" s="125"/>
      <c r="AW9" s="125"/>
      <c r="AX9" s="126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81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39"/>
      <c r="B10" s="140"/>
      <c r="C10" s="116"/>
      <c r="D10" s="116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7" t="s">
        <v>52</v>
      </c>
      <c r="B12" s="43"/>
      <c r="C12" s="39" t="s">
        <v>6</v>
      </c>
      <c r="D12" s="79">
        <f>K12+R12+AA12+AI12+AR12+AY12+BG12</f>
        <v>1815785.4999999998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220152.4</v>
      </c>
      <c r="AS12" s="79">
        <f t="shared" ref="AS12:AX12" si="4">AS13+AS14+AS15</f>
        <v>0</v>
      </c>
      <c r="AT12" s="79">
        <f>AT13+AT14+AT15</f>
        <v>72645.599999999991</v>
      </c>
      <c r="AU12" s="79">
        <f t="shared" si="4"/>
        <v>143120.5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8"/>
      <c r="B13" s="43" t="s">
        <v>7</v>
      </c>
      <c r="C13" s="43" t="s">
        <v>7</v>
      </c>
      <c r="D13" s="23">
        <f>K13+R13+AA13+AI13+AR13+AY13+BG13</f>
        <v>1110227.7999999998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123145.49999999999</v>
      </c>
      <c r="AS13" s="23">
        <f>AS18+AS38+AS54+AS69</f>
        <v>0</v>
      </c>
      <c r="AT13" s="98">
        <f>AT18+AT38+AT55+AT69+AT79</f>
        <v>67160.399999999994</v>
      </c>
      <c r="AU13" s="101">
        <f>AU18+AU38+AU55+AU69</f>
        <v>51598.8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8"/>
      <c r="B14" s="43" t="s">
        <v>11</v>
      </c>
      <c r="C14" s="43" t="s">
        <v>11</v>
      </c>
      <c r="D14" s="23">
        <f>K14+R14+AA14+AI14+AR14+AY14+BG14</f>
        <v>410335.49999999994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57411.500000000007</v>
      </c>
      <c r="AS14" s="23">
        <f t="shared" si="13"/>
        <v>0</v>
      </c>
      <c r="AT14" s="23">
        <f>AT39</f>
        <v>2323.8000000000002</v>
      </c>
      <c r="AU14" s="101">
        <f t="shared" si="13"/>
        <v>55087.700000000004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8"/>
      <c r="B15" s="43" t="s">
        <v>18</v>
      </c>
      <c r="C15" s="43" t="s">
        <v>18</v>
      </c>
      <c r="D15" s="23">
        <f t="shared" ref="D15" si="15">K15+R15+AA15+AI15+AR15+AY15</f>
        <v>256516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39595.4</v>
      </c>
      <c r="AS15" s="23">
        <f t="shared" si="17"/>
        <v>0</v>
      </c>
      <c r="AT15" s="23">
        <f t="shared" si="17"/>
        <v>3161.4</v>
      </c>
      <c r="AU15" s="101">
        <f>AU19</f>
        <v>36434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9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7" t="s">
        <v>30</v>
      </c>
      <c r="B17" s="39"/>
      <c r="C17" s="81" t="s">
        <v>6</v>
      </c>
      <c r="D17" s="80">
        <f>K17+R17+AA17+AI17+AR17+AY17+BG17</f>
        <v>592740.1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74956.2</v>
      </c>
      <c r="AS17" s="80">
        <f t="shared" si="22"/>
        <v>0</v>
      </c>
      <c r="AT17" s="80">
        <f>AT18+AT19</f>
        <v>25989.200000000001</v>
      </c>
      <c r="AU17" s="79">
        <f>AU18+AU19</f>
        <v>48796.2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8"/>
      <c r="B18" s="39" t="s">
        <v>10</v>
      </c>
      <c r="C18" s="39" t="s">
        <v>7</v>
      </c>
      <c r="D18" s="79">
        <f t="shared" si="19"/>
        <v>306289.49999999994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35360.800000000003</v>
      </c>
      <c r="AS18" s="79">
        <v>0</v>
      </c>
      <c r="AT18" s="79">
        <f>AT27</f>
        <v>22827.8</v>
      </c>
      <c r="AU18" s="79">
        <f>AU22+AU25</f>
        <v>12362.2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8"/>
      <c r="B19" s="39" t="s">
        <v>18</v>
      </c>
      <c r="C19" s="39" t="s">
        <v>18</v>
      </c>
      <c r="D19" s="79">
        <f t="shared" si="19"/>
        <v>251796.1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39595.4</v>
      </c>
      <c r="AS19" s="79">
        <v>0</v>
      </c>
      <c r="AT19" s="79">
        <f>AT26+AT28+AT30+AT33+AT23</f>
        <v>3161.4</v>
      </c>
      <c r="AU19" s="79">
        <f>AU26+AU28+AU30+AU33+AU23</f>
        <v>36434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9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2" t="s">
        <v>37</v>
      </c>
      <c r="B21" s="39" t="s">
        <v>22</v>
      </c>
      <c r="C21" s="39"/>
      <c r="D21" s="79">
        <f t="shared" si="19"/>
        <v>152703.29999999999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11208.899999999998</v>
      </c>
      <c r="AS21" s="79">
        <f>AS22+AS23</f>
        <v>0</v>
      </c>
      <c r="AT21" s="79">
        <f t="shared" ref="AT21:AV21" si="36">AT22+AT23</f>
        <v>0</v>
      </c>
      <c r="AU21" s="79">
        <f t="shared" si="36"/>
        <v>11038.099999999999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2"/>
      <c r="B22" s="43" t="s">
        <v>19</v>
      </c>
      <c r="C22" s="43" t="s">
        <v>7</v>
      </c>
      <c r="D22" s="23">
        <f t="shared" si="19"/>
        <v>95666.799999999988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8209.6999999999989</v>
      </c>
      <c r="AS22" s="23">
        <v>0</v>
      </c>
      <c r="AT22" s="23">
        <v>0</v>
      </c>
      <c r="AU22" s="101">
        <v>8038.9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2" t="s">
        <v>38</v>
      </c>
      <c r="B25" s="43" t="s">
        <v>70</v>
      </c>
      <c r="C25" s="43" t="s">
        <v>7</v>
      </c>
      <c r="D25" s="23">
        <f t="shared" si="19"/>
        <v>24316.6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4323.3</v>
      </c>
      <c r="AS25" s="23">
        <v>0</v>
      </c>
      <c r="AT25" s="23">
        <v>0</v>
      </c>
      <c r="AU25" s="101">
        <v>4323.3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3"/>
      <c r="B26" s="43" t="s">
        <v>18</v>
      </c>
      <c r="C26" s="43" t="s">
        <v>18</v>
      </c>
      <c r="D26" s="23">
        <f t="shared" si="19"/>
        <v>117013.7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27906.9</v>
      </c>
      <c r="AS26" s="23">
        <v>0</v>
      </c>
      <c r="AT26" s="23">
        <v>0</v>
      </c>
      <c r="AU26" s="101">
        <v>27906.9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2" t="s">
        <v>76</v>
      </c>
      <c r="B28" s="116" t="s">
        <v>19</v>
      </c>
      <c r="C28" s="116" t="s">
        <v>18</v>
      </c>
      <c r="D28" s="109">
        <f t="shared" si="19"/>
        <v>6670.5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20">
        <v>2244.4</v>
      </c>
      <c r="AD28" s="120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35"/>
        <v>3548.2000000000003</v>
      </c>
      <c r="AS28" s="109">
        <v>0</v>
      </c>
      <c r="AT28" s="109">
        <v>3161.4</v>
      </c>
      <c r="AU28" s="109">
        <v>386.8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55.5" customHeight="1" x14ac:dyDescent="0.2">
      <c r="A29" s="122"/>
      <c r="B29" s="110"/>
      <c r="C29" s="110"/>
      <c r="D29" s="110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21"/>
      <c r="AD29" s="121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9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0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1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0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7" t="s">
        <v>41</v>
      </c>
      <c r="B37" s="39"/>
      <c r="C37" s="39" t="s">
        <v>6</v>
      </c>
      <c r="D37" s="79">
        <f>K37+R37+AA37+AI37+AR37+AY37+BG37</f>
        <v>669157.29999999993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58252.100000000006</v>
      </c>
      <c r="AS37" s="79">
        <f t="shared" ref="AS37:AX37" si="55">SUM(AS38:AS39)</f>
        <v>0</v>
      </c>
      <c r="AT37" s="79">
        <f>SUM(AT38:AT39)</f>
        <v>2653.1000000000004</v>
      </c>
      <c r="AU37" s="79">
        <f t="shared" si="55"/>
        <v>55481.700000000004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7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8"/>
      <c r="B39" s="39" t="s">
        <v>11</v>
      </c>
      <c r="C39" s="39" t="s">
        <v>11</v>
      </c>
      <c r="D39" s="79">
        <f>K39+R39+AA39+AI39+AR39+AY39+BG39</f>
        <v>410185.49999999994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57411.500000000007</v>
      </c>
      <c r="AS39" s="79">
        <f t="shared" ref="AS39:AX39" si="67">AS42</f>
        <v>0</v>
      </c>
      <c r="AT39" s="79">
        <f>AT49+AT45</f>
        <v>2323.8000000000002</v>
      </c>
      <c r="AU39" s="79">
        <f>AU45+AU49</f>
        <v>55087.700000000004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8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3"/>
      <c r="B42" s="116" t="s">
        <v>11</v>
      </c>
      <c r="C42" s="116" t="s">
        <v>11</v>
      </c>
      <c r="D42" s="109">
        <f t="shared" si="45"/>
        <v>192393.39999999997</v>
      </c>
      <c r="E42" s="23"/>
      <c r="F42" s="23"/>
      <c r="G42" s="23"/>
      <c r="H42" s="56"/>
      <c r="I42" s="56"/>
      <c r="J42" s="56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33">
        <v>0</v>
      </c>
      <c r="P42" s="133">
        <v>0</v>
      </c>
      <c r="Q42" s="133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20">
        <v>1017.6</v>
      </c>
      <c r="AD42" s="120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3"/>
      <c r="B43" s="110"/>
      <c r="C43" s="110"/>
      <c r="D43" s="110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10"/>
      <c r="L43" s="110"/>
      <c r="M43" s="110"/>
      <c r="N43" s="110"/>
      <c r="O43" s="134"/>
      <c r="P43" s="134"/>
      <c r="Q43" s="134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21"/>
      <c r="AD43" s="121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06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07"/>
      <c r="B45" s="43" t="s">
        <v>11</v>
      </c>
      <c r="C45" s="49" t="s">
        <v>11</v>
      </c>
      <c r="D45" s="50">
        <f t="shared" si="72"/>
        <v>138853.70000000001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AT45+AU45+AV45+AW45+AX45</f>
        <v>57168.700000000004</v>
      </c>
      <c r="AS45" s="50">
        <v>0</v>
      </c>
      <c r="AT45" s="50">
        <v>2083.4</v>
      </c>
      <c r="AU45" s="50">
        <v>55085.3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08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3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7" t="s">
        <v>31</v>
      </c>
      <c r="B54" s="39"/>
      <c r="C54" s="39" t="s">
        <v>6</v>
      </c>
      <c r="D54" s="79">
        <f t="shared" ref="D54:D70" si="77">K54+R54+AA54+AI54+AR54+AY54+BG54</f>
        <v>527139.99999999988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84928.699999999983</v>
      </c>
      <c r="AS54" s="79">
        <f t="shared" ref="AS54:AX54" si="84">AS57+AS58+AS59+AS60+AS61</f>
        <v>0</v>
      </c>
      <c r="AT54" s="79">
        <f>AT57+AT58+AT59+AT60+AT61+AT66</f>
        <v>42244.899999999994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2"/>
      <c r="B55" s="39" t="s">
        <v>56</v>
      </c>
      <c r="C55" s="39" t="s">
        <v>7</v>
      </c>
      <c r="D55" s="79">
        <f t="shared" si="77"/>
        <v>526535.39999999991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84928.699999999983</v>
      </c>
      <c r="AS55" s="79">
        <f t="shared" ref="AS55:AX55" si="92">AS57+AS58+AS59+AS60+AS61+AS62+AS63</f>
        <v>0</v>
      </c>
      <c r="AT55" s="79">
        <f>AT57+AT58+AT59+AT60+AT61+AT62+AT63+AT66</f>
        <v>42244.899999999994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9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7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7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2" t="s">
        <v>77</v>
      </c>
      <c r="B73" s="116" t="s">
        <v>19</v>
      </c>
      <c r="C73" s="116" t="s">
        <v>12</v>
      </c>
      <c r="D73" s="109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9">
        <f t="shared" si="62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7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74"/>
        <v>210.7</v>
      </c>
      <c r="AB73" s="109">
        <v>0</v>
      </c>
      <c r="AC73" s="120">
        <v>0</v>
      </c>
      <c r="AD73" s="120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f>AS73+AT73+AU73+AV73+BF73</f>
        <v>207</v>
      </c>
      <c r="AS73" s="109">
        <v>0</v>
      </c>
      <c r="AT73" s="109">
        <v>0</v>
      </c>
      <c r="AU73" s="109">
        <v>207</v>
      </c>
      <c r="AV73" s="109">
        <v>0</v>
      </c>
      <c r="AW73" s="109">
        <v>0</v>
      </c>
      <c r="AX73" s="109">
        <v>0</v>
      </c>
      <c r="AY73" s="109">
        <f>AZ73+BC73+BD73+BF73+BL73</f>
        <v>1222</v>
      </c>
      <c r="AZ73" s="109">
        <v>0</v>
      </c>
      <c r="BA73" s="111">
        <v>0</v>
      </c>
      <c r="BB73" s="109">
        <v>0</v>
      </c>
      <c r="BC73" s="109">
        <v>1222</v>
      </c>
      <c r="BD73" s="109">
        <v>0</v>
      </c>
      <c r="BE73" s="109">
        <v>0</v>
      </c>
      <c r="BF73" s="109">
        <v>0</v>
      </c>
      <c r="BG73" s="109">
        <f>BH73+BK73+BL73+BN73+BT73</f>
        <v>1227</v>
      </c>
      <c r="BH73" s="109">
        <v>0</v>
      </c>
      <c r="BI73" s="111">
        <v>0</v>
      </c>
      <c r="BJ73" s="109">
        <v>0</v>
      </c>
      <c r="BK73" s="109">
        <v>1227</v>
      </c>
      <c r="BL73" s="109">
        <v>0</v>
      </c>
      <c r="BM73" s="109">
        <v>0</v>
      </c>
      <c r="BN73" s="109">
        <v>0</v>
      </c>
    </row>
    <row r="74" spans="1:67" s="6" customFormat="1" ht="54.75" customHeight="1" x14ac:dyDescent="0.2">
      <c r="A74" s="122"/>
      <c r="B74" s="110"/>
      <c r="C74" s="110"/>
      <c r="D74" s="110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21"/>
      <c r="AD74" s="12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2"/>
      <c r="BB74" s="110"/>
      <c r="BC74" s="110"/>
      <c r="BD74" s="110"/>
      <c r="BE74" s="110"/>
      <c r="BF74" s="110"/>
      <c r="BG74" s="110"/>
      <c r="BH74" s="110"/>
      <c r="BI74" s="112"/>
      <c r="BJ74" s="110"/>
      <c r="BK74" s="110"/>
      <c r="BL74" s="110"/>
      <c r="BM74" s="110"/>
      <c r="BN74" s="110"/>
    </row>
    <row r="75" spans="1:67" s="6" customFormat="1" ht="38.25" x14ac:dyDescent="0.2">
      <c r="A75" s="123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3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7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9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2024-04-08T09:48:03Z</dcterms:modified>
</cp:coreProperties>
</file>