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9440" windowHeight="123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33" i="1" l="1"/>
  <c r="K24" i="1" l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J24" i="1"/>
  <c r="J22" i="1"/>
  <c r="K15" i="1"/>
  <c r="L15" i="1"/>
  <c r="M15" i="1"/>
  <c r="N15" i="1"/>
  <c r="P15" i="1"/>
  <c r="Q15" i="1"/>
  <c r="R15" i="1"/>
  <c r="S15" i="1"/>
  <c r="T15" i="1"/>
  <c r="U15" i="1"/>
  <c r="V15" i="1"/>
  <c r="W15" i="1"/>
  <c r="X15" i="1"/>
  <c r="J14" i="1"/>
  <c r="I14" i="1" s="1"/>
  <c r="J34" i="1" l="1"/>
  <c r="J33" i="1"/>
  <c r="X46" i="1" l="1"/>
  <c r="W46" i="1"/>
  <c r="V46" i="1"/>
  <c r="U46" i="1"/>
  <c r="T46" i="1"/>
  <c r="S46" i="1"/>
  <c r="R46" i="1"/>
  <c r="Q46" i="1"/>
  <c r="P46" i="1"/>
  <c r="O46" i="1"/>
  <c r="N46" i="1"/>
  <c r="M46" i="1"/>
  <c r="L46" i="1"/>
  <c r="K45" i="1"/>
  <c r="K46" i="1" s="1"/>
  <c r="M49" i="1"/>
  <c r="L49" i="1"/>
  <c r="K49" i="1"/>
  <c r="N49" i="1"/>
  <c r="F15" i="1" l="1"/>
  <c r="J13" i="1" l="1"/>
  <c r="I13" i="1" s="1"/>
  <c r="F36" i="1" l="1"/>
  <c r="F30" i="1"/>
  <c r="H3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48" i="1"/>
  <c r="J45" i="1"/>
  <c r="J44" i="1"/>
  <c r="I44" i="1" s="1"/>
  <c r="G46" i="1"/>
  <c r="F46" i="1"/>
  <c r="I45" i="1" l="1"/>
  <c r="J46" i="1"/>
  <c r="I46" i="1" s="1"/>
  <c r="I48" i="1"/>
  <c r="J49" i="1"/>
  <c r="I49" i="1" s="1"/>
  <c r="J41" i="1"/>
  <c r="I41" i="1"/>
  <c r="J40" i="1"/>
  <c r="I40" i="1" s="1"/>
  <c r="J39" i="1"/>
  <c r="I39" i="1" s="1"/>
  <c r="N29" i="1"/>
  <c r="N30" i="1" s="1"/>
  <c r="J28" i="1"/>
  <c r="I28" i="1" s="1"/>
  <c r="I29" i="1" s="1"/>
  <c r="I30" i="1" s="1"/>
  <c r="J19" i="1"/>
  <c r="I19" i="1" s="1"/>
  <c r="J10" i="1"/>
  <c r="J15" i="1" s="1"/>
  <c r="J11" i="1"/>
  <c r="J12" i="1"/>
  <c r="J29" i="1" l="1"/>
  <c r="J30" i="1" s="1"/>
  <c r="G25" i="1"/>
  <c r="G50" i="1" s="1"/>
  <c r="F35" i="1"/>
  <c r="F24" i="1"/>
  <c r="F25" i="1" s="1"/>
  <c r="F50" i="1" s="1"/>
  <c r="H24" i="1"/>
  <c r="H25" i="1" s="1"/>
  <c r="X25" i="1" l="1"/>
  <c r="W25" i="1"/>
  <c r="V25" i="1"/>
  <c r="U25" i="1"/>
  <c r="T25" i="1"/>
  <c r="S25" i="1"/>
  <c r="R25" i="1"/>
  <c r="Q25" i="1"/>
  <c r="P25" i="1"/>
  <c r="N25" i="1"/>
  <c r="M25" i="1"/>
  <c r="L25" i="1"/>
  <c r="K25" i="1"/>
  <c r="X35" i="1" l="1"/>
  <c r="X36" i="1" s="1"/>
  <c r="X50" i="1" s="1"/>
  <c r="W35" i="1"/>
  <c r="W36" i="1" s="1"/>
  <c r="W50" i="1" s="1"/>
  <c r="V35" i="1"/>
  <c r="V36" i="1" s="1"/>
  <c r="V50" i="1" s="1"/>
  <c r="U35" i="1"/>
  <c r="U36" i="1" s="1"/>
  <c r="U50" i="1" s="1"/>
  <c r="T35" i="1"/>
  <c r="T36" i="1" s="1"/>
  <c r="T50" i="1" s="1"/>
  <c r="S35" i="1"/>
  <c r="S36" i="1" s="1"/>
  <c r="S50" i="1" s="1"/>
  <c r="R35" i="1"/>
  <c r="R36" i="1" s="1"/>
  <c r="R50" i="1" s="1"/>
  <c r="Q35" i="1"/>
  <c r="Q36" i="1" s="1"/>
  <c r="Q50" i="1" s="1"/>
  <c r="P35" i="1"/>
  <c r="P36" i="1" s="1"/>
  <c r="P50" i="1" s="1"/>
  <c r="N35" i="1"/>
  <c r="N36" i="1" s="1"/>
  <c r="N50" i="1" s="1"/>
  <c r="M35" i="1"/>
  <c r="M36" i="1" s="1"/>
  <c r="M50" i="1" s="1"/>
  <c r="L35" i="1"/>
  <c r="L36" i="1" s="1"/>
  <c r="L50" i="1" s="1"/>
  <c r="K35" i="1"/>
  <c r="K36" i="1" s="1"/>
  <c r="K50" i="1" s="1"/>
  <c r="J35" i="1"/>
  <c r="J36" i="1" s="1"/>
  <c r="J17" i="1"/>
  <c r="J18" i="1"/>
  <c r="I18" i="1" s="1"/>
  <c r="J20" i="1" l="1"/>
  <c r="I17" i="1"/>
  <c r="I20" i="1" s="1"/>
  <c r="H34" i="1" l="1"/>
  <c r="H35" i="1" l="1"/>
  <c r="H36" i="1"/>
  <c r="H50" i="1" s="1"/>
  <c r="I34" i="1"/>
  <c r="O33" i="1"/>
  <c r="J23" i="1"/>
  <c r="O11" i="1"/>
  <c r="I10" i="1"/>
  <c r="O15" i="1" l="1"/>
  <c r="O25" i="1" s="1"/>
  <c r="I23" i="1"/>
  <c r="O35" i="1"/>
  <c r="O36" i="1" s="1"/>
  <c r="I35" i="1"/>
  <c r="I36" i="1" s="1"/>
  <c r="I22" i="1"/>
  <c r="I24" i="1" s="1"/>
  <c r="J25" i="1"/>
  <c r="J50" i="1" s="1"/>
  <c r="I11" i="1"/>
  <c r="I15" i="1" s="1"/>
  <c r="O50" i="1" l="1"/>
  <c r="I50" i="1" s="1"/>
  <c r="I25" i="1"/>
</calcChain>
</file>

<file path=xl/sharedStrings.xml><?xml version="1.0" encoding="utf-8"?>
<sst xmlns="http://schemas.openxmlformats.org/spreadsheetml/2006/main" count="199" uniqueCount="108">
  <si>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</si>
  <si>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</si>
  <si>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</si>
  <si>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</si>
  <si>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</si>
  <si>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</si>
  <si>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</si>
  <si>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1.1.</t>
  </si>
  <si>
    <t>1.1.1.</t>
  </si>
  <si>
    <t>1.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</si>
  <si>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</si>
  <si>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</si>
  <si>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Строительство многоквартирных домов в рамках мероприятий по переселению граждан из аварийного жилищного фонда</t>
  </si>
  <si>
    <t>Объем финансирования проекта (объекта) в 2015 году, тыс. руб.</t>
  </si>
  <si>
    <t>Муниципальная  программа "Жилье, жилищно-коммунальное хозяйство и территориальное развитие МО МР "Печора"</t>
  </si>
  <si>
    <t>Подпрограмма 1 "Улучшение состояния жилищно-коммунального комплекса на территории МО МР "Печора"</t>
  </si>
  <si>
    <t>Реконструкция станции 2 -го подъема в г. Печора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</si>
  <si>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</si>
  <si>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</si>
  <si>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Подпрограмма 5 "Энергосбережение, повышение энергетической эффективности на территории МР "Печора"</t>
  </si>
  <si>
    <t>Установка и подключение блок-модульной котельной в п. Косью</t>
  </si>
  <si>
    <t>Установка и подключение блок-модульной котельной в п. Зеленоборск</t>
  </si>
  <si>
    <t>Муниципальная  программа "Развитие агропромышленного и рыбохозяйственного комплексов МО МР "Печора"</t>
  </si>
  <si>
    <t>Администрация МР "Печора"</t>
  </si>
  <si>
    <t>Реконструкция</t>
  </si>
  <si>
    <t>2017 год, 6,4 тыс. м3 в сутки</t>
  </si>
  <si>
    <t>Строительство</t>
  </si>
  <si>
    <t>4 кв. 2016 года,        40 тыс. м3 в сутки</t>
  </si>
  <si>
    <t>Администрация      МР "Печора"</t>
  </si>
  <si>
    <t>2017 год, Площадь - 12,5 га,   420 тыс.т. в год;   срок службы - 25 лет</t>
  </si>
  <si>
    <t>2016 год</t>
  </si>
  <si>
    <t>2015 год, 2МВт</t>
  </si>
  <si>
    <t>2015 год, 850 кВт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</si>
  <si>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</si>
  <si>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</si>
  <si>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</si>
  <si>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Остаток сметной стоимости  на 01.01.2015г, в тыс. руб.</t>
  </si>
  <si>
    <t>Общая сметная стоимость объекта в текущих ценах на 01.01.2015 г.) тыс. руб.</t>
  </si>
  <si>
    <t xml:space="preserve">
ПЕРЕЧЕНЬ
ИНВЕСТИЦИОННЫХ ПРОЕКТОВ, ФИНАНСИРУЕМЫХ ЗА СЧЕТ 
СРЕДСТВ БЮДЖЕТА МО МР "ПЕЧОРА"  НА  2015-2017 годы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</si>
  <si>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</si>
  <si>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</si>
  <si>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2.</t>
  </si>
  <si>
    <t>2.1.</t>
  </si>
  <si>
    <t>2.1.1.</t>
  </si>
  <si>
    <t>Строительство многоквартирных домов в рамках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</si>
  <si>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Итого по подпрограмме</t>
  </si>
  <si>
    <t>-</t>
  </si>
  <si>
    <t>3.</t>
  </si>
  <si>
    <t>3.1.</t>
  </si>
  <si>
    <t>3.1.1.</t>
  </si>
  <si>
    <t>Всего по реализации инвестиционных проектов</t>
  </si>
  <si>
    <t>1.1.2.</t>
  </si>
  <si>
    <t>1.2.</t>
  </si>
  <si>
    <t>1.2.1.</t>
  </si>
  <si>
    <t>1.2.2.</t>
  </si>
  <si>
    <t>1.3.</t>
  </si>
  <si>
    <t>1.3.1.</t>
  </si>
  <si>
    <t>1.3.2.</t>
  </si>
  <si>
    <t>3.1.2.</t>
  </si>
  <si>
    <t>2017 г.</t>
  </si>
  <si>
    <t>2015 г.</t>
  </si>
  <si>
    <t>2014 г. - 114 946,66</t>
  </si>
  <si>
    <t>2014 г. - 4917,26</t>
  </si>
  <si>
    <t>2014 г. - 6734,44</t>
  </si>
  <si>
    <t>2013 г. - 2324,84                2014 г. - 381,2</t>
  </si>
  <si>
    <t>2012 г. - 178,1             2013 г.- 0,0                     2014 г. - 15 793,9</t>
  </si>
  <si>
    <t>2013 г. - 85 746,58 2014 г. - 382 223,26</t>
  </si>
  <si>
    <t>2012 г. - 14,0                     2013 г. - 3 186,0                        2014 г. - 0,0</t>
  </si>
  <si>
    <t>1.1.3.</t>
  </si>
  <si>
    <t>1.2.3.</t>
  </si>
  <si>
    <t xml:space="preserve">2015 г. </t>
  </si>
  <si>
    <t>Муниципальная  программа "Развитие образования МО МР "Печора"</t>
  </si>
  <si>
    <t>4.</t>
  </si>
  <si>
    <t>4.1.</t>
  </si>
  <si>
    <t>Подпрограмма 2 "Развитие системы общего образования на территории МО МР "Печора"</t>
  </si>
  <si>
    <t>4.1.1.</t>
  </si>
  <si>
    <t>2013 г. - 198,3              2014 г. - 1135,84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</si>
  <si>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</si>
  <si>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</si>
  <si>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5.</t>
  </si>
  <si>
    <t>5.1.</t>
  </si>
  <si>
    <t>5.1.1.</t>
  </si>
  <si>
    <t>Строительство жилых помещений для детей-сирот и детей, оставшихся без попечения родителей</t>
  </si>
  <si>
    <t>6.</t>
  </si>
  <si>
    <t>6.1.</t>
  </si>
  <si>
    <t>Строительство административного бытового центра в составе турбазы в районе д. Бызовая</t>
  </si>
  <si>
    <t>2014 г. - 17 200,3</t>
  </si>
  <si>
    <t>Приложение 1
к постановлению администрации МР "Печора"                                                            от "03"    марта 2015 г. № 266</t>
  </si>
  <si>
    <t>Строительство объектов инженерной инфраструктуры к новым земельным участкам предназначенным под жилищное строительство</t>
  </si>
  <si>
    <t>Подпрограмма 2 "Устойчивое развитие сельских территорий МО МР "Печора"</t>
  </si>
  <si>
    <t>Муниципальная программа "Развитие культуры и туризма  на территории МО МР "Печора"</t>
  </si>
  <si>
    <t>1.1.4.</t>
  </si>
  <si>
    <t>Строительство сельского социально-культурного центра с универсальным залом на 50 мест в д. Конецбор</t>
  </si>
  <si>
    <t>1.1.5.</t>
  </si>
  <si>
    <t>Строительство здания ЦТП № 17 в г. Печора</t>
  </si>
  <si>
    <t>Управление культуры и туризма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</si>
  <si>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</si>
  <si>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</si>
  <si>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ИТОГО объем финансирования проекта (объекта) в тыс. руб. на 2015-2017 гг..</t>
  </si>
  <si>
    <t>Внедрение ультрафиолетового облучения очистка сточных вод на канализационных сооружениях г. Печора</t>
  </si>
  <si>
    <t>Строительство водопровода от ул. Комсомольской д. 15 до ЦТП-14 г. Печора</t>
  </si>
  <si>
    <t>Техническое перевооружение котельной № 60 в п. Кожва</t>
  </si>
  <si>
    <t>Строительство объектов размещения (полигонов, площадок хранения) твердых бытовых отходов в г. Печора</t>
  </si>
  <si>
    <t>Строительство спортивной площадки с местонахождением на территории гимназии № 1 в г. Печора</t>
  </si>
  <si>
    <t>Управление образования МР "Печора"</t>
  </si>
  <si>
    <t>2015-2017 гг..</t>
  </si>
  <si>
    <t>Строительство водопроводных сетей в п. Озерный МО СП "Озерный"</t>
  </si>
  <si>
    <t>Приложение                                                                                                            к постановлению администрации МР "Печора"                                                 от " 04 "  сентября  5 г. №_1008____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</si>
</sst>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р_."/>
    <numFmt numFmtId="166" formatCode="#,##0.00_р_.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164" fontId="0" fillId="0" borderId="0" xfId="0" applyNumberFormat="1"/>
    <xf numFmtId="0" fontId="1" fillId="0" borderId="1" xfId="0" applyFont="1" applyFill="1" applyBorder="1" applyAlignment="1">
      <alignment horizontal="left" vertical="top" wrapText="1"/>
    </xf>
    <xf numFmtId="164" fontId="0" fillId="0" borderId="0" xfId="0" applyNumberFormat="1" applyFill="1"/>
    <xf numFmtId="164" fontId="6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tabSelected="1" view="pageBreakPreview" topLeftCell="B1" zoomScale="50" zoomScaleNormal="60" zoomScaleSheetLayoutView="50" workbookViewId="0">
      <selection activeCell="S1" sqref="S1:X1"/>
    </sheetView>
  </sheetViews>
  <sheetFormatPr defaultRowHeight="15" x14ac:dyDescent="0.25"/>
  <cols>
    <col min="1" max="1" width="7.28515625" customWidth="1"/>
    <col min="2" max="2" width="24.85546875" customWidth="1"/>
    <col min="3" max="3" width="18.42578125" customWidth="1"/>
    <col min="4" max="4" width="18" customWidth="1"/>
    <col min="5" max="5" width="14" customWidth="1"/>
    <col min="6" max="6" width="15.7109375" customWidth="1"/>
    <col min="7" max="7" width="23" customWidth="1"/>
    <col min="8" max="8" width="14.5703125" customWidth="1"/>
    <col min="9" max="9" width="15.28515625" customWidth="1"/>
    <col min="10" max="10" width="17.42578125" customWidth="1"/>
    <col min="11" max="11" width="10.85546875" customWidth="1"/>
    <col min="12" max="13" width="14.5703125" customWidth="1"/>
    <col min="14" max="14" width="14.140625" customWidth="1"/>
    <col min="15" max="15" width="16.140625" customWidth="1"/>
    <col min="17" max="17" width="14.28515625" customWidth="1"/>
    <col min="18" max="18" width="12.5703125" customWidth="1"/>
    <col min="19" max="19" width="13.42578125" customWidth="1"/>
    <col min="20" max="20" width="14.140625" customWidth="1"/>
    <col min="21" max="21" width="8.85546875" customWidth="1"/>
    <col min="22" max="22" width="14" customWidth="1"/>
    <col min="23" max="23" width="14.7109375" customWidth="1"/>
    <col min="24" max="24" width="11.85546875" customWidth="1"/>
  </cols>
  <sheetData>
    <row r="1" spans="1:25" ht="64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7" t="s">
        <v>107</v>
      </c>
      <c r="T1" s="88"/>
      <c r="U1" s="88"/>
      <c r="V1" s="88"/>
      <c r="W1" s="88"/>
      <c r="X1" s="88"/>
    </row>
    <row r="2" spans="1:25" ht="18.7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72"/>
      <c r="T2" s="73"/>
      <c r="U2" s="73"/>
      <c r="V2" s="73"/>
      <c r="W2" s="73"/>
      <c r="X2" s="73"/>
    </row>
    <row r="3" spans="1:25" ht="64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87" t="s">
        <v>87</v>
      </c>
      <c r="T3" s="87"/>
      <c r="U3" s="87"/>
      <c r="V3" s="87"/>
      <c r="W3" s="87"/>
      <c r="X3" s="87"/>
    </row>
    <row r="4" spans="1:25" ht="101.25" customHeight="1" x14ac:dyDescent="0.25">
      <c r="A4" s="91" t="s">
        <v>38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</row>
    <row r="5" spans="1:25" ht="71.25" customHeight="1" x14ac:dyDescent="0.25">
      <c r="A5" s="84" t="s">
        <v>5</v>
      </c>
      <c r="B5" s="86" t="s">
        <v>0</v>
      </c>
      <c r="C5" s="84" t="s">
        <v>96</v>
      </c>
      <c r="D5" s="84" t="s">
        <v>11</v>
      </c>
      <c r="E5" s="84" t="s">
        <v>97</v>
      </c>
      <c r="F5" s="86" t="s">
        <v>37</v>
      </c>
      <c r="G5" s="84" t="s">
        <v>10</v>
      </c>
      <c r="H5" s="86" t="s">
        <v>36</v>
      </c>
      <c r="I5" s="86" t="s">
        <v>98</v>
      </c>
      <c r="J5" s="86" t="s">
        <v>13</v>
      </c>
      <c r="K5" s="86"/>
      <c r="L5" s="86"/>
      <c r="M5" s="86"/>
      <c r="N5" s="86"/>
      <c r="O5" s="94" t="s">
        <v>34</v>
      </c>
      <c r="P5" s="95"/>
      <c r="Q5" s="95"/>
      <c r="R5" s="95"/>
      <c r="S5" s="96"/>
      <c r="T5" s="97" t="s">
        <v>35</v>
      </c>
      <c r="U5" s="98"/>
      <c r="V5" s="98"/>
      <c r="W5" s="98"/>
      <c r="X5" s="99"/>
    </row>
    <row r="6" spans="1:25" ht="150.75" customHeight="1" x14ac:dyDescent="0.25">
      <c r="A6" s="93"/>
      <c r="B6" s="84"/>
      <c r="C6" s="85"/>
      <c r="D6" s="85"/>
      <c r="E6" s="85"/>
      <c r="F6" s="84"/>
      <c r="G6" s="85"/>
      <c r="H6" s="84"/>
      <c r="I6" s="84"/>
      <c r="J6" s="5" t="s">
        <v>4</v>
      </c>
      <c r="K6" s="5" t="s">
        <v>1</v>
      </c>
      <c r="L6" s="5" t="s">
        <v>2</v>
      </c>
      <c r="M6" s="5" t="s">
        <v>3</v>
      </c>
      <c r="N6" s="5" t="s">
        <v>6</v>
      </c>
      <c r="O6" s="6" t="s">
        <v>4</v>
      </c>
      <c r="P6" s="7" t="s">
        <v>1</v>
      </c>
      <c r="Q6" s="7" t="s">
        <v>2</v>
      </c>
      <c r="R6" s="7" t="s">
        <v>3</v>
      </c>
      <c r="S6" s="7" t="s">
        <v>6</v>
      </c>
      <c r="T6" s="6" t="s">
        <v>4</v>
      </c>
      <c r="U6" s="7" t="s">
        <v>1</v>
      </c>
      <c r="V6" s="7" t="s">
        <v>2</v>
      </c>
      <c r="W6" s="7" t="s">
        <v>3</v>
      </c>
      <c r="X6" s="7" t="s">
        <v>6</v>
      </c>
    </row>
    <row r="7" spans="1:25" ht="16.5" x14ac:dyDescent="0.25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  <c r="S7" s="2">
        <v>19</v>
      </c>
      <c r="T7" s="2">
        <v>20</v>
      </c>
      <c r="U7" s="2">
        <v>21</v>
      </c>
      <c r="V7" s="2">
        <v>22</v>
      </c>
      <c r="W7" s="2">
        <v>23</v>
      </c>
      <c r="X7" s="2">
        <v>24</v>
      </c>
    </row>
    <row r="8" spans="1:25" ht="41.25" customHeight="1" x14ac:dyDescent="0.25">
      <c r="A8" s="30" t="s">
        <v>9</v>
      </c>
      <c r="B8" s="77" t="s">
        <v>14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</row>
    <row r="9" spans="1:25" ht="41.25" customHeight="1" x14ac:dyDescent="0.25">
      <c r="A9" s="30" t="s">
        <v>7</v>
      </c>
      <c r="B9" s="77" t="s">
        <v>15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90"/>
    </row>
    <row r="10" spans="1:25" ht="69.75" customHeight="1" x14ac:dyDescent="0.25">
      <c r="A10" s="30" t="s">
        <v>8</v>
      </c>
      <c r="B10" s="31" t="s">
        <v>16</v>
      </c>
      <c r="C10" s="22" t="s">
        <v>24</v>
      </c>
      <c r="D10" s="22" t="s">
        <v>23</v>
      </c>
      <c r="E10" s="21" t="s">
        <v>25</v>
      </c>
      <c r="F10" s="22" t="s">
        <v>33</v>
      </c>
      <c r="G10" s="32" t="s">
        <v>67</v>
      </c>
      <c r="H10" s="22" t="s">
        <v>33</v>
      </c>
      <c r="I10" s="53">
        <f>J10+O10</f>
        <v>10671.4</v>
      </c>
      <c r="J10" s="53">
        <f>K10+L10+M10+N10</f>
        <v>6385.7</v>
      </c>
      <c r="K10" s="53">
        <v>0</v>
      </c>
      <c r="L10" s="53">
        <v>3000</v>
      </c>
      <c r="M10" s="53">
        <v>0</v>
      </c>
      <c r="N10" s="53">
        <v>3385.7</v>
      </c>
      <c r="O10" s="53">
        <v>4285.7</v>
      </c>
      <c r="P10" s="53">
        <v>0</v>
      </c>
      <c r="Q10" s="53">
        <v>3000</v>
      </c>
      <c r="R10" s="53">
        <v>0</v>
      </c>
      <c r="S10" s="53">
        <v>1285.7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</row>
    <row r="11" spans="1:25" ht="131.25" customHeight="1" x14ac:dyDescent="0.25">
      <c r="A11" s="30" t="s">
        <v>51</v>
      </c>
      <c r="B11" s="31" t="s">
        <v>99</v>
      </c>
      <c r="C11" s="22" t="s">
        <v>26</v>
      </c>
      <c r="D11" s="22" t="s">
        <v>23</v>
      </c>
      <c r="E11" s="21" t="s">
        <v>27</v>
      </c>
      <c r="F11" s="65">
        <v>53634.79</v>
      </c>
      <c r="G11" s="33" t="s">
        <v>65</v>
      </c>
      <c r="H11" s="24">
        <v>39385.15</v>
      </c>
      <c r="I11" s="53">
        <f>J11+O11</f>
        <v>7542.8</v>
      </c>
      <c r="J11" s="53">
        <f>K11+L11+M11+N11</f>
        <v>3971.4</v>
      </c>
      <c r="K11" s="53">
        <v>0</v>
      </c>
      <c r="L11" s="53">
        <v>2500</v>
      </c>
      <c r="M11" s="53">
        <v>0</v>
      </c>
      <c r="N11" s="53">
        <v>1471.4</v>
      </c>
      <c r="O11" s="53">
        <f>Q11+S11</f>
        <v>3571.4</v>
      </c>
      <c r="P11" s="53">
        <v>0</v>
      </c>
      <c r="Q11" s="53">
        <v>2500</v>
      </c>
      <c r="R11" s="53">
        <v>0</v>
      </c>
      <c r="S11" s="53">
        <v>1071.4000000000001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</row>
    <row r="12" spans="1:25" ht="87.75" customHeight="1" x14ac:dyDescent="0.25">
      <c r="A12" s="30" t="s">
        <v>68</v>
      </c>
      <c r="B12" s="31" t="s">
        <v>100</v>
      </c>
      <c r="C12" s="22" t="s">
        <v>26</v>
      </c>
      <c r="D12" s="22" t="s">
        <v>23</v>
      </c>
      <c r="E12" s="21" t="s">
        <v>70</v>
      </c>
      <c r="F12" s="60" t="s">
        <v>46</v>
      </c>
      <c r="G12" s="21" t="s">
        <v>46</v>
      </c>
      <c r="H12" s="21" t="s">
        <v>46</v>
      </c>
      <c r="I12" s="53">
        <v>0</v>
      </c>
      <c r="J12" s="53">
        <f>K12+L12+M12+N12</f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</row>
    <row r="13" spans="1:25" ht="87.75" customHeight="1" x14ac:dyDescent="0.25">
      <c r="A13" s="30" t="s">
        <v>91</v>
      </c>
      <c r="B13" s="31" t="s">
        <v>101</v>
      </c>
      <c r="C13" s="22" t="s">
        <v>24</v>
      </c>
      <c r="D13" s="22" t="s">
        <v>23</v>
      </c>
      <c r="E13" s="21" t="s">
        <v>70</v>
      </c>
      <c r="F13" s="71">
        <v>7328.3</v>
      </c>
      <c r="G13" s="21" t="s">
        <v>46</v>
      </c>
      <c r="H13" s="21" t="s">
        <v>46</v>
      </c>
      <c r="I13" s="53">
        <f>J13+O13+T13</f>
        <v>8032</v>
      </c>
      <c r="J13" s="53">
        <f>K13+L13+M13+N13</f>
        <v>8032</v>
      </c>
      <c r="K13" s="53">
        <v>0</v>
      </c>
      <c r="L13" s="53">
        <v>0</v>
      </c>
      <c r="M13" s="53">
        <v>0</v>
      </c>
      <c r="N13" s="53">
        <v>8032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0"/>
    </row>
    <row r="14" spans="1:25" ht="87.75" customHeight="1" x14ac:dyDescent="0.25">
      <c r="A14" s="30" t="s">
        <v>93</v>
      </c>
      <c r="B14" s="31" t="s">
        <v>94</v>
      </c>
      <c r="C14" s="22" t="s">
        <v>26</v>
      </c>
      <c r="D14" s="22" t="s">
        <v>23</v>
      </c>
      <c r="E14" s="21" t="s">
        <v>30</v>
      </c>
      <c r="F14" s="71" t="s">
        <v>33</v>
      </c>
      <c r="G14" s="21"/>
      <c r="H14" s="21"/>
      <c r="I14" s="53">
        <f>J14+O14+T14</f>
        <v>2000</v>
      </c>
      <c r="J14" s="53">
        <f>K14+L14+M14+N14</f>
        <v>2000</v>
      </c>
      <c r="K14" s="53">
        <v>0</v>
      </c>
      <c r="L14" s="53">
        <v>0</v>
      </c>
      <c r="M14" s="53">
        <v>0</v>
      </c>
      <c r="N14" s="53">
        <v>2000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0"/>
    </row>
    <row r="15" spans="1:25" ht="47.25" customHeight="1" x14ac:dyDescent="0.25">
      <c r="A15" s="30"/>
      <c r="B15" s="21" t="s">
        <v>45</v>
      </c>
      <c r="C15" s="21"/>
      <c r="D15" s="21"/>
      <c r="E15" s="21"/>
      <c r="F15" s="66">
        <f>F11+F13</f>
        <v>60963.090000000004</v>
      </c>
      <c r="G15" s="44">
        <v>19172</v>
      </c>
      <c r="H15" s="45">
        <v>39385.15</v>
      </c>
      <c r="I15" s="54">
        <f>I10+I11+I12+I13+I14</f>
        <v>28246.2</v>
      </c>
      <c r="J15" s="54">
        <f t="shared" ref="J15:X15" si="0">J10+J11+J12+J13+J14</f>
        <v>20389.099999999999</v>
      </c>
      <c r="K15" s="54">
        <f t="shared" si="0"/>
        <v>0</v>
      </c>
      <c r="L15" s="54">
        <f t="shared" si="0"/>
        <v>5500</v>
      </c>
      <c r="M15" s="54">
        <f t="shared" si="0"/>
        <v>0</v>
      </c>
      <c r="N15" s="54">
        <f t="shared" si="0"/>
        <v>14889.1</v>
      </c>
      <c r="O15" s="54">
        <f t="shared" si="0"/>
        <v>7857.1</v>
      </c>
      <c r="P15" s="54">
        <f t="shared" si="0"/>
        <v>0</v>
      </c>
      <c r="Q15" s="54">
        <f t="shared" si="0"/>
        <v>5500</v>
      </c>
      <c r="R15" s="54">
        <f t="shared" si="0"/>
        <v>0</v>
      </c>
      <c r="S15" s="54">
        <f t="shared" si="0"/>
        <v>2357.1000000000004</v>
      </c>
      <c r="T15" s="54">
        <f t="shared" si="0"/>
        <v>0</v>
      </c>
      <c r="U15" s="54">
        <f t="shared" si="0"/>
        <v>0</v>
      </c>
      <c r="V15" s="54">
        <f t="shared" si="0"/>
        <v>0</v>
      </c>
      <c r="W15" s="54">
        <f t="shared" si="0"/>
        <v>0</v>
      </c>
      <c r="X15" s="54">
        <f t="shared" si="0"/>
        <v>0</v>
      </c>
    </row>
    <row r="16" spans="1:25" ht="26.25" customHeight="1" x14ac:dyDescent="0.25">
      <c r="A16" s="4" t="s">
        <v>52</v>
      </c>
      <c r="B16" s="100" t="s">
        <v>39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2"/>
    </row>
    <row r="17" spans="1:24" ht="139.5" customHeight="1" x14ac:dyDescent="0.25">
      <c r="A17" s="4" t="s">
        <v>53</v>
      </c>
      <c r="B17" s="19" t="s">
        <v>12</v>
      </c>
      <c r="C17" s="2" t="s">
        <v>26</v>
      </c>
      <c r="D17" s="2" t="s">
        <v>23</v>
      </c>
      <c r="E17" s="18" t="s">
        <v>59</v>
      </c>
      <c r="F17" s="17" t="s">
        <v>46</v>
      </c>
      <c r="G17" s="20" t="s">
        <v>66</v>
      </c>
      <c r="H17" s="20" t="s">
        <v>46</v>
      </c>
      <c r="I17" s="55">
        <f>J17+O17+T17</f>
        <v>821517.7</v>
      </c>
      <c r="J17" s="55">
        <f>K17+L17+M17+N17</f>
        <v>429428.89999999997</v>
      </c>
      <c r="K17" s="55">
        <v>0</v>
      </c>
      <c r="L17" s="55">
        <v>169890.3</v>
      </c>
      <c r="M17" s="55">
        <v>227633</v>
      </c>
      <c r="N17" s="55">
        <v>31905.599999999999</v>
      </c>
      <c r="O17" s="55">
        <v>296714</v>
      </c>
      <c r="P17" s="55">
        <v>0</v>
      </c>
      <c r="Q17" s="55">
        <v>92124.7</v>
      </c>
      <c r="R17" s="55">
        <v>181381.8</v>
      </c>
      <c r="S17" s="55">
        <v>23207.5</v>
      </c>
      <c r="T17" s="55">
        <v>95374.8</v>
      </c>
      <c r="U17" s="55">
        <v>0</v>
      </c>
      <c r="V17" s="55">
        <v>39619.9</v>
      </c>
      <c r="W17" s="55">
        <v>48295.199999999997</v>
      </c>
      <c r="X17" s="55">
        <v>7459.7</v>
      </c>
    </row>
    <row r="18" spans="1:24" ht="198" customHeight="1" x14ac:dyDescent="0.25">
      <c r="A18" s="4" t="s">
        <v>54</v>
      </c>
      <c r="B18" s="19" t="s">
        <v>44</v>
      </c>
      <c r="C18" s="2" t="s">
        <v>26</v>
      </c>
      <c r="D18" s="2" t="s">
        <v>23</v>
      </c>
      <c r="E18" s="18" t="s">
        <v>60</v>
      </c>
      <c r="F18" s="12" t="s">
        <v>46</v>
      </c>
      <c r="G18" s="27" t="s">
        <v>61</v>
      </c>
      <c r="H18" s="13" t="s">
        <v>46</v>
      </c>
      <c r="I18" s="55">
        <f>J18+O18+T18</f>
        <v>188977.1</v>
      </c>
      <c r="J18" s="55">
        <f>K18+L18+M18+N18</f>
        <v>188977.1</v>
      </c>
      <c r="K18" s="55">
        <v>0</v>
      </c>
      <c r="L18" s="55">
        <v>13694.4</v>
      </c>
      <c r="M18" s="55">
        <v>158747</v>
      </c>
      <c r="N18" s="55">
        <v>16535.7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55">
        <v>0</v>
      </c>
    </row>
    <row r="19" spans="1:24" ht="151.5" customHeight="1" x14ac:dyDescent="0.25">
      <c r="A19" s="4" t="s">
        <v>69</v>
      </c>
      <c r="B19" s="19" t="s">
        <v>88</v>
      </c>
      <c r="C19" s="2" t="s">
        <v>26</v>
      </c>
      <c r="D19" s="2" t="s">
        <v>23</v>
      </c>
      <c r="E19" s="29" t="s">
        <v>70</v>
      </c>
      <c r="F19" s="12" t="s">
        <v>46</v>
      </c>
      <c r="G19" s="27" t="s">
        <v>46</v>
      </c>
      <c r="H19" s="13" t="s">
        <v>46</v>
      </c>
      <c r="I19" s="55">
        <f>J19+O19+T19</f>
        <v>22151</v>
      </c>
      <c r="J19" s="55">
        <f>K19+L19+M19+N19</f>
        <v>22151</v>
      </c>
      <c r="K19" s="55">
        <v>0</v>
      </c>
      <c r="L19" s="55">
        <v>0</v>
      </c>
      <c r="M19" s="55">
        <v>0</v>
      </c>
      <c r="N19" s="56">
        <v>22151</v>
      </c>
      <c r="O19" s="55">
        <v>0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  <c r="U19" s="55">
        <v>0</v>
      </c>
      <c r="V19" s="55">
        <v>0</v>
      </c>
      <c r="W19" s="55">
        <v>0</v>
      </c>
      <c r="X19" s="55">
        <v>0</v>
      </c>
    </row>
    <row r="20" spans="1:24" ht="40.5" customHeight="1" x14ac:dyDescent="0.25">
      <c r="A20" s="30"/>
      <c r="B20" s="39" t="s">
        <v>45</v>
      </c>
      <c r="C20" s="21"/>
      <c r="D20" s="21"/>
      <c r="E20" s="21"/>
      <c r="F20" s="66">
        <v>0</v>
      </c>
      <c r="G20" s="69">
        <v>582916.5</v>
      </c>
      <c r="H20" s="70">
        <v>0</v>
      </c>
      <c r="I20" s="54">
        <f>I17+I18+I19</f>
        <v>1032645.7999999999</v>
      </c>
      <c r="J20" s="54">
        <f t="shared" ref="J20:X20" si="1">J17+J18+J19</f>
        <v>640557</v>
      </c>
      <c r="K20" s="54">
        <f t="shared" si="1"/>
        <v>0</v>
      </c>
      <c r="L20" s="54">
        <f t="shared" si="1"/>
        <v>183584.69999999998</v>
      </c>
      <c r="M20" s="54">
        <f t="shared" si="1"/>
        <v>386380</v>
      </c>
      <c r="N20" s="54">
        <f t="shared" si="1"/>
        <v>70592.3</v>
      </c>
      <c r="O20" s="54">
        <f t="shared" si="1"/>
        <v>296714</v>
      </c>
      <c r="P20" s="54">
        <f t="shared" si="1"/>
        <v>0</v>
      </c>
      <c r="Q20" s="54">
        <f t="shared" si="1"/>
        <v>92124.7</v>
      </c>
      <c r="R20" s="54">
        <f t="shared" si="1"/>
        <v>181381.8</v>
      </c>
      <c r="S20" s="54">
        <f t="shared" si="1"/>
        <v>23207.5</v>
      </c>
      <c r="T20" s="54">
        <f t="shared" si="1"/>
        <v>95374.8</v>
      </c>
      <c r="U20" s="54">
        <f t="shared" si="1"/>
        <v>0</v>
      </c>
      <c r="V20" s="54">
        <f t="shared" si="1"/>
        <v>39619.9</v>
      </c>
      <c r="W20" s="54">
        <f t="shared" si="1"/>
        <v>48295.199999999997</v>
      </c>
      <c r="X20" s="54">
        <f t="shared" si="1"/>
        <v>7459.7</v>
      </c>
    </row>
    <row r="21" spans="1:24" ht="55.5" customHeight="1" x14ac:dyDescent="0.25">
      <c r="A21" s="25" t="s">
        <v>55</v>
      </c>
      <c r="B21" s="80" t="s">
        <v>19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2"/>
    </row>
    <row r="22" spans="1:24" ht="87.75" customHeight="1" x14ac:dyDescent="0.25">
      <c r="A22" s="4" t="s">
        <v>56</v>
      </c>
      <c r="B22" s="19" t="s">
        <v>20</v>
      </c>
      <c r="C22" s="22" t="s">
        <v>26</v>
      </c>
      <c r="D22" s="10" t="s">
        <v>28</v>
      </c>
      <c r="E22" s="11" t="s">
        <v>32</v>
      </c>
      <c r="F22" s="15"/>
      <c r="G22" s="15" t="s">
        <v>62</v>
      </c>
      <c r="H22" s="15">
        <v>0</v>
      </c>
      <c r="I22" s="57">
        <f>J22</f>
        <v>558.5</v>
      </c>
      <c r="J22" s="57">
        <f>N22</f>
        <v>558.5</v>
      </c>
      <c r="K22" s="57">
        <v>0</v>
      </c>
      <c r="L22" s="57">
        <v>0</v>
      </c>
      <c r="M22" s="57">
        <v>0</v>
      </c>
      <c r="N22" s="57">
        <v>558.5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</row>
    <row r="23" spans="1:24" ht="81" customHeight="1" x14ac:dyDescent="0.25">
      <c r="A23" s="4" t="s">
        <v>57</v>
      </c>
      <c r="B23" s="19" t="s">
        <v>21</v>
      </c>
      <c r="C23" s="22" t="s">
        <v>26</v>
      </c>
      <c r="D23" s="10" t="s">
        <v>28</v>
      </c>
      <c r="E23" s="11" t="s">
        <v>31</v>
      </c>
      <c r="F23" s="15">
        <v>8034.3</v>
      </c>
      <c r="G23" s="15" t="s">
        <v>63</v>
      </c>
      <c r="H23" s="15">
        <v>1299.8599999999999</v>
      </c>
      <c r="I23" s="57">
        <f>J23</f>
        <v>6200</v>
      </c>
      <c r="J23" s="57">
        <f>N23</f>
        <v>6200</v>
      </c>
      <c r="K23" s="57">
        <v>0</v>
      </c>
      <c r="L23" s="57">
        <v>0</v>
      </c>
      <c r="M23" s="57">
        <v>0</v>
      </c>
      <c r="N23" s="57">
        <v>6200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</row>
    <row r="24" spans="1:24" ht="50.25" customHeight="1" x14ac:dyDescent="0.25">
      <c r="A24" s="30"/>
      <c r="B24" s="40" t="s">
        <v>45</v>
      </c>
      <c r="C24" s="41"/>
      <c r="D24" s="41"/>
      <c r="E24" s="41"/>
      <c r="F24" s="68">
        <f>F22+F23</f>
        <v>8034.3</v>
      </c>
      <c r="G24" s="68">
        <v>11651.7</v>
      </c>
      <c r="H24" s="68">
        <f>H22+H23</f>
        <v>1299.8599999999999</v>
      </c>
      <c r="I24" s="59">
        <f>I22+I23</f>
        <v>6758.5</v>
      </c>
      <c r="J24" s="59">
        <f>J22+J23</f>
        <v>6758.5</v>
      </c>
      <c r="K24" s="59">
        <f t="shared" ref="K24:X24" si="2">K22+K23</f>
        <v>0</v>
      </c>
      <c r="L24" s="59">
        <f t="shared" si="2"/>
        <v>0</v>
      </c>
      <c r="M24" s="59">
        <f t="shared" si="2"/>
        <v>0</v>
      </c>
      <c r="N24" s="59">
        <f t="shared" si="2"/>
        <v>6758.5</v>
      </c>
      <c r="O24" s="59">
        <f t="shared" si="2"/>
        <v>0</v>
      </c>
      <c r="P24" s="59">
        <f t="shared" si="2"/>
        <v>0</v>
      </c>
      <c r="Q24" s="59">
        <f t="shared" si="2"/>
        <v>0</v>
      </c>
      <c r="R24" s="59">
        <f t="shared" si="2"/>
        <v>0</v>
      </c>
      <c r="S24" s="59">
        <f t="shared" si="2"/>
        <v>0</v>
      </c>
      <c r="T24" s="59">
        <f t="shared" si="2"/>
        <v>0</v>
      </c>
      <c r="U24" s="59">
        <f t="shared" si="2"/>
        <v>0</v>
      </c>
      <c r="V24" s="59">
        <f t="shared" si="2"/>
        <v>0</v>
      </c>
      <c r="W24" s="59">
        <f t="shared" si="2"/>
        <v>0</v>
      </c>
      <c r="X24" s="59">
        <f t="shared" si="2"/>
        <v>0</v>
      </c>
    </row>
    <row r="25" spans="1:24" ht="41.25" customHeight="1" x14ac:dyDescent="0.25">
      <c r="A25" s="30"/>
      <c r="B25" s="40" t="s">
        <v>40</v>
      </c>
      <c r="C25" s="42"/>
      <c r="D25" s="42"/>
      <c r="E25" s="42"/>
      <c r="F25" s="66">
        <f t="shared" ref="F25:X25" si="3">F15+F20+F24</f>
        <v>68997.39</v>
      </c>
      <c r="G25" s="66">
        <f t="shared" si="3"/>
        <v>613740.19999999995</v>
      </c>
      <c r="H25" s="66">
        <f t="shared" si="3"/>
        <v>40685.01</v>
      </c>
      <c r="I25" s="54">
        <f t="shared" si="3"/>
        <v>1067650.5</v>
      </c>
      <c r="J25" s="54">
        <f t="shared" si="3"/>
        <v>667704.6</v>
      </c>
      <c r="K25" s="54">
        <f t="shared" si="3"/>
        <v>0</v>
      </c>
      <c r="L25" s="54">
        <f t="shared" si="3"/>
        <v>189084.69999999998</v>
      </c>
      <c r="M25" s="54">
        <f t="shared" si="3"/>
        <v>386380</v>
      </c>
      <c r="N25" s="54">
        <f t="shared" si="3"/>
        <v>92239.900000000009</v>
      </c>
      <c r="O25" s="54">
        <f t="shared" si="3"/>
        <v>304571.09999999998</v>
      </c>
      <c r="P25" s="54">
        <f t="shared" si="3"/>
        <v>0</v>
      </c>
      <c r="Q25" s="54">
        <f t="shared" si="3"/>
        <v>97624.7</v>
      </c>
      <c r="R25" s="54">
        <f t="shared" si="3"/>
        <v>181381.8</v>
      </c>
      <c r="S25" s="54">
        <f t="shared" si="3"/>
        <v>25564.6</v>
      </c>
      <c r="T25" s="54">
        <f t="shared" si="3"/>
        <v>95374.8</v>
      </c>
      <c r="U25" s="54">
        <f t="shared" si="3"/>
        <v>0</v>
      </c>
      <c r="V25" s="54">
        <f t="shared" si="3"/>
        <v>39619.9</v>
      </c>
      <c r="W25" s="54">
        <f t="shared" si="3"/>
        <v>48295.199999999997</v>
      </c>
      <c r="X25" s="54">
        <f t="shared" si="3"/>
        <v>7459.7</v>
      </c>
    </row>
    <row r="26" spans="1:24" ht="30" customHeight="1" x14ac:dyDescent="0.25">
      <c r="A26" s="4" t="s">
        <v>41</v>
      </c>
      <c r="B26" s="83" t="s">
        <v>17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</row>
    <row r="27" spans="1:24" ht="29.25" customHeight="1" x14ac:dyDescent="0.25">
      <c r="A27" s="4" t="s">
        <v>42</v>
      </c>
      <c r="B27" s="80" t="s">
        <v>18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4"/>
    </row>
    <row r="28" spans="1:24" ht="136.5" customHeight="1" x14ac:dyDescent="0.25">
      <c r="A28" s="4" t="s">
        <v>43</v>
      </c>
      <c r="B28" s="19" t="s">
        <v>102</v>
      </c>
      <c r="C28" s="9" t="s">
        <v>26</v>
      </c>
      <c r="D28" s="9" t="s">
        <v>28</v>
      </c>
      <c r="E28" s="11" t="s">
        <v>29</v>
      </c>
      <c r="F28" s="15" t="s">
        <v>33</v>
      </c>
      <c r="G28" s="15" t="s">
        <v>64</v>
      </c>
      <c r="H28" s="15" t="s">
        <v>33</v>
      </c>
      <c r="I28" s="61">
        <f>J28+O28+T28</f>
        <v>6648.1</v>
      </c>
      <c r="J28" s="61">
        <f>K28+L28+M28+N28</f>
        <v>6648.1</v>
      </c>
      <c r="K28" s="61">
        <v>0</v>
      </c>
      <c r="L28" s="61">
        <v>0</v>
      </c>
      <c r="M28" s="61">
        <v>0</v>
      </c>
      <c r="N28" s="61">
        <v>6648.1</v>
      </c>
      <c r="O28" s="61">
        <v>0</v>
      </c>
      <c r="P28" s="61">
        <v>0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61">
        <v>0</v>
      </c>
      <c r="W28" s="61">
        <v>0</v>
      </c>
      <c r="X28" s="61">
        <v>0</v>
      </c>
    </row>
    <row r="29" spans="1:24" ht="42.75" customHeight="1" x14ac:dyDescent="0.25">
      <c r="A29" s="4"/>
      <c r="B29" s="21" t="s">
        <v>45</v>
      </c>
      <c r="C29" s="41"/>
      <c r="D29" s="41"/>
      <c r="E29" s="41"/>
      <c r="F29" s="68">
        <v>0</v>
      </c>
      <c r="G29" s="68">
        <v>2706.04</v>
      </c>
      <c r="H29" s="68">
        <v>0</v>
      </c>
      <c r="I29" s="62">
        <f>I28</f>
        <v>6648.1</v>
      </c>
      <c r="J29" s="62">
        <f>J28</f>
        <v>6648.1</v>
      </c>
      <c r="K29" s="62">
        <v>0</v>
      </c>
      <c r="L29" s="62">
        <v>0</v>
      </c>
      <c r="M29" s="62">
        <v>0</v>
      </c>
      <c r="N29" s="62">
        <f>N28</f>
        <v>6648.1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</row>
    <row r="30" spans="1:24" ht="36.75" customHeight="1" x14ac:dyDescent="0.25">
      <c r="A30" s="4"/>
      <c r="B30" s="47" t="s">
        <v>40</v>
      </c>
      <c r="C30" s="47"/>
      <c r="D30" s="47"/>
      <c r="E30" s="47"/>
      <c r="F30" s="66">
        <f>SUM(F28)</f>
        <v>0</v>
      </c>
      <c r="G30" s="66">
        <v>2706.04</v>
      </c>
      <c r="H30" s="66">
        <f t="shared" ref="H30" si="4">SUM(H28)</f>
        <v>0</v>
      </c>
      <c r="I30" s="62">
        <f>I29</f>
        <v>6648.1</v>
      </c>
      <c r="J30" s="62">
        <f>J29</f>
        <v>6648.1</v>
      </c>
      <c r="K30" s="62">
        <v>0</v>
      </c>
      <c r="L30" s="62">
        <v>0</v>
      </c>
      <c r="M30" s="62">
        <v>0</v>
      </c>
      <c r="N30" s="62">
        <f>N29</f>
        <v>6648.1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  <c r="X30" s="62">
        <v>0</v>
      </c>
    </row>
    <row r="31" spans="1:24" ht="36.75" customHeight="1" x14ac:dyDescent="0.25">
      <c r="A31" s="4" t="s">
        <v>47</v>
      </c>
      <c r="B31" s="80" t="s">
        <v>22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2"/>
    </row>
    <row r="32" spans="1:24" ht="36.75" customHeight="1" x14ac:dyDescent="0.25">
      <c r="A32" s="4" t="s">
        <v>48</v>
      </c>
      <c r="B32" s="80" t="s">
        <v>89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2"/>
    </row>
    <row r="33" spans="1:24" ht="102" customHeight="1" x14ac:dyDescent="0.25">
      <c r="A33" s="4" t="s">
        <v>49</v>
      </c>
      <c r="B33" s="51" t="s">
        <v>92</v>
      </c>
      <c r="C33" s="10" t="s">
        <v>26</v>
      </c>
      <c r="D33" s="10" t="s">
        <v>28</v>
      </c>
      <c r="E33" s="11" t="s">
        <v>30</v>
      </c>
      <c r="F33" s="58">
        <v>20894.7</v>
      </c>
      <c r="G33" s="58">
        <v>0</v>
      </c>
      <c r="H33" s="58">
        <v>20894.7</v>
      </c>
      <c r="I33" s="57">
        <f>J33+O33</f>
        <v>20894.7</v>
      </c>
      <c r="J33" s="63">
        <f>K33+L33+M33+N33</f>
        <v>3000</v>
      </c>
      <c r="K33" s="57">
        <v>0</v>
      </c>
      <c r="L33" s="57">
        <v>0</v>
      </c>
      <c r="M33" s="57">
        <v>0</v>
      </c>
      <c r="N33" s="57">
        <v>3000</v>
      </c>
      <c r="O33" s="57">
        <f>Q33+S33</f>
        <v>17894.7</v>
      </c>
      <c r="P33" s="57">
        <v>0</v>
      </c>
      <c r="Q33" s="57">
        <v>17000</v>
      </c>
      <c r="R33" s="57">
        <v>0</v>
      </c>
      <c r="S33" s="57">
        <v>894.7</v>
      </c>
      <c r="T33" s="57">
        <v>0</v>
      </c>
      <c r="U33" s="57">
        <v>0</v>
      </c>
      <c r="V33" s="57">
        <v>0</v>
      </c>
      <c r="W33" s="57">
        <v>0</v>
      </c>
      <c r="X33" s="57">
        <v>0</v>
      </c>
    </row>
    <row r="34" spans="1:24" ht="88.5" customHeight="1" x14ac:dyDescent="0.25">
      <c r="A34" s="4" t="s">
        <v>58</v>
      </c>
      <c r="B34" s="19" t="s">
        <v>106</v>
      </c>
      <c r="C34" s="14" t="s">
        <v>26</v>
      </c>
      <c r="D34" s="10" t="s">
        <v>28</v>
      </c>
      <c r="E34" s="16" t="s">
        <v>30</v>
      </c>
      <c r="F34" s="67">
        <v>24637.8</v>
      </c>
      <c r="G34" s="67">
        <v>0</v>
      </c>
      <c r="H34" s="67">
        <f>F34-G34</f>
        <v>24637.8</v>
      </c>
      <c r="I34" s="55">
        <f>J34+O34</f>
        <v>20430.8</v>
      </c>
      <c r="J34" s="63">
        <f>K34+L34+M34+N34</f>
        <v>2653</v>
      </c>
      <c r="K34" s="55">
        <v>0</v>
      </c>
      <c r="L34" s="55">
        <v>0</v>
      </c>
      <c r="M34" s="55">
        <v>0</v>
      </c>
      <c r="N34" s="55">
        <v>2653</v>
      </c>
      <c r="O34" s="55">
        <v>17777.8</v>
      </c>
      <c r="P34" s="55">
        <v>0</v>
      </c>
      <c r="Q34" s="55">
        <v>16000</v>
      </c>
      <c r="R34" s="55">
        <v>0</v>
      </c>
      <c r="S34" s="55">
        <v>1777.8</v>
      </c>
      <c r="T34" s="55">
        <v>0</v>
      </c>
      <c r="U34" s="55">
        <v>0</v>
      </c>
      <c r="V34" s="55">
        <v>0</v>
      </c>
      <c r="W34" s="55">
        <v>0</v>
      </c>
      <c r="X34" s="55">
        <v>0</v>
      </c>
    </row>
    <row r="35" spans="1:24" ht="43.5" customHeight="1" x14ac:dyDescent="0.25">
      <c r="A35" s="4"/>
      <c r="B35" s="21" t="s">
        <v>45</v>
      </c>
      <c r="C35" s="41"/>
      <c r="D35" s="41"/>
      <c r="E35" s="37"/>
      <c r="F35" s="66">
        <f>F33+F34</f>
        <v>45532.5</v>
      </c>
      <c r="G35" s="66">
        <v>0</v>
      </c>
      <c r="H35" s="66">
        <f>H33+H34</f>
        <v>45532.5</v>
      </c>
      <c r="I35" s="54">
        <f>I34+I33</f>
        <v>41325.5</v>
      </c>
      <c r="J35" s="54">
        <f t="shared" ref="J35:X35" si="5">J33+J34</f>
        <v>5653</v>
      </c>
      <c r="K35" s="54">
        <f t="shared" si="5"/>
        <v>0</v>
      </c>
      <c r="L35" s="54">
        <f t="shared" si="5"/>
        <v>0</v>
      </c>
      <c r="M35" s="54">
        <f t="shared" si="5"/>
        <v>0</v>
      </c>
      <c r="N35" s="54">
        <f t="shared" si="5"/>
        <v>5653</v>
      </c>
      <c r="O35" s="54">
        <f t="shared" si="5"/>
        <v>35672.5</v>
      </c>
      <c r="P35" s="54">
        <f t="shared" si="5"/>
        <v>0</v>
      </c>
      <c r="Q35" s="54">
        <f t="shared" si="5"/>
        <v>33000</v>
      </c>
      <c r="R35" s="54">
        <f t="shared" si="5"/>
        <v>0</v>
      </c>
      <c r="S35" s="54">
        <f t="shared" si="5"/>
        <v>2672.5</v>
      </c>
      <c r="T35" s="54">
        <f t="shared" si="5"/>
        <v>0</v>
      </c>
      <c r="U35" s="54">
        <f t="shared" si="5"/>
        <v>0</v>
      </c>
      <c r="V35" s="54">
        <f t="shared" si="5"/>
        <v>0</v>
      </c>
      <c r="W35" s="54">
        <f t="shared" si="5"/>
        <v>0</v>
      </c>
      <c r="X35" s="54">
        <f t="shared" si="5"/>
        <v>0</v>
      </c>
    </row>
    <row r="36" spans="1:24" ht="48.75" customHeight="1" x14ac:dyDescent="0.25">
      <c r="A36" s="8"/>
      <c r="B36" s="48" t="s">
        <v>40</v>
      </c>
      <c r="C36" s="49"/>
      <c r="D36" s="49"/>
      <c r="E36" s="49"/>
      <c r="F36" s="66">
        <f>F33+F34</f>
        <v>45532.5</v>
      </c>
      <c r="G36" s="66">
        <v>0</v>
      </c>
      <c r="H36" s="66">
        <f>H33+H34</f>
        <v>45532.5</v>
      </c>
      <c r="I36" s="54">
        <f>I35</f>
        <v>41325.5</v>
      </c>
      <c r="J36" s="54">
        <f t="shared" ref="J36:X36" si="6">J35</f>
        <v>5653</v>
      </c>
      <c r="K36" s="54">
        <f t="shared" si="6"/>
        <v>0</v>
      </c>
      <c r="L36" s="54">
        <f t="shared" si="6"/>
        <v>0</v>
      </c>
      <c r="M36" s="54">
        <f t="shared" si="6"/>
        <v>0</v>
      </c>
      <c r="N36" s="54">
        <f t="shared" si="6"/>
        <v>5653</v>
      </c>
      <c r="O36" s="54">
        <f t="shared" si="6"/>
        <v>35672.5</v>
      </c>
      <c r="P36" s="54">
        <f t="shared" si="6"/>
        <v>0</v>
      </c>
      <c r="Q36" s="54">
        <f t="shared" si="6"/>
        <v>33000</v>
      </c>
      <c r="R36" s="54">
        <f t="shared" si="6"/>
        <v>0</v>
      </c>
      <c r="S36" s="54">
        <f t="shared" si="6"/>
        <v>2672.5</v>
      </c>
      <c r="T36" s="54">
        <f t="shared" si="6"/>
        <v>0</v>
      </c>
      <c r="U36" s="54">
        <f t="shared" si="6"/>
        <v>0</v>
      </c>
      <c r="V36" s="54">
        <f t="shared" si="6"/>
        <v>0</v>
      </c>
      <c r="W36" s="54">
        <f t="shared" si="6"/>
        <v>0</v>
      </c>
      <c r="X36" s="54">
        <f t="shared" si="6"/>
        <v>0</v>
      </c>
    </row>
    <row r="37" spans="1:24" ht="48.75" customHeight="1" x14ac:dyDescent="0.25">
      <c r="A37" s="35" t="s">
        <v>72</v>
      </c>
      <c r="B37" s="74" t="s">
        <v>71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6"/>
    </row>
    <row r="38" spans="1:24" ht="48.75" customHeight="1" x14ac:dyDescent="0.25">
      <c r="A38" s="35" t="s">
        <v>73</v>
      </c>
      <c r="B38" s="74" t="s">
        <v>74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6"/>
    </row>
    <row r="39" spans="1:24" ht="93.75" customHeight="1" x14ac:dyDescent="0.25">
      <c r="A39" s="36" t="s">
        <v>75</v>
      </c>
      <c r="B39" s="31" t="s">
        <v>103</v>
      </c>
      <c r="C39" s="28" t="s">
        <v>26</v>
      </c>
      <c r="D39" s="28" t="s">
        <v>104</v>
      </c>
      <c r="E39" s="37" t="s">
        <v>70</v>
      </c>
      <c r="F39" s="34" t="s">
        <v>46</v>
      </c>
      <c r="G39" s="26" t="s">
        <v>76</v>
      </c>
      <c r="H39" s="34" t="s">
        <v>46</v>
      </c>
      <c r="I39" s="53">
        <f>J39+O39+T39</f>
        <v>4538.3999999999996</v>
      </c>
      <c r="J39" s="53">
        <f>K39+L39+M39+N39</f>
        <v>4538.3999999999996</v>
      </c>
      <c r="K39" s="53">
        <v>0</v>
      </c>
      <c r="L39" s="53">
        <v>0</v>
      </c>
      <c r="M39" s="53">
        <v>0</v>
      </c>
      <c r="N39" s="53">
        <v>4538.3999999999996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</row>
    <row r="40" spans="1:24" ht="48.75" customHeight="1" x14ac:dyDescent="0.25">
      <c r="A40" s="8"/>
      <c r="B40" s="21" t="s">
        <v>45</v>
      </c>
      <c r="C40" s="46" t="s">
        <v>46</v>
      </c>
      <c r="D40" s="46" t="s">
        <v>46</v>
      </c>
      <c r="E40" s="46" t="s">
        <v>46</v>
      </c>
      <c r="F40" s="46" t="s">
        <v>46</v>
      </c>
      <c r="G40" s="46" t="s">
        <v>46</v>
      </c>
      <c r="H40" s="46" t="s">
        <v>46</v>
      </c>
      <c r="I40" s="54">
        <f t="shared" ref="I40:I41" si="7">J40+O40+T40</f>
        <v>4538.3999999999996</v>
      </c>
      <c r="J40" s="54">
        <f t="shared" ref="J40:J41" si="8">K40+L40+M40+N40</f>
        <v>4538.3999999999996</v>
      </c>
      <c r="K40" s="54">
        <v>0</v>
      </c>
      <c r="L40" s="54">
        <v>0</v>
      </c>
      <c r="M40" s="54">
        <v>0</v>
      </c>
      <c r="N40" s="54">
        <v>4538.3999999999996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v>0</v>
      </c>
      <c r="X40" s="54">
        <v>0</v>
      </c>
    </row>
    <row r="41" spans="1:24" ht="48.75" customHeight="1" x14ac:dyDescent="0.25">
      <c r="A41" s="8"/>
      <c r="B41" s="47" t="s">
        <v>40</v>
      </c>
      <c r="C41" s="49"/>
      <c r="D41" s="49"/>
      <c r="E41" s="49"/>
      <c r="F41" s="46"/>
      <c r="G41" s="66">
        <v>1334.14</v>
      </c>
      <c r="H41" s="66">
        <v>0</v>
      </c>
      <c r="I41" s="54">
        <f t="shared" si="7"/>
        <v>4538.3999999999996</v>
      </c>
      <c r="J41" s="54">
        <f t="shared" si="8"/>
        <v>4538.3999999999996</v>
      </c>
      <c r="K41" s="54">
        <v>0</v>
      </c>
      <c r="L41" s="54">
        <v>0</v>
      </c>
      <c r="M41" s="54">
        <v>0</v>
      </c>
      <c r="N41" s="54">
        <v>4538.3999999999996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</row>
    <row r="42" spans="1:24" ht="48.75" customHeight="1" x14ac:dyDescent="0.25">
      <c r="A42" s="38" t="s">
        <v>79</v>
      </c>
      <c r="B42" s="77" t="s">
        <v>77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9"/>
    </row>
    <row r="43" spans="1:24" ht="48.75" customHeight="1" x14ac:dyDescent="0.25">
      <c r="A43" s="38" t="s">
        <v>80</v>
      </c>
      <c r="B43" s="77" t="s">
        <v>78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9"/>
    </row>
    <row r="44" spans="1:24" ht="96.75" customHeight="1" x14ac:dyDescent="0.25">
      <c r="A44" s="36" t="s">
        <v>81</v>
      </c>
      <c r="B44" s="19" t="s">
        <v>82</v>
      </c>
      <c r="C44" s="28" t="s">
        <v>26</v>
      </c>
      <c r="D44" s="2" t="s">
        <v>23</v>
      </c>
      <c r="E44" s="29" t="s">
        <v>105</v>
      </c>
      <c r="F44" s="12" t="s">
        <v>46</v>
      </c>
      <c r="G44" s="12" t="s">
        <v>46</v>
      </c>
      <c r="H44" s="12" t="s">
        <v>46</v>
      </c>
      <c r="I44" s="64">
        <f>J44+O44+T44</f>
        <v>46161.700000000004</v>
      </c>
      <c r="J44" s="55">
        <f>K44+L44+M44+N44</f>
        <v>19197.900000000001</v>
      </c>
      <c r="K44" s="55">
        <v>4216</v>
      </c>
      <c r="L44" s="55">
        <v>13481.9</v>
      </c>
      <c r="M44" s="55">
        <v>0</v>
      </c>
      <c r="N44" s="55">
        <v>1500</v>
      </c>
      <c r="O44" s="55">
        <v>13481.9</v>
      </c>
      <c r="P44" s="55">
        <v>0</v>
      </c>
      <c r="Q44" s="55">
        <v>13481.9</v>
      </c>
      <c r="R44" s="55">
        <v>0</v>
      </c>
      <c r="S44" s="55">
        <v>0</v>
      </c>
      <c r="T44" s="55">
        <v>13481.9</v>
      </c>
      <c r="U44" s="55">
        <v>0</v>
      </c>
      <c r="V44" s="55">
        <v>13481.9</v>
      </c>
      <c r="W44" s="55">
        <v>0</v>
      </c>
      <c r="X44" s="55">
        <v>0</v>
      </c>
    </row>
    <row r="45" spans="1:24" ht="48.75" customHeight="1" x14ac:dyDescent="0.25">
      <c r="A45" s="8"/>
      <c r="B45" s="21" t="s">
        <v>45</v>
      </c>
      <c r="C45" s="43" t="s">
        <v>46</v>
      </c>
      <c r="D45" s="43" t="s">
        <v>46</v>
      </c>
      <c r="E45" s="43" t="s">
        <v>46</v>
      </c>
      <c r="F45" s="43" t="s">
        <v>46</v>
      </c>
      <c r="G45" s="43" t="s">
        <v>46</v>
      </c>
      <c r="H45" s="43" t="s">
        <v>46</v>
      </c>
      <c r="I45" s="54">
        <f>J45+O45+T45</f>
        <v>46161.700000000004</v>
      </c>
      <c r="J45" s="54">
        <f t="shared" ref="J45" si="9">K45+L45+M45+N45</f>
        <v>19197.900000000001</v>
      </c>
      <c r="K45" s="54">
        <f>K44</f>
        <v>4216</v>
      </c>
      <c r="L45" s="54">
        <v>13481.9</v>
      </c>
      <c r="M45" s="54">
        <v>0</v>
      </c>
      <c r="N45" s="54">
        <v>1500</v>
      </c>
      <c r="O45" s="54">
        <v>13481.9</v>
      </c>
      <c r="P45" s="54">
        <v>0</v>
      </c>
      <c r="Q45" s="54">
        <v>13481.9</v>
      </c>
      <c r="R45" s="54">
        <v>0</v>
      </c>
      <c r="S45" s="54">
        <v>0</v>
      </c>
      <c r="T45" s="54">
        <v>13481.9</v>
      </c>
      <c r="U45" s="54">
        <v>0</v>
      </c>
      <c r="V45" s="54">
        <v>13481.9</v>
      </c>
      <c r="W45" s="54">
        <v>0</v>
      </c>
      <c r="X45" s="54">
        <v>0</v>
      </c>
    </row>
    <row r="46" spans="1:24" ht="48.75" customHeight="1" x14ac:dyDescent="0.25">
      <c r="A46" s="8"/>
      <c r="B46" s="21" t="s">
        <v>40</v>
      </c>
      <c r="C46" s="40"/>
      <c r="D46" s="40"/>
      <c r="E46" s="40"/>
      <c r="F46" s="43">
        <f>SUM(F44)</f>
        <v>0</v>
      </c>
      <c r="G46" s="66">
        <f>SUM(G44)</f>
        <v>0</v>
      </c>
      <c r="H46" s="66">
        <v>0</v>
      </c>
      <c r="I46" s="54">
        <f>J46+Q46+T46</f>
        <v>46161.700000000004</v>
      </c>
      <c r="J46" s="54">
        <f>J45</f>
        <v>19197.900000000001</v>
      </c>
      <c r="K46" s="54">
        <f t="shared" ref="K46:X46" si="10">K45</f>
        <v>4216</v>
      </c>
      <c r="L46" s="54">
        <f t="shared" si="10"/>
        <v>13481.9</v>
      </c>
      <c r="M46" s="54">
        <f t="shared" si="10"/>
        <v>0</v>
      </c>
      <c r="N46" s="54">
        <f t="shared" si="10"/>
        <v>1500</v>
      </c>
      <c r="O46" s="54">
        <f t="shared" si="10"/>
        <v>13481.9</v>
      </c>
      <c r="P46" s="54">
        <f t="shared" si="10"/>
        <v>0</v>
      </c>
      <c r="Q46" s="54">
        <f t="shared" si="10"/>
        <v>13481.9</v>
      </c>
      <c r="R46" s="54">
        <f t="shared" si="10"/>
        <v>0</v>
      </c>
      <c r="S46" s="54">
        <f t="shared" si="10"/>
        <v>0</v>
      </c>
      <c r="T46" s="54">
        <f t="shared" si="10"/>
        <v>13481.9</v>
      </c>
      <c r="U46" s="54">
        <f t="shared" si="10"/>
        <v>0</v>
      </c>
      <c r="V46" s="54">
        <f t="shared" si="10"/>
        <v>13481.9</v>
      </c>
      <c r="W46" s="54">
        <f t="shared" si="10"/>
        <v>0</v>
      </c>
      <c r="X46" s="54">
        <f t="shared" si="10"/>
        <v>0</v>
      </c>
    </row>
    <row r="47" spans="1:24" ht="48.75" customHeight="1" x14ac:dyDescent="0.25">
      <c r="A47" s="4" t="s">
        <v>83</v>
      </c>
      <c r="B47" s="77" t="s">
        <v>90</v>
      </c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9"/>
    </row>
    <row r="48" spans="1:24" ht="101.25" customHeight="1" x14ac:dyDescent="0.25">
      <c r="A48" s="38" t="s">
        <v>84</v>
      </c>
      <c r="B48" s="31" t="s">
        <v>85</v>
      </c>
      <c r="C48" s="28" t="s">
        <v>26</v>
      </c>
      <c r="D48" s="2" t="s">
        <v>95</v>
      </c>
      <c r="E48" s="22" t="s">
        <v>70</v>
      </c>
      <c r="F48" s="23" t="s">
        <v>46</v>
      </c>
      <c r="G48" s="23" t="s">
        <v>86</v>
      </c>
      <c r="H48" s="65" t="s">
        <v>46</v>
      </c>
      <c r="I48" s="53">
        <f>J48+O48+T48</f>
        <v>100</v>
      </c>
      <c r="J48" s="53">
        <f>K48+L48+M48+N48</f>
        <v>100</v>
      </c>
      <c r="K48" s="53">
        <v>0</v>
      </c>
      <c r="L48" s="53">
        <v>0</v>
      </c>
      <c r="M48" s="53">
        <v>0</v>
      </c>
      <c r="N48" s="53">
        <v>100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</row>
    <row r="49" spans="1:24" ht="48.75" customHeight="1" x14ac:dyDescent="0.25">
      <c r="A49" s="8"/>
      <c r="B49" s="21" t="s">
        <v>40</v>
      </c>
      <c r="C49" s="43" t="s">
        <v>46</v>
      </c>
      <c r="D49" s="43" t="s">
        <v>46</v>
      </c>
      <c r="E49" s="43" t="s">
        <v>46</v>
      </c>
      <c r="F49" s="43" t="s">
        <v>46</v>
      </c>
      <c r="G49" s="43">
        <v>17200.3</v>
      </c>
      <c r="H49" s="66">
        <v>0</v>
      </c>
      <c r="I49" s="54">
        <f>J49+O49+T49</f>
        <v>100</v>
      </c>
      <c r="J49" s="54">
        <f t="shared" ref="J49:M49" si="11">J48</f>
        <v>100</v>
      </c>
      <c r="K49" s="54">
        <f t="shared" si="11"/>
        <v>0</v>
      </c>
      <c r="L49" s="54">
        <f t="shared" si="11"/>
        <v>0</v>
      </c>
      <c r="M49" s="54">
        <f t="shared" si="11"/>
        <v>0</v>
      </c>
      <c r="N49" s="54">
        <f>N48</f>
        <v>100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</row>
    <row r="50" spans="1:24" ht="70.5" customHeight="1" x14ac:dyDescent="0.25">
      <c r="A50" s="8"/>
      <c r="B50" s="21" t="s">
        <v>50</v>
      </c>
      <c r="C50" s="49"/>
      <c r="D50" s="49"/>
      <c r="E50" s="49"/>
      <c r="F50" s="66">
        <f>F25+F30+F36+F41+F46</f>
        <v>114529.89</v>
      </c>
      <c r="G50" s="66">
        <f>G25+G30+G36+G41+G46+G49</f>
        <v>634980.68000000005</v>
      </c>
      <c r="H50" s="54">
        <f>H25+H30+H36+H41+H46+H49</f>
        <v>86217.510000000009</v>
      </c>
      <c r="I50" s="54">
        <f>J50+O50+T50</f>
        <v>1166424.2</v>
      </c>
      <c r="J50" s="54">
        <f t="shared" ref="J50:X50" si="12">J25+J30+J36+J41+J46+J49</f>
        <v>703842</v>
      </c>
      <c r="K50" s="54">
        <f t="shared" si="12"/>
        <v>4216</v>
      </c>
      <c r="L50" s="54">
        <f t="shared" si="12"/>
        <v>202566.59999999998</v>
      </c>
      <c r="M50" s="54">
        <f t="shared" si="12"/>
        <v>386380</v>
      </c>
      <c r="N50" s="54">
        <f t="shared" si="12"/>
        <v>110679.40000000001</v>
      </c>
      <c r="O50" s="54">
        <f t="shared" si="12"/>
        <v>353725.5</v>
      </c>
      <c r="P50" s="54">
        <f t="shared" si="12"/>
        <v>0</v>
      </c>
      <c r="Q50" s="54">
        <f t="shared" si="12"/>
        <v>144106.6</v>
      </c>
      <c r="R50" s="54">
        <f t="shared" si="12"/>
        <v>181381.8</v>
      </c>
      <c r="S50" s="54">
        <f t="shared" si="12"/>
        <v>28237.1</v>
      </c>
      <c r="T50" s="54">
        <f t="shared" si="12"/>
        <v>108856.7</v>
      </c>
      <c r="U50" s="54">
        <f t="shared" si="12"/>
        <v>0</v>
      </c>
      <c r="V50" s="54">
        <f t="shared" si="12"/>
        <v>53101.8</v>
      </c>
      <c r="W50" s="54">
        <f t="shared" si="12"/>
        <v>48295.199999999997</v>
      </c>
      <c r="X50" s="54">
        <f t="shared" si="12"/>
        <v>7459.7</v>
      </c>
    </row>
    <row r="53" spans="1:24" x14ac:dyDescent="0.25">
      <c r="I53" s="52"/>
    </row>
  </sheetData>
  <mergeCells count="28">
    <mergeCell ref="S3:X3"/>
    <mergeCell ref="B16:X16"/>
    <mergeCell ref="B27:X27"/>
    <mergeCell ref="B21:X21"/>
    <mergeCell ref="B31:X31"/>
    <mergeCell ref="E5:E6"/>
    <mergeCell ref="C5:C6"/>
    <mergeCell ref="B32:X32"/>
    <mergeCell ref="B26:X26"/>
    <mergeCell ref="G5:G6"/>
    <mergeCell ref="J5:N5"/>
    <mergeCell ref="S1:X1"/>
    <mergeCell ref="B8:X8"/>
    <mergeCell ref="B9:X9"/>
    <mergeCell ref="D5:D6"/>
    <mergeCell ref="A4:X4"/>
    <mergeCell ref="B5:B6"/>
    <mergeCell ref="F5:F6"/>
    <mergeCell ref="H5:H6"/>
    <mergeCell ref="A5:A6"/>
    <mergeCell ref="O5:S5"/>
    <mergeCell ref="T5:X5"/>
    <mergeCell ref="I5:I6"/>
    <mergeCell ref="B37:X37"/>
    <mergeCell ref="B38:X38"/>
    <mergeCell ref="B42:X42"/>
    <mergeCell ref="B43:X43"/>
    <mergeCell ref="B47:X47"/>
  </mergeCells>
  <pageMargins left="1.01" right="0.70866141732283472" top="0.74803149606299213" bottom="0.74803149606299213" header="0.31496062992125984" footer="0.31496062992125984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2015-09-07T14:34:59Z</dcterms:modified>
</cp:coreProperties>
</file>