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Лист1!$A$1:$AA$58</definedName>
  </definedNames>
  <calcPr calcId="144525"/>
</workbook>
</file>

<file path=xl/calcChain.xml><?xml version="1.0" encoding="utf-8"?>
<calcChain xmlns="http://schemas.openxmlformats.org/spreadsheetml/2006/main">
  <c r="Y16" i="1" l="1"/>
  <c r="V16" i="1"/>
  <c r="S16" i="1"/>
  <c r="P16" i="1"/>
  <c r="M16" i="1"/>
  <c r="J16" i="1"/>
  <c r="G16" i="1"/>
  <c r="D16" i="1" l="1"/>
  <c r="S40" i="1"/>
  <c r="P49" i="1" l="1"/>
  <c r="X25" i="1" l="1"/>
  <c r="U25" i="1"/>
  <c r="U10" i="1" s="1"/>
  <c r="Y19" i="1" l="1"/>
  <c r="Y55" i="1"/>
  <c r="AA54" i="1"/>
  <c r="Z54" i="1"/>
  <c r="Y54" i="1"/>
  <c r="AA53" i="1"/>
  <c r="Z53" i="1"/>
  <c r="Y53" i="1"/>
  <c r="AA52" i="1"/>
  <c r="Z52" i="1"/>
  <c r="Y52" i="1"/>
  <c r="Y51" i="1"/>
  <c r="Y50" i="1"/>
  <c r="Y49" i="1"/>
  <c r="Y48" i="1"/>
  <c r="Y47" i="1"/>
  <c r="Y46" i="1"/>
  <c r="Y45" i="1" s="1"/>
  <c r="Y44" i="1" s="1"/>
  <c r="AA45" i="1"/>
  <c r="AA44" i="1" s="1"/>
  <c r="Z45" i="1"/>
  <c r="Z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AA25" i="1"/>
  <c r="Y25" i="1" s="1"/>
  <c r="AA24" i="1"/>
  <c r="AA23" i="1" s="1"/>
  <c r="Z24" i="1"/>
  <c r="Z23" i="1"/>
  <c r="Y22" i="1"/>
  <c r="Y21" i="1"/>
  <c r="Y20" i="1"/>
  <c r="Y18" i="1" s="1"/>
  <c r="Y17" i="1" s="1"/>
  <c r="AA18" i="1"/>
  <c r="AA17" i="1" s="1"/>
  <c r="Z18" i="1"/>
  <c r="Z17" i="1"/>
  <c r="Y15" i="1"/>
  <c r="Z14" i="1"/>
  <c r="Z11" i="1" s="1"/>
  <c r="AA13" i="1"/>
  <c r="Z13" i="1"/>
  <c r="Y13" i="1" s="1"/>
  <c r="Z12" i="1"/>
  <c r="Y12" i="1" s="1"/>
  <c r="AA10" i="1"/>
  <c r="Z10" i="1"/>
  <c r="Y10" i="1" s="1"/>
  <c r="AA9" i="1"/>
  <c r="Y9" i="1"/>
  <c r="Y24" i="1" l="1"/>
  <c r="Y23" i="1" s="1"/>
  <c r="Z9" i="1"/>
  <c r="Z8" i="1" s="1"/>
  <c r="AA11" i="1"/>
  <c r="AA8" i="1" s="1"/>
  <c r="Y14" i="1"/>
  <c r="Y11" i="1"/>
  <c r="Y8" i="1" s="1"/>
  <c r="Q24" i="1"/>
  <c r="Q23" i="1" l="1"/>
  <c r="P43" i="1"/>
  <c r="D43" i="1" s="1"/>
  <c r="N13" i="1" l="1"/>
  <c r="N18" i="1" l="1"/>
  <c r="X10" i="1" l="1"/>
  <c r="X24" i="1"/>
  <c r="W24" i="1"/>
  <c r="V38" i="1"/>
  <c r="V30" i="1"/>
  <c r="X23" i="1" l="1"/>
  <c r="O25" i="1"/>
  <c r="O24" i="1"/>
  <c r="R25" i="1"/>
  <c r="R24" i="1"/>
  <c r="U24" i="1"/>
  <c r="M25" i="1" l="1"/>
  <c r="P24" i="1"/>
  <c r="J41" i="1"/>
  <c r="G41" i="1"/>
  <c r="V41" i="1"/>
  <c r="S41" i="1"/>
  <c r="P41" i="1"/>
  <c r="M41" i="1"/>
  <c r="D41" i="1" l="1"/>
  <c r="R10" i="1"/>
  <c r="P37" i="1"/>
  <c r="T24" i="1" l="1"/>
  <c r="S24" i="1" s="1"/>
  <c r="U23" i="1"/>
  <c r="P42" i="1"/>
  <c r="R23" i="1"/>
  <c r="N24" i="1"/>
  <c r="M24" i="1" s="1"/>
  <c r="O23" i="1"/>
  <c r="M40" i="1"/>
  <c r="P40" i="1"/>
  <c r="V40" i="1"/>
  <c r="D40" i="1" s="1"/>
  <c r="K13" i="1" l="1"/>
  <c r="J15" i="1"/>
  <c r="J14" i="1" s="1"/>
  <c r="K14" i="1"/>
  <c r="L25" i="1" l="1"/>
  <c r="L24" i="1"/>
  <c r="L23" i="1" l="1"/>
  <c r="J25" i="1"/>
  <c r="V25" i="1"/>
  <c r="S25" i="1"/>
  <c r="P25" i="1"/>
  <c r="G25" i="1"/>
  <c r="L10" i="1"/>
  <c r="D25" i="1" l="1"/>
  <c r="V34" i="1"/>
  <c r="S34" i="1"/>
  <c r="P34" i="1"/>
  <c r="V37" i="1"/>
  <c r="S37" i="1"/>
  <c r="M37" i="1"/>
  <c r="G37" i="1"/>
  <c r="J37" i="1"/>
  <c r="G34" i="1"/>
  <c r="J34" i="1"/>
  <c r="M34" i="1"/>
  <c r="V32" i="1"/>
  <c r="S32" i="1"/>
  <c r="P32" i="1"/>
  <c r="M32" i="1"/>
  <c r="J32" i="1"/>
  <c r="G32" i="1"/>
  <c r="D32" i="1" l="1"/>
  <c r="D37" i="1"/>
  <c r="D34" i="1"/>
  <c r="K24" i="1"/>
  <c r="V26" i="1"/>
  <c r="S26" i="1"/>
  <c r="P26" i="1"/>
  <c r="M26" i="1"/>
  <c r="G26" i="1"/>
  <c r="J26" i="1" l="1"/>
  <c r="D26" i="1" s="1"/>
  <c r="W13" i="1" l="1"/>
  <c r="T13" i="1"/>
  <c r="Q13" i="1"/>
  <c r="W14" i="1"/>
  <c r="T14" i="1"/>
  <c r="Q14" i="1"/>
  <c r="H24" i="1" l="1"/>
  <c r="H23" i="1" s="1"/>
  <c r="B52" i="1" l="1"/>
  <c r="M30" i="1" l="1"/>
  <c r="W9" i="1" l="1"/>
  <c r="T9" i="1"/>
  <c r="Q9" i="1"/>
  <c r="N23" i="1"/>
  <c r="K23" i="1"/>
  <c r="I24" i="1"/>
  <c r="V42" i="1"/>
  <c r="S42" i="1"/>
  <c r="M42" i="1"/>
  <c r="J42" i="1"/>
  <c r="G42" i="1"/>
  <c r="V39" i="1"/>
  <c r="S39" i="1"/>
  <c r="P39" i="1"/>
  <c r="M39" i="1"/>
  <c r="J39" i="1"/>
  <c r="G39" i="1"/>
  <c r="S38" i="1"/>
  <c r="P38" i="1"/>
  <c r="M38" i="1"/>
  <c r="J38" i="1"/>
  <c r="G38" i="1"/>
  <c r="V36" i="1"/>
  <c r="S36" i="1"/>
  <c r="P36" i="1"/>
  <c r="M36" i="1"/>
  <c r="J36" i="1"/>
  <c r="G36" i="1"/>
  <c r="D36" i="1" s="1"/>
  <c r="V35" i="1"/>
  <c r="S35" i="1"/>
  <c r="P35" i="1"/>
  <c r="M35" i="1"/>
  <c r="J35" i="1"/>
  <c r="G35" i="1"/>
  <c r="V33" i="1"/>
  <c r="S33" i="1"/>
  <c r="P33" i="1"/>
  <c r="M33" i="1"/>
  <c r="J33" i="1"/>
  <c r="G33" i="1"/>
  <c r="G31" i="1"/>
  <c r="J31" i="1"/>
  <c r="M31" i="1"/>
  <c r="P31" i="1"/>
  <c r="S31" i="1"/>
  <c r="V31" i="1"/>
  <c r="D33" i="1" l="1"/>
  <c r="D42" i="1"/>
  <c r="D31" i="1"/>
  <c r="D39" i="1"/>
  <c r="D35" i="1"/>
  <c r="D38" i="1"/>
  <c r="W23" i="1"/>
  <c r="T23" i="1"/>
  <c r="I23" i="1"/>
  <c r="S30" i="1"/>
  <c r="P30" i="1"/>
  <c r="J30" i="1"/>
  <c r="G30" i="1"/>
  <c r="D30" i="1" l="1"/>
  <c r="V29" i="1"/>
  <c r="S29" i="1"/>
  <c r="P29" i="1"/>
  <c r="M29" i="1"/>
  <c r="J29" i="1"/>
  <c r="G29" i="1"/>
  <c r="V28" i="1"/>
  <c r="S28" i="1"/>
  <c r="P28" i="1"/>
  <c r="M28" i="1"/>
  <c r="J28" i="1"/>
  <c r="G28" i="1"/>
  <c r="V27" i="1"/>
  <c r="S27" i="1"/>
  <c r="P27" i="1"/>
  <c r="M27" i="1"/>
  <c r="J27" i="1"/>
  <c r="G27" i="1"/>
  <c r="X45" i="1"/>
  <c r="W45" i="1"/>
  <c r="U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V46" i="1"/>
  <c r="S46" i="1"/>
  <c r="P46" i="1"/>
  <c r="M46" i="1"/>
  <c r="J46" i="1"/>
  <c r="G46" i="1"/>
  <c r="V51" i="1"/>
  <c r="S51" i="1"/>
  <c r="P51" i="1"/>
  <c r="M51" i="1"/>
  <c r="J51" i="1"/>
  <c r="G51" i="1"/>
  <c r="D29" i="1" l="1"/>
  <c r="D51" i="1"/>
  <c r="D27" i="1"/>
  <c r="D46" i="1"/>
  <c r="D28" i="1"/>
  <c r="V24" i="1"/>
  <c r="J24" i="1"/>
  <c r="J23" i="1" s="1"/>
  <c r="M23" i="1"/>
  <c r="P23" i="1"/>
  <c r="V23" i="1"/>
  <c r="S23" i="1"/>
  <c r="K44" i="1"/>
  <c r="R44" i="1"/>
  <c r="W44" i="1"/>
  <c r="T44" i="1"/>
  <c r="X44" i="1"/>
  <c r="Q44" i="1"/>
  <c r="U44" i="1"/>
  <c r="G24" i="1"/>
  <c r="V50" i="1"/>
  <c r="S50" i="1"/>
  <c r="P50" i="1"/>
  <c r="M50" i="1"/>
  <c r="J50" i="1"/>
  <c r="G50" i="1"/>
  <c r="V49" i="1"/>
  <c r="J49" i="1"/>
  <c r="G49" i="1"/>
  <c r="G48" i="1"/>
  <c r="J48" i="1"/>
  <c r="M48" i="1"/>
  <c r="P48" i="1"/>
  <c r="S48" i="1"/>
  <c r="V48" i="1"/>
  <c r="G47" i="1"/>
  <c r="J47" i="1"/>
  <c r="M47" i="1"/>
  <c r="P47" i="1"/>
  <c r="S47" i="1"/>
  <c r="V47" i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X53" i="1"/>
  <c r="X11" i="1" s="1"/>
  <c r="W53" i="1"/>
  <c r="W11" i="1" s="1"/>
  <c r="X54" i="1"/>
  <c r="U54" i="1" s="1"/>
  <c r="R54" i="1" s="1"/>
  <c r="O54" i="1" s="1"/>
  <c r="L54" i="1" s="1"/>
  <c r="I54" i="1" s="1"/>
  <c r="F54" i="1" s="1"/>
  <c r="W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V55" i="1"/>
  <c r="X18" i="1"/>
  <c r="W18" i="1"/>
  <c r="U18" i="1"/>
  <c r="T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V20" i="1"/>
  <c r="S20" i="1"/>
  <c r="P20" i="1"/>
  <c r="M20" i="1"/>
  <c r="J20" i="1"/>
  <c r="G20" i="1"/>
  <c r="V21" i="1"/>
  <c r="S21" i="1"/>
  <c r="P21" i="1"/>
  <c r="M21" i="1"/>
  <c r="J21" i="1"/>
  <c r="G21" i="1"/>
  <c r="G22" i="1"/>
  <c r="J22" i="1"/>
  <c r="M22" i="1"/>
  <c r="P22" i="1"/>
  <c r="S22" i="1"/>
  <c r="V22" i="1"/>
  <c r="P15" i="1"/>
  <c r="P14" i="1"/>
  <c r="V15" i="1"/>
  <c r="S15" i="1"/>
  <c r="V14" i="1"/>
  <c r="S14" i="1"/>
  <c r="X13" i="1"/>
  <c r="X9" i="1" s="1"/>
  <c r="U13" i="1"/>
  <c r="U9" i="1" s="1"/>
  <c r="W12" i="1"/>
  <c r="V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D20" i="1" l="1"/>
  <c r="D19" i="1"/>
  <c r="D49" i="1"/>
  <c r="D21" i="1"/>
  <c r="D47" i="1"/>
  <c r="D50" i="1"/>
  <c r="D24" i="1"/>
  <c r="D48" i="1"/>
  <c r="P45" i="1"/>
  <c r="D22" i="1"/>
  <c r="X8" i="1"/>
  <c r="M13" i="1"/>
  <c r="M9" i="1" s="1"/>
  <c r="G23" i="1"/>
  <c r="D23" i="1" s="1"/>
  <c r="S45" i="1"/>
  <c r="S44" i="1" s="1"/>
  <c r="J9" i="1"/>
  <c r="T53" i="1"/>
  <c r="T11" i="1" s="1"/>
  <c r="J45" i="1"/>
  <c r="J44" i="1" s="1"/>
  <c r="V45" i="1"/>
  <c r="V44" i="1" s="1"/>
  <c r="M45" i="1"/>
  <c r="M44" i="1" s="1"/>
  <c r="S13" i="1"/>
  <c r="S9" i="1" s="1"/>
  <c r="V13" i="1"/>
  <c r="V9" i="1" s="1"/>
  <c r="U53" i="1"/>
  <c r="U11" i="1" s="1"/>
  <c r="W17" i="1"/>
  <c r="W10" i="1"/>
  <c r="W8" i="1" s="1"/>
  <c r="D15" i="1"/>
  <c r="D14" i="1" s="1"/>
  <c r="H17" i="1"/>
  <c r="H10" i="1"/>
  <c r="L17" i="1"/>
  <c r="Q17" i="1"/>
  <c r="Q10" i="1"/>
  <c r="P10" i="1" s="1"/>
  <c r="U17" i="1"/>
  <c r="I17" i="1"/>
  <c r="I10" i="1"/>
  <c r="R17" i="1"/>
  <c r="P13" i="1"/>
  <c r="P9" i="1" s="1"/>
  <c r="R9" i="1"/>
  <c r="K17" i="1"/>
  <c r="K10" i="1"/>
  <c r="O17" i="1"/>
  <c r="T17" i="1"/>
  <c r="T10" i="1"/>
  <c r="X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S18" i="1"/>
  <c r="V18" i="1"/>
  <c r="D55" i="1"/>
  <c r="D13" i="1"/>
  <c r="G14" i="1"/>
  <c r="D9" i="1" l="1"/>
  <c r="M12" i="1"/>
  <c r="D18" i="1"/>
  <c r="P44" i="1"/>
  <c r="D44" i="1" s="1"/>
  <c r="D45" i="1"/>
  <c r="V10" i="1"/>
  <c r="Q53" i="1"/>
  <c r="Q11" i="1" s="1"/>
  <c r="Q8" i="1" s="1"/>
  <c r="T8" i="1"/>
  <c r="S10" i="1"/>
  <c r="J10" i="1"/>
  <c r="U8" i="1"/>
  <c r="R53" i="1"/>
  <c r="R11" i="1" s="1"/>
  <c r="G17" i="1"/>
  <c r="G10" i="1"/>
  <c r="V17" i="1"/>
  <c r="G12" i="1"/>
  <c r="P17" i="1"/>
  <c r="S17" i="1"/>
  <c r="J17" i="1"/>
  <c r="M17" i="1"/>
  <c r="D12" i="1"/>
  <c r="N53" i="1" l="1"/>
  <c r="N11" i="1" s="1"/>
  <c r="N8" i="1" s="1"/>
  <c r="D10" i="1"/>
  <c r="D17" i="1"/>
  <c r="K53" i="1"/>
  <c r="K11" i="1" s="1"/>
  <c r="K8" i="1" s="1"/>
  <c r="R8" i="1"/>
  <c r="O53" i="1"/>
  <c r="L53" i="1" l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V52" i="1"/>
  <c r="S52" i="1" s="1"/>
  <c r="P52" i="1" s="1"/>
  <c r="M52" i="1" s="1"/>
  <c r="J52" i="1" s="1"/>
  <c r="G52" i="1" s="1"/>
  <c r="D52" i="1" s="1"/>
  <c r="V54" i="1"/>
  <c r="S54" i="1" s="1"/>
  <c r="P54" i="1" s="1"/>
  <c r="M54" i="1" s="1"/>
  <c r="J54" i="1" s="1"/>
  <c r="G54" i="1" s="1"/>
  <c r="D54" i="1" s="1"/>
  <c r="V53" i="1"/>
  <c r="V11" i="1" l="1"/>
  <c r="V8" i="1" s="1"/>
  <c r="S53" i="1"/>
  <c r="S11" i="1" l="1"/>
  <c r="P53" i="1"/>
  <c r="P11" i="1" s="1"/>
  <c r="P8" i="1" s="1"/>
  <c r="S8" i="1" l="1"/>
  <c r="M53" i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<sst xmlns="http://schemas.openxmlformats.org/spreadsheetml/2006/main" count="156" uniqueCount="70">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</sst>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80" zoomScaleNormal="60" zoomScaleSheetLayoutView="8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AC3" sqref="AC3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0" width="12.42578125" style="8" customWidth="1"/>
    <col min="21" max="21" width="9" style="8" customWidth="1"/>
    <col min="22" max="22" width="11.7109375" style="4" customWidth="1"/>
    <col min="23" max="23" width="10.42578125" style="4" customWidth="1"/>
    <col min="24" max="24" width="8.7109375" style="4" customWidth="1"/>
    <col min="25" max="25" width="10" style="4" customWidth="1"/>
    <col min="26" max="26" width="9.85546875" style="4" customWidth="1"/>
    <col min="27" max="27" width="8.42578125" style="4" customWidth="1"/>
    <col min="28" max="28" width="11.28515625" style="5" bestFit="1" customWidth="1"/>
    <col min="29" max="36" width="9.140625" style="5"/>
    <col min="37" max="16384" width="9.140625" style="2"/>
  </cols>
  <sheetData>
    <row r="1" spans="1:36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4" t="s">
        <v>69</v>
      </c>
      <c r="W1" s="54"/>
      <c r="X1" s="54"/>
      <c r="Y1" s="54"/>
      <c r="Z1" s="54"/>
      <c r="AA1" s="54"/>
    </row>
    <row r="2" spans="1:36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V2" s="9"/>
      <c r="Y2" s="9"/>
    </row>
    <row r="3" spans="1:36" ht="24.75" customHeight="1" x14ac:dyDescent="0.2">
      <c r="A3" s="69" t="s">
        <v>57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</row>
    <row r="4" spans="1:36" ht="28.5" customHeight="1" x14ac:dyDescent="0.2">
      <c r="A4" s="66" t="s">
        <v>10</v>
      </c>
      <c r="B4" s="66" t="s">
        <v>12</v>
      </c>
      <c r="C4" s="61" t="s">
        <v>13</v>
      </c>
      <c r="D4" s="70" t="s">
        <v>0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</row>
    <row r="5" spans="1:36" ht="15.75" customHeight="1" x14ac:dyDescent="0.2">
      <c r="A5" s="67"/>
      <c r="B5" s="67"/>
      <c r="C5" s="61"/>
      <c r="D5" s="62" t="s">
        <v>1</v>
      </c>
      <c r="E5" s="74"/>
      <c r="F5" s="75"/>
      <c r="G5" s="60" t="s">
        <v>36</v>
      </c>
      <c r="H5" s="60"/>
      <c r="I5" s="60"/>
      <c r="J5" s="60" t="s">
        <v>38</v>
      </c>
      <c r="K5" s="60"/>
      <c r="L5" s="60"/>
      <c r="M5" s="60" t="s">
        <v>47</v>
      </c>
      <c r="N5" s="60"/>
      <c r="O5" s="60"/>
      <c r="P5" s="60" t="s">
        <v>44</v>
      </c>
      <c r="Q5" s="60"/>
      <c r="R5" s="60"/>
      <c r="S5" s="73" t="s">
        <v>45</v>
      </c>
      <c r="T5" s="73"/>
      <c r="U5" s="73"/>
      <c r="V5" s="60" t="s">
        <v>46</v>
      </c>
      <c r="W5" s="60"/>
      <c r="X5" s="60"/>
      <c r="Y5" s="60" t="s">
        <v>68</v>
      </c>
      <c r="Z5" s="60"/>
      <c r="AA5" s="60"/>
    </row>
    <row r="6" spans="1:36" ht="102" customHeight="1" x14ac:dyDescent="0.2">
      <c r="A6" s="68"/>
      <c r="B6" s="68"/>
      <c r="C6" s="61"/>
      <c r="D6" s="62"/>
      <c r="E6" s="76"/>
      <c r="F6" s="77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11" t="s">
        <v>15</v>
      </c>
      <c r="V6" s="10" t="s">
        <v>2</v>
      </c>
      <c r="W6" s="11" t="s">
        <v>14</v>
      </c>
      <c r="X6" s="11" t="s">
        <v>15</v>
      </c>
      <c r="Y6" s="10" t="s">
        <v>2</v>
      </c>
      <c r="Z6" s="11" t="s">
        <v>14</v>
      </c>
      <c r="AA6" s="11" t="s">
        <v>15</v>
      </c>
    </row>
    <row r="7" spans="1:36" x14ac:dyDescent="0.2">
      <c r="A7" s="83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</row>
    <row r="8" spans="1:36" s="20" customFormat="1" ht="41.25" customHeight="1" x14ac:dyDescent="0.2">
      <c r="A8" s="58" t="s">
        <v>58</v>
      </c>
      <c r="B8" s="55"/>
      <c r="C8" s="15" t="s">
        <v>4</v>
      </c>
      <c r="D8" s="16">
        <f>D9+D10+D11</f>
        <v>1562601.7999999998</v>
      </c>
      <c r="E8" s="16"/>
      <c r="F8" s="16"/>
      <c r="G8" s="16">
        <f>G9+G10+G11</f>
        <v>193950.39999999997</v>
      </c>
      <c r="H8" s="16">
        <f t="shared" ref="H8:X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 t="shared" si="0"/>
        <v>252166.7</v>
      </c>
      <c r="T8" s="17">
        <f t="shared" si="0"/>
        <v>250040.50000000003</v>
      </c>
      <c r="U8" s="17">
        <f t="shared" si="0"/>
        <v>2126.2000000000003</v>
      </c>
      <c r="V8" s="16">
        <f>V9+V10+V11</f>
        <v>235755.5</v>
      </c>
      <c r="W8" s="16">
        <f t="shared" si="0"/>
        <v>233629.30000000002</v>
      </c>
      <c r="X8" s="16">
        <f t="shared" si="0"/>
        <v>2126.2000000000003</v>
      </c>
      <c r="Y8" s="16">
        <f>Y9+Y10+Y11</f>
        <v>235196.4</v>
      </c>
      <c r="Z8" s="16">
        <f t="shared" ref="Z8:AA8" si="1">Z9+Z10+Z11</f>
        <v>233070.2</v>
      </c>
      <c r="AA8" s="16">
        <f t="shared" si="1"/>
        <v>2126.2000000000003</v>
      </c>
      <c r="AB8" s="18"/>
      <c r="AC8" s="19"/>
      <c r="AD8" s="19"/>
      <c r="AE8" s="19"/>
      <c r="AF8" s="19"/>
      <c r="AG8" s="19"/>
      <c r="AH8" s="19"/>
      <c r="AI8" s="19"/>
      <c r="AJ8" s="19"/>
    </row>
    <row r="9" spans="1:36" s="24" customFormat="1" ht="44.25" customHeight="1" x14ac:dyDescent="0.2">
      <c r="A9" s="63"/>
      <c r="B9" s="56"/>
      <c r="C9" s="21" t="s">
        <v>7</v>
      </c>
      <c r="D9" s="25">
        <f>G9+J9+M9+P9+S9+V9+Y9</f>
        <v>186497.2</v>
      </c>
      <c r="E9" s="22"/>
      <c r="F9" s="22"/>
      <c r="G9" s="22">
        <f t="shared" ref="G9:X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29729.7</v>
      </c>
      <c r="T9" s="23">
        <f t="shared" si="2"/>
        <v>29729.7</v>
      </c>
      <c r="U9" s="23">
        <f t="shared" si="2"/>
        <v>0</v>
      </c>
      <c r="V9" s="22">
        <f t="shared" si="2"/>
        <v>27988.6</v>
      </c>
      <c r="W9" s="22">
        <f t="shared" si="2"/>
        <v>27988.6</v>
      </c>
      <c r="X9" s="22">
        <f t="shared" si="2"/>
        <v>0</v>
      </c>
      <c r="Y9" s="22">
        <f t="shared" ref="Y9:AA9" si="3">Y13</f>
        <v>27924.6</v>
      </c>
      <c r="Z9" s="22">
        <f t="shared" si="3"/>
        <v>27924.6</v>
      </c>
      <c r="AA9" s="22">
        <f t="shared" si="3"/>
        <v>0</v>
      </c>
      <c r="AB9" s="19"/>
      <c r="AC9" s="19"/>
      <c r="AD9" s="19"/>
      <c r="AE9" s="19"/>
      <c r="AF9" s="19"/>
      <c r="AG9" s="19"/>
      <c r="AH9" s="19"/>
      <c r="AI9" s="19"/>
      <c r="AJ9" s="19"/>
    </row>
    <row r="10" spans="1:36" s="24" customFormat="1" ht="69" customHeight="1" x14ac:dyDescent="0.2">
      <c r="A10" s="63"/>
      <c r="B10" s="56"/>
      <c r="C10" s="21" t="s">
        <v>28</v>
      </c>
      <c r="D10" s="25">
        <f>G10+J10+M10+P10+S10+V10+Y10</f>
        <v>300988.00000000006</v>
      </c>
      <c r="E10" s="25"/>
      <c r="F10" s="25"/>
      <c r="G10" s="25">
        <f t="shared" ref="G10:W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T10+U10</f>
        <v>49825.8</v>
      </c>
      <c r="T10" s="26">
        <f t="shared" si="4"/>
        <v>48251.3</v>
      </c>
      <c r="U10" s="25">
        <f>U25</f>
        <v>1574.5000000000002</v>
      </c>
      <c r="V10" s="25">
        <f>W10+X10</f>
        <v>46809.2</v>
      </c>
      <c r="W10" s="25">
        <f t="shared" si="4"/>
        <v>45234.7</v>
      </c>
      <c r="X10" s="25">
        <f>X25</f>
        <v>1574.5000000000002</v>
      </c>
      <c r="Y10" s="25">
        <f>Z10+AA10</f>
        <v>46382.400000000001</v>
      </c>
      <c r="Z10" s="25">
        <f t="shared" ref="Z10" si="5">Z18</f>
        <v>44807.9</v>
      </c>
      <c r="AA10" s="25">
        <f>AA25</f>
        <v>1574.5000000000002</v>
      </c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s="24" customFormat="1" ht="25.5" x14ac:dyDescent="0.2">
      <c r="A11" s="59"/>
      <c r="B11" s="57"/>
      <c r="C11" s="15" t="s">
        <v>8</v>
      </c>
      <c r="D11" s="25">
        <f>G11+J11+M11+P11+S11+V11+Y11</f>
        <v>1075116.5999999999</v>
      </c>
      <c r="E11" s="25"/>
      <c r="F11" s="25"/>
      <c r="G11" s="25">
        <f t="shared" ref="G11:X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172611.20000000001</v>
      </c>
      <c r="T11" s="26">
        <f t="shared" si="6"/>
        <v>172059.50000000003</v>
      </c>
      <c r="U11" s="26">
        <f t="shared" si="6"/>
        <v>551.70000000000005</v>
      </c>
      <c r="V11" s="25">
        <f t="shared" si="6"/>
        <v>160957.70000000001</v>
      </c>
      <c r="W11" s="25">
        <f t="shared" si="6"/>
        <v>160406.00000000003</v>
      </c>
      <c r="X11" s="25">
        <f t="shared" si="6"/>
        <v>551.70000000000005</v>
      </c>
      <c r="Y11" s="25">
        <f t="shared" ref="Y11:AA11" si="7">Y14+Y24+Y45+Y53</f>
        <v>160889.4</v>
      </c>
      <c r="Z11" s="25">
        <f t="shared" si="7"/>
        <v>160337.70000000001</v>
      </c>
      <c r="AA11" s="25">
        <f t="shared" si="7"/>
        <v>551.70000000000005</v>
      </c>
      <c r="AB11" s="19"/>
      <c r="AC11" s="19"/>
      <c r="AD11" s="19"/>
      <c r="AE11" s="19"/>
      <c r="AF11" s="19"/>
      <c r="AG11" s="19"/>
      <c r="AH11" s="19"/>
      <c r="AI11" s="19"/>
      <c r="AJ11" s="19"/>
    </row>
    <row r="12" spans="1:36" s="24" customFormat="1" ht="25.5" x14ac:dyDescent="0.2">
      <c r="A12" s="58" t="s">
        <v>49</v>
      </c>
      <c r="B12" s="55" t="s">
        <v>7</v>
      </c>
      <c r="C12" s="21" t="s">
        <v>11</v>
      </c>
      <c r="D12" s="17">
        <f>D13+D14</f>
        <v>194781.7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T12+U12</f>
        <v>29729.7</v>
      </c>
      <c r="T12" s="27">
        <f t="shared" ref="T12" si="10">T13+T14</f>
        <v>29729.7</v>
      </c>
      <c r="U12" s="27">
        <v>0</v>
      </c>
      <c r="V12" s="27">
        <f t="shared" ref="V12:V15" si="11">W12+X12</f>
        <v>27988.6</v>
      </c>
      <c r="W12" s="27">
        <f t="shared" ref="W12" si="12">W13+W14</f>
        <v>27988.6</v>
      </c>
      <c r="X12" s="27">
        <v>0</v>
      </c>
      <c r="Y12" s="27">
        <f t="shared" ref="Y12:Y15" si="13">Z12+AA12</f>
        <v>27924.6</v>
      </c>
      <c r="Z12" s="27">
        <f t="shared" ref="Z12" si="14">Z13+Z14</f>
        <v>27924.6</v>
      </c>
      <c r="AA12" s="27">
        <v>0</v>
      </c>
      <c r="AB12" s="18"/>
      <c r="AC12" s="19"/>
      <c r="AD12" s="19"/>
      <c r="AE12" s="19"/>
      <c r="AF12" s="19"/>
      <c r="AG12" s="19"/>
      <c r="AH12" s="19"/>
      <c r="AI12" s="19"/>
      <c r="AJ12" s="19"/>
    </row>
    <row r="13" spans="1:36" s="24" customFormat="1" ht="25.5" x14ac:dyDescent="0.2">
      <c r="A13" s="63"/>
      <c r="B13" s="56"/>
      <c r="C13" s="21" t="s">
        <v>7</v>
      </c>
      <c r="D13" s="25">
        <f>D16</f>
        <v>186497.2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29729.7</v>
      </c>
      <c r="T13" s="23">
        <f>T16</f>
        <v>29729.7</v>
      </c>
      <c r="U13" s="23">
        <f t="shared" ref="U13" si="16">U16</f>
        <v>0</v>
      </c>
      <c r="V13" s="23">
        <f t="shared" si="11"/>
        <v>27988.6</v>
      </c>
      <c r="W13" s="23">
        <f>W16</f>
        <v>27988.6</v>
      </c>
      <c r="X13" s="23">
        <f t="shared" ref="X13" si="17">X16</f>
        <v>0</v>
      </c>
      <c r="Y13" s="23">
        <f>Z13+AA13</f>
        <v>27924.6</v>
      </c>
      <c r="Z13" s="23">
        <f>Z16</f>
        <v>27924.6</v>
      </c>
      <c r="AA13" s="23">
        <f t="shared" ref="AA13" si="18">AA16</f>
        <v>0</v>
      </c>
      <c r="AB13" s="19"/>
      <c r="AC13" s="19"/>
      <c r="AD13" s="19"/>
      <c r="AE13" s="19"/>
      <c r="AF13" s="19"/>
      <c r="AG13" s="19"/>
      <c r="AH13" s="19"/>
      <c r="AI13" s="19"/>
      <c r="AJ13" s="19"/>
    </row>
    <row r="14" spans="1:36" s="24" customFormat="1" ht="25.5" x14ac:dyDescent="0.2">
      <c r="A14" s="59"/>
      <c r="B14" s="57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f t="shared" si="11"/>
        <v>0</v>
      </c>
      <c r="W14" s="23">
        <f>W15</f>
        <v>0</v>
      </c>
      <c r="X14" s="23">
        <v>0</v>
      </c>
      <c r="Y14" s="23">
        <f t="shared" si="13"/>
        <v>0</v>
      </c>
      <c r="Z14" s="23">
        <f>Z15</f>
        <v>0</v>
      </c>
      <c r="AA14" s="23">
        <v>0</v>
      </c>
      <c r="AB14" s="19"/>
      <c r="AC14" s="19"/>
      <c r="AD14" s="19"/>
      <c r="AE14" s="19"/>
      <c r="AF14" s="19"/>
      <c r="AG14" s="19"/>
      <c r="AH14" s="19"/>
      <c r="AI14" s="19"/>
      <c r="AJ14" s="19"/>
    </row>
    <row r="15" spans="1:36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G15+J15+M15+P15+S15+V15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f t="shared" si="11"/>
        <v>0</v>
      </c>
      <c r="W15" s="23">
        <v>0</v>
      </c>
      <c r="X15" s="23">
        <v>0</v>
      </c>
      <c r="Y15" s="23">
        <f t="shared" si="13"/>
        <v>0</v>
      </c>
      <c r="Z15" s="23">
        <v>0</v>
      </c>
      <c r="AA15" s="23">
        <v>0</v>
      </c>
    </row>
    <row r="16" spans="1:36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G16+J16+M16+P16+S16+V16+Y16</f>
        <v>186497.2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T16+U16</f>
        <v>29729.7</v>
      </c>
      <c r="T16" s="22">
        <v>29729.7</v>
      </c>
      <c r="U16" s="22">
        <v>0</v>
      </c>
      <c r="V16" s="22">
        <f>W16+X16</f>
        <v>27988.6</v>
      </c>
      <c r="W16" s="22">
        <v>27988.6</v>
      </c>
      <c r="X16" s="22">
        <v>0</v>
      </c>
      <c r="Y16" s="22">
        <f>Z16+AA16</f>
        <v>27924.6</v>
      </c>
      <c r="Z16" s="23">
        <v>27924.6</v>
      </c>
      <c r="AA16" s="23">
        <v>0</v>
      </c>
    </row>
    <row r="17" spans="1:36" s="33" customFormat="1" ht="44.25" customHeight="1" x14ac:dyDescent="0.2">
      <c r="A17" s="79" t="s">
        <v>50</v>
      </c>
      <c r="B17" s="81" t="s">
        <v>3</v>
      </c>
      <c r="C17" s="32" t="s">
        <v>35</v>
      </c>
      <c r="D17" s="17">
        <f>D18</f>
        <v>292925.40000000002</v>
      </c>
      <c r="E17" s="27"/>
      <c r="F17" s="27"/>
      <c r="G17" s="27">
        <f t="shared" ref="G17:AA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 t="shared" si="20"/>
        <v>48251.3</v>
      </c>
      <c r="T17" s="27">
        <f t="shared" si="20"/>
        <v>48251.3</v>
      </c>
      <c r="U17" s="27">
        <f t="shared" si="20"/>
        <v>0</v>
      </c>
      <c r="V17" s="27">
        <f t="shared" si="20"/>
        <v>45234.7</v>
      </c>
      <c r="W17" s="27">
        <f t="shared" si="20"/>
        <v>45234.7</v>
      </c>
      <c r="X17" s="27">
        <f t="shared" si="20"/>
        <v>0</v>
      </c>
      <c r="Y17" s="27">
        <f t="shared" si="20"/>
        <v>44807.9</v>
      </c>
      <c r="Z17" s="27">
        <f t="shared" si="20"/>
        <v>44807.9</v>
      </c>
      <c r="AA17" s="27">
        <f t="shared" si="20"/>
        <v>0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3" customFormat="1" ht="63.75" customHeight="1" x14ac:dyDescent="0.2">
      <c r="A18" s="80"/>
      <c r="B18" s="82"/>
      <c r="C18" s="32" t="s">
        <v>28</v>
      </c>
      <c r="D18" s="26">
        <f>G18+J18+M18+P18+S18+V18+Y18</f>
        <v>292925.40000000002</v>
      </c>
      <c r="E18" s="23"/>
      <c r="F18" s="23"/>
      <c r="G18" s="23">
        <f t="shared" ref="G18:X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 t="shared" si="21"/>
        <v>48251.3</v>
      </c>
      <c r="T18" s="23">
        <f t="shared" si="21"/>
        <v>48251.3</v>
      </c>
      <c r="U18" s="23">
        <f t="shared" si="21"/>
        <v>0</v>
      </c>
      <c r="V18" s="23">
        <f t="shared" si="21"/>
        <v>45234.7</v>
      </c>
      <c r="W18" s="23">
        <f t="shared" si="21"/>
        <v>45234.7</v>
      </c>
      <c r="X18" s="23">
        <f t="shared" si="21"/>
        <v>0</v>
      </c>
      <c r="Y18" s="23">
        <f t="shared" ref="Y18:AA18" si="22">Y19+Y20+Y21+Y22</f>
        <v>44807.9</v>
      </c>
      <c r="Z18" s="23">
        <f t="shared" si="22"/>
        <v>44807.9</v>
      </c>
      <c r="AA18" s="23">
        <f t="shared" si="22"/>
        <v>0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G19+J19+M19+P19+S19+V19+Y19</f>
        <v>7515.4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T19+U19</f>
        <v>1000</v>
      </c>
      <c r="T19" s="23">
        <v>1000</v>
      </c>
      <c r="U19" s="23">
        <v>0</v>
      </c>
      <c r="V19" s="23">
        <v>1000</v>
      </c>
      <c r="W19" s="23">
        <v>1000</v>
      </c>
      <c r="X19" s="23">
        <v>0</v>
      </c>
      <c r="Y19" s="23">
        <f>Z19+AA19</f>
        <v>700</v>
      </c>
      <c r="Z19" s="23">
        <v>700</v>
      </c>
      <c r="AA19" s="23">
        <v>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1482.5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T20+U20</f>
        <v>200</v>
      </c>
      <c r="T20" s="23">
        <v>200</v>
      </c>
      <c r="U20" s="23">
        <v>0</v>
      </c>
      <c r="V20" s="23">
        <f>W20+X20</f>
        <v>400</v>
      </c>
      <c r="W20" s="23">
        <v>400</v>
      </c>
      <c r="X20" s="23">
        <v>0</v>
      </c>
      <c r="Y20" s="23">
        <f>Z20+AA20</f>
        <v>300</v>
      </c>
      <c r="Z20" s="23">
        <v>300</v>
      </c>
      <c r="AA20" s="23">
        <v>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T21+U21</f>
        <v>37884.300000000003</v>
      </c>
      <c r="T21" s="23">
        <v>37884.300000000003</v>
      </c>
      <c r="U21" s="23">
        <v>0</v>
      </c>
      <c r="V21" s="23">
        <f>W21+X21</f>
        <v>34666.400000000001</v>
      </c>
      <c r="W21" s="23">
        <v>34666.400000000001</v>
      </c>
      <c r="X21" s="23">
        <v>0</v>
      </c>
      <c r="Y21" s="23">
        <f>Z21+AA21</f>
        <v>34676.5</v>
      </c>
      <c r="Z21" s="23">
        <v>34676.5</v>
      </c>
      <c r="AA21" s="23">
        <v>0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57890.400000000001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T22+U22</f>
        <v>9167</v>
      </c>
      <c r="T22" s="23">
        <v>9167</v>
      </c>
      <c r="U22" s="23">
        <v>0</v>
      </c>
      <c r="V22" s="23">
        <f>W22+X22</f>
        <v>9168.2999999999993</v>
      </c>
      <c r="W22" s="23">
        <v>9168.2999999999993</v>
      </c>
      <c r="X22" s="23">
        <v>0</v>
      </c>
      <c r="Y22" s="23">
        <f>Z22+AA22</f>
        <v>9131.4</v>
      </c>
      <c r="Z22" s="23">
        <v>9131.4</v>
      </c>
      <c r="AA22" s="23">
        <v>0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4" customFormat="1" ht="36.75" customHeight="1" x14ac:dyDescent="0.2">
      <c r="A23" s="58" t="s">
        <v>51</v>
      </c>
      <c r="B23" s="55" t="s">
        <v>30</v>
      </c>
      <c r="C23" s="21" t="s">
        <v>5</v>
      </c>
      <c r="D23" s="17">
        <f t="shared" si="23"/>
        <v>1054558.8999999999</v>
      </c>
      <c r="E23" s="27"/>
      <c r="F23" s="27"/>
      <c r="G23" s="27">
        <f t="shared" ref="G23:W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169535.40000000002</v>
      </c>
      <c r="T23" s="27">
        <f t="shared" si="24"/>
        <v>167608.50000000003</v>
      </c>
      <c r="U23" s="27">
        <f>U24+U25</f>
        <v>1926.9</v>
      </c>
      <c r="V23" s="27">
        <f>V24+V25</f>
        <v>160102.80000000002</v>
      </c>
      <c r="W23" s="27">
        <f t="shared" si="24"/>
        <v>158175.90000000002</v>
      </c>
      <c r="X23" s="27">
        <f>X24+X25</f>
        <v>1926.9</v>
      </c>
      <c r="Y23" s="27">
        <f>Y24+Y25</f>
        <v>160034.5</v>
      </c>
      <c r="Z23" s="27">
        <f t="shared" ref="Z23" si="25">Z24</f>
        <v>158107.6</v>
      </c>
      <c r="AA23" s="27">
        <f>AA24+AA25</f>
        <v>1926.9</v>
      </c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ht="39.75" customHeight="1" x14ac:dyDescent="0.2">
      <c r="A24" s="63"/>
      <c r="B24" s="57"/>
      <c r="C24" s="29" t="s">
        <v>8</v>
      </c>
      <c r="D24" s="26">
        <f t="shared" si="23"/>
        <v>1046496.3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T24+U24</f>
        <v>167960.90000000002</v>
      </c>
      <c r="T24" s="23">
        <f>T27+T28+T29+T30+T31+T33+T35+T36+T38+T39+T42+T26</f>
        <v>167608.50000000003</v>
      </c>
      <c r="U24" s="23">
        <f>U27+U28+U29+U30+U31+U33+U35+U36+U38+U39+U42+U41</f>
        <v>352.4</v>
      </c>
      <c r="V24" s="23">
        <f>V27+V28+V29+V30+V31+V33+V35+V36+V38+V39+V42+V26+V41</f>
        <v>158528.30000000002</v>
      </c>
      <c r="W24" s="23">
        <f>W27+W28+W29+W30+W31+W33+W35+W36+W38+W39+W42+W26</f>
        <v>158175.90000000002</v>
      </c>
      <c r="X24" s="23">
        <f>X27+X28+X29+X30+X31+X33+X35+X36+X38+X39+X42+X41</f>
        <v>352.4</v>
      </c>
      <c r="Y24" s="23">
        <f>Y27+Y28+Y29+Y30+Y31+Y33+Y35+Y36+Y38+Y39+Y42+Y26+Y41</f>
        <v>158460</v>
      </c>
      <c r="Z24" s="23">
        <f>Z27+Z28+Z29+Z30+Z31+Z33+Z35+Z36+Z38+Z39+Z42+Z26</f>
        <v>158107.6</v>
      </c>
      <c r="AA24" s="23">
        <f>AA27+AA28+AA29+AA30+AA31+AA33+AA35+AA36+AA38+AA39+AA42+AA41</f>
        <v>352.4</v>
      </c>
    </row>
    <row r="25" spans="1:36" s="24" customFormat="1" ht="63.75" x14ac:dyDescent="0.2">
      <c r="A25" s="64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T25+U25</f>
        <v>1574.5000000000002</v>
      </c>
      <c r="T25" s="27">
        <v>0</v>
      </c>
      <c r="U25" s="27">
        <f>U32+U34+U37+U40</f>
        <v>1574.5000000000002</v>
      </c>
      <c r="V25" s="27">
        <f>W25+X25</f>
        <v>1574.5000000000002</v>
      </c>
      <c r="W25" s="27">
        <v>0</v>
      </c>
      <c r="X25" s="27">
        <f>X32+X34+X37+X40</f>
        <v>1574.5000000000002</v>
      </c>
      <c r="Y25" s="27">
        <f>Z25+AA25</f>
        <v>1574.5000000000002</v>
      </c>
      <c r="Z25" s="27">
        <v>0</v>
      </c>
      <c r="AA25" s="27">
        <f>AA32+AA34+AA37+AA40</f>
        <v>1574.5000000000002</v>
      </c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T26+U26</f>
        <v>200</v>
      </c>
      <c r="T26" s="23">
        <v>200</v>
      </c>
      <c r="U26" s="23">
        <v>0</v>
      </c>
      <c r="V26" s="23">
        <f>W26+X26</f>
        <v>0</v>
      </c>
      <c r="W26" s="23">
        <v>0</v>
      </c>
      <c r="X26" s="23">
        <v>0</v>
      </c>
      <c r="Y26" s="23">
        <f>Z26+AA26</f>
        <v>0</v>
      </c>
      <c r="Z26" s="23">
        <v>0</v>
      </c>
      <c r="AA26" s="23">
        <v>0</v>
      </c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T27+U27</f>
        <v>300</v>
      </c>
      <c r="T27" s="23">
        <v>300</v>
      </c>
      <c r="U27" s="23">
        <v>0</v>
      </c>
      <c r="V27" s="23">
        <f t="shared" ref="V27:V42" si="31">W27+X27</f>
        <v>300</v>
      </c>
      <c r="W27" s="23">
        <v>300</v>
      </c>
      <c r="X27" s="23">
        <v>0</v>
      </c>
      <c r="Y27" s="23">
        <f t="shared" ref="Y27:Y29" si="32">Z27+AA27</f>
        <v>300</v>
      </c>
      <c r="Z27" s="23">
        <v>300</v>
      </c>
      <c r="AA27" s="23">
        <v>0</v>
      </c>
    </row>
    <row r="28" spans="1:36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903027.5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145957.70000000001</v>
      </c>
      <c r="T28" s="23">
        <v>145957.70000000001</v>
      </c>
      <c r="U28" s="23">
        <v>0</v>
      </c>
      <c r="V28" s="23">
        <f t="shared" si="31"/>
        <v>136970</v>
      </c>
      <c r="W28" s="23">
        <v>136970</v>
      </c>
      <c r="X28" s="23">
        <v>0</v>
      </c>
      <c r="Y28" s="23">
        <f t="shared" si="32"/>
        <v>136896.29999999999</v>
      </c>
      <c r="Z28" s="23">
        <v>136896.29999999999</v>
      </c>
      <c r="AA28" s="23">
        <v>0</v>
      </c>
    </row>
    <row r="29" spans="1:36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81652.900000000009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f t="shared" si="31"/>
        <v>12493.1</v>
      </c>
      <c r="W29" s="23">
        <v>12493.1</v>
      </c>
      <c r="X29" s="23">
        <v>0</v>
      </c>
      <c r="Y29" s="23">
        <f t="shared" si="32"/>
        <v>12498.5</v>
      </c>
      <c r="Z29" s="23">
        <v>12498.5</v>
      </c>
      <c r="AA29" s="23">
        <v>0</v>
      </c>
    </row>
    <row r="30" spans="1:36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37.700000000000003</v>
      </c>
      <c r="V30" s="23">
        <f>W30+X30</f>
        <v>37.700000000000003</v>
      </c>
      <c r="W30" s="23">
        <v>0</v>
      </c>
      <c r="X30" s="23">
        <v>37.700000000000003</v>
      </c>
      <c r="Y30" s="23">
        <f>Z30+AA30</f>
        <v>37.700000000000003</v>
      </c>
      <c r="Z30" s="23">
        <v>0</v>
      </c>
      <c r="AA30" s="23">
        <v>37.700000000000003</v>
      </c>
    </row>
    <row r="31" spans="1:36" s="8" customFormat="1" ht="38.25" x14ac:dyDescent="0.2">
      <c r="A31" s="65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f t="shared" si="31"/>
        <v>0</v>
      </c>
      <c r="W31" s="23">
        <v>0</v>
      </c>
      <c r="X31" s="23">
        <v>0</v>
      </c>
      <c r="Y31" s="23">
        <f t="shared" ref="Y31:Y37" si="33">Z31+AA31</f>
        <v>0</v>
      </c>
      <c r="Z31" s="23">
        <v>0</v>
      </c>
      <c r="AA31" s="23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63.75" x14ac:dyDescent="0.2">
      <c r="A32" s="64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25.4</v>
      </c>
      <c r="V32" s="23">
        <f t="shared" si="31"/>
        <v>25.4</v>
      </c>
      <c r="W32" s="23">
        <v>0</v>
      </c>
      <c r="X32" s="23">
        <v>25.4</v>
      </c>
      <c r="Y32" s="23">
        <f t="shared" si="33"/>
        <v>25.4</v>
      </c>
      <c r="Z32" s="23">
        <v>0</v>
      </c>
      <c r="AA32" s="23">
        <v>25.4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65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f t="shared" si="31"/>
        <v>0</v>
      </c>
      <c r="W33" s="23">
        <v>0</v>
      </c>
      <c r="X33" s="23">
        <v>0</v>
      </c>
      <c r="Y33" s="23">
        <f t="shared" si="33"/>
        <v>0</v>
      </c>
      <c r="Z33" s="23">
        <v>0</v>
      </c>
      <c r="AA33" s="23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63.75" x14ac:dyDescent="0.2">
      <c r="A34" s="64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88.8</v>
      </c>
      <c r="V34" s="23">
        <f t="shared" si="31"/>
        <v>88.8</v>
      </c>
      <c r="W34" s="23">
        <v>0</v>
      </c>
      <c r="X34" s="23">
        <v>88.8</v>
      </c>
      <c r="Y34" s="23">
        <f t="shared" si="33"/>
        <v>88.8</v>
      </c>
      <c r="Z34" s="23">
        <v>0</v>
      </c>
      <c r="AA34" s="23">
        <v>88.8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130.4</v>
      </c>
      <c r="V35" s="23">
        <f t="shared" si="31"/>
        <v>130.4</v>
      </c>
      <c r="W35" s="23">
        <v>0</v>
      </c>
      <c r="X35" s="23">
        <v>130.4</v>
      </c>
      <c r="Y35" s="23">
        <f t="shared" si="33"/>
        <v>130.4</v>
      </c>
      <c r="Z35" s="23">
        <v>0</v>
      </c>
      <c r="AA35" s="23">
        <v>130.4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65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f t="shared" si="31"/>
        <v>0</v>
      </c>
      <c r="W36" s="23">
        <v>0</v>
      </c>
      <c r="X36" s="23">
        <v>0</v>
      </c>
      <c r="Y36" s="23">
        <f t="shared" si="33"/>
        <v>0</v>
      </c>
      <c r="Z36" s="23">
        <v>0</v>
      </c>
      <c r="AA36" s="23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63.75" x14ac:dyDescent="0.2">
      <c r="A37" s="64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1427.9</v>
      </c>
      <c r="V37" s="23">
        <f t="shared" si="31"/>
        <v>1427.9</v>
      </c>
      <c r="W37" s="23">
        <v>0</v>
      </c>
      <c r="X37" s="23">
        <v>1427.9</v>
      </c>
      <c r="Y37" s="23">
        <f t="shared" si="33"/>
        <v>1427.9</v>
      </c>
      <c r="Z37" s="23">
        <v>0</v>
      </c>
      <c r="AA37" s="23">
        <v>1427.9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130.4</v>
      </c>
      <c r="V38" s="23">
        <f>W38+X38</f>
        <v>130.4</v>
      </c>
      <c r="W38" s="23">
        <v>0</v>
      </c>
      <c r="X38" s="23">
        <v>130.4</v>
      </c>
      <c r="Y38" s="23">
        <f>Z38+AA38</f>
        <v>130.4</v>
      </c>
      <c r="Z38" s="23">
        <v>0</v>
      </c>
      <c r="AA38" s="23">
        <v>130.4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f t="shared" si="31"/>
        <v>2624.6</v>
      </c>
      <c r="W39" s="23">
        <v>2624.6</v>
      </c>
      <c r="X39" s="23">
        <v>0</v>
      </c>
      <c r="Y39" s="23">
        <f t="shared" ref="Y39:Y42" si="34">Z39+AA39</f>
        <v>2624.6</v>
      </c>
      <c r="Z39" s="23">
        <v>2624.6</v>
      </c>
      <c r="AA39" s="23">
        <v>0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65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U40</f>
        <v>32.4</v>
      </c>
      <c r="T40" s="23">
        <v>0</v>
      </c>
      <c r="U40" s="23">
        <v>32.4</v>
      </c>
      <c r="V40" s="23">
        <f t="shared" si="31"/>
        <v>32.4</v>
      </c>
      <c r="W40" s="23">
        <v>0</v>
      </c>
      <c r="X40" s="23">
        <v>32.4</v>
      </c>
      <c r="Y40" s="23">
        <f t="shared" si="34"/>
        <v>32.4</v>
      </c>
      <c r="Z40" s="23">
        <v>0</v>
      </c>
      <c r="AA40" s="23">
        <v>32.4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64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53.9</v>
      </c>
      <c r="V41" s="23">
        <f t="shared" si="31"/>
        <v>53.9</v>
      </c>
      <c r="W41" s="23">
        <v>0</v>
      </c>
      <c r="X41" s="23">
        <v>53.9</v>
      </c>
      <c r="Y41" s="23">
        <f t="shared" si="34"/>
        <v>53.9</v>
      </c>
      <c r="Z41" s="23">
        <v>0</v>
      </c>
      <c r="AA41" s="23">
        <v>53.9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f t="shared" si="31"/>
        <v>5788.2</v>
      </c>
      <c r="W42" s="23">
        <v>5788.2</v>
      </c>
      <c r="X42" s="23">
        <v>0</v>
      </c>
      <c r="Y42" s="23">
        <f t="shared" si="34"/>
        <v>5788.2</v>
      </c>
      <c r="Z42" s="23">
        <v>5788.2</v>
      </c>
      <c r="AA42" s="23">
        <v>0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4" customFormat="1" ht="43.5" customHeight="1" x14ac:dyDescent="0.2">
      <c r="A44" s="58" t="s">
        <v>6</v>
      </c>
      <c r="B44" s="55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A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f t="shared" si="35"/>
        <v>199.3</v>
      </c>
      <c r="V44" s="27">
        <f t="shared" si="35"/>
        <v>2429.4</v>
      </c>
      <c r="W44" s="27">
        <f t="shared" si="35"/>
        <v>2230.1</v>
      </c>
      <c r="X44" s="27">
        <f t="shared" si="35"/>
        <v>199.3</v>
      </c>
      <c r="Y44" s="27">
        <f t="shared" si="35"/>
        <v>2429.4</v>
      </c>
      <c r="Z44" s="27">
        <f t="shared" si="35"/>
        <v>2230.1</v>
      </c>
      <c r="AA44" s="27">
        <f t="shared" si="35"/>
        <v>199.3</v>
      </c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4" customFormat="1" ht="51.75" customHeight="1" x14ac:dyDescent="0.2">
      <c r="A45" s="59"/>
      <c r="B45" s="57"/>
      <c r="C45" s="21" t="s">
        <v>8</v>
      </c>
      <c r="D45" s="26">
        <f>G45+J45+M45+P45+S45+V45+Y45</f>
        <v>20335.800000000003</v>
      </c>
      <c r="E45" s="23"/>
      <c r="F45" s="23"/>
      <c r="G45" s="23">
        <f t="shared" ref="G45:X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f t="shared" si="36"/>
        <v>199.3</v>
      </c>
      <c r="V45" s="23">
        <f t="shared" si="36"/>
        <v>2429.4</v>
      </c>
      <c r="W45" s="23">
        <f t="shared" si="36"/>
        <v>2230.1</v>
      </c>
      <c r="X45" s="23">
        <f t="shared" si="36"/>
        <v>199.3</v>
      </c>
      <c r="Y45" s="23">
        <f t="shared" ref="Y45:AA45" si="37">Y46+Y47+Y48+Y49+Y50+Y51</f>
        <v>2429.4</v>
      </c>
      <c r="Z45" s="23">
        <f t="shared" si="37"/>
        <v>2230.1</v>
      </c>
      <c r="AA45" s="23">
        <f t="shared" si="37"/>
        <v>199.3</v>
      </c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T46+U46</f>
        <v>26</v>
      </c>
      <c r="T46" s="23">
        <v>26</v>
      </c>
      <c r="U46" s="23">
        <v>0</v>
      </c>
      <c r="V46" s="23">
        <f t="shared" ref="V46:V51" si="43">W46+X46</f>
        <v>26</v>
      </c>
      <c r="W46" s="23">
        <v>26</v>
      </c>
      <c r="X46" s="23">
        <v>0</v>
      </c>
      <c r="Y46" s="23">
        <f t="shared" ref="Y46:Y51" si="44">Z46+AA46</f>
        <v>26</v>
      </c>
      <c r="Z46" s="23">
        <v>26</v>
      </c>
      <c r="AA46" s="23">
        <v>0</v>
      </c>
      <c r="AB46" s="39"/>
      <c r="AC46" s="39"/>
      <c r="AD46" s="39"/>
      <c r="AE46" s="39"/>
      <c r="AF46" s="39"/>
      <c r="AG46" s="39"/>
      <c r="AH46" s="39"/>
      <c r="AI46" s="39"/>
      <c r="AJ46" s="39"/>
    </row>
    <row r="47" spans="1:36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f t="shared" si="43"/>
        <v>100</v>
      </c>
      <c r="W47" s="23">
        <v>100</v>
      </c>
      <c r="X47" s="23">
        <v>0</v>
      </c>
      <c r="Y47" s="23">
        <f t="shared" si="44"/>
        <v>100</v>
      </c>
      <c r="Z47" s="23">
        <v>100</v>
      </c>
      <c r="AA47" s="23">
        <v>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f t="shared" si="43"/>
        <v>1700</v>
      </c>
      <c r="W48" s="23">
        <v>1700</v>
      </c>
      <c r="X48" s="23">
        <v>0</v>
      </c>
      <c r="Y48" s="23">
        <f t="shared" si="44"/>
        <v>1700</v>
      </c>
      <c r="Z48" s="23">
        <v>1700</v>
      </c>
      <c r="AA48" s="23">
        <v>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f t="shared" si="43"/>
        <v>250</v>
      </c>
      <c r="W49" s="23">
        <v>250</v>
      </c>
      <c r="X49" s="23">
        <v>0</v>
      </c>
      <c r="Y49" s="23">
        <f t="shared" si="44"/>
        <v>250</v>
      </c>
      <c r="Z49" s="23">
        <v>250</v>
      </c>
      <c r="AA49" s="23">
        <v>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f t="shared" si="43"/>
        <v>150</v>
      </c>
      <c r="W50" s="23">
        <v>150</v>
      </c>
      <c r="X50" s="23">
        <v>0</v>
      </c>
      <c r="Y50" s="23">
        <f t="shared" si="44"/>
        <v>150</v>
      </c>
      <c r="Z50" s="23">
        <v>150</v>
      </c>
      <c r="AA50" s="23">
        <v>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199.3</v>
      </c>
      <c r="V51" s="23">
        <f t="shared" si="43"/>
        <v>203.4</v>
      </c>
      <c r="W51" s="23">
        <v>4.0999999999999996</v>
      </c>
      <c r="X51" s="23">
        <v>199.3</v>
      </c>
      <c r="Y51" s="23">
        <f t="shared" si="44"/>
        <v>203.4</v>
      </c>
      <c r="Z51" s="23">
        <v>4.0999999999999996</v>
      </c>
      <c r="AA51" s="23">
        <v>199.3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4" customFormat="1" ht="33.75" customHeight="1" x14ac:dyDescent="0.2">
      <c r="A52" s="58" t="s">
        <v>52</v>
      </c>
      <c r="B52" s="55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X52" si="45">G52+J52+M52+P52+S52+V52</f>
        <v>0</v>
      </c>
      <c r="E52" s="27">
        <f t="shared" si="45"/>
        <v>0</v>
      </c>
      <c r="F52" s="27">
        <f t="shared" si="45"/>
        <v>0</v>
      </c>
      <c r="G52" s="27">
        <f t="shared" si="45"/>
        <v>0</v>
      </c>
      <c r="H52" s="27">
        <f t="shared" si="45"/>
        <v>0</v>
      </c>
      <c r="I52" s="27">
        <f t="shared" si="45"/>
        <v>0</v>
      </c>
      <c r="J52" s="27">
        <f t="shared" si="45"/>
        <v>0</v>
      </c>
      <c r="K52" s="27">
        <f t="shared" si="45"/>
        <v>0</v>
      </c>
      <c r="L52" s="27">
        <f t="shared" si="45"/>
        <v>0</v>
      </c>
      <c r="M52" s="27">
        <f t="shared" si="45"/>
        <v>0</v>
      </c>
      <c r="N52" s="27">
        <f t="shared" si="45"/>
        <v>0</v>
      </c>
      <c r="O52" s="27">
        <f t="shared" si="45"/>
        <v>0</v>
      </c>
      <c r="P52" s="28">
        <f t="shared" si="45"/>
        <v>0</v>
      </c>
      <c r="Q52" s="28">
        <f t="shared" si="45"/>
        <v>0</v>
      </c>
      <c r="R52" s="28">
        <f t="shared" si="45"/>
        <v>0</v>
      </c>
      <c r="S52" s="27">
        <f t="shared" si="45"/>
        <v>0</v>
      </c>
      <c r="T52" s="27">
        <f t="shared" si="45"/>
        <v>0</v>
      </c>
      <c r="U52" s="27">
        <f t="shared" si="45"/>
        <v>0</v>
      </c>
      <c r="V52" s="27">
        <f t="shared" si="45"/>
        <v>0</v>
      </c>
      <c r="W52" s="27">
        <f t="shared" si="45"/>
        <v>0</v>
      </c>
      <c r="X52" s="27">
        <f t="shared" si="45"/>
        <v>0</v>
      </c>
      <c r="Y52" s="27">
        <f t="shared" ref="Y52:Y54" si="46">AB52+AE52+AH52+AK52+AN52+AQ52</f>
        <v>0</v>
      </c>
      <c r="Z52" s="27">
        <f t="shared" ref="Z52:Z54" si="47">AC52+AF52+AI52+AL52+AO52+AR52</f>
        <v>0</v>
      </c>
      <c r="AA52" s="27">
        <f t="shared" ref="AA52:AA54" si="48">AD52+AG52+AJ52+AM52+AP52+AS52</f>
        <v>0</v>
      </c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ht="25.5" x14ac:dyDescent="0.2">
      <c r="A53" s="59"/>
      <c r="B53" s="57"/>
      <c r="C53" s="29" t="s">
        <v>8</v>
      </c>
      <c r="D53" s="26">
        <f t="shared" ref="D53:X53" si="49">G53+J53+M53+P53+S53+V53</f>
        <v>0</v>
      </c>
      <c r="E53" s="23">
        <f t="shared" si="49"/>
        <v>0</v>
      </c>
      <c r="F53" s="23">
        <f t="shared" si="49"/>
        <v>0</v>
      </c>
      <c r="G53" s="23">
        <f t="shared" si="49"/>
        <v>0</v>
      </c>
      <c r="H53" s="23">
        <f t="shared" si="49"/>
        <v>0</v>
      </c>
      <c r="I53" s="23">
        <f t="shared" si="49"/>
        <v>0</v>
      </c>
      <c r="J53" s="23">
        <f t="shared" si="49"/>
        <v>0</v>
      </c>
      <c r="K53" s="23">
        <f t="shared" si="49"/>
        <v>0</v>
      </c>
      <c r="L53" s="23">
        <f t="shared" si="49"/>
        <v>0</v>
      </c>
      <c r="M53" s="23">
        <f t="shared" si="49"/>
        <v>0</v>
      </c>
      <c r="N53" s="23">
        <f t="shared" si="49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49"/>
        <v>0</v>
      </c>
      <c r="S53" s="23">
        <f t="shared" si="49"/>
        <v>0</v>
      </c>
      <c r="T53" s="23">
        <f t="shared" si="49"/>
        <v>0</v>
      </c>
      <c r="U53" s="23">
        <f t="shared" si="49"/>
        <v>0</v>
      </c>
      <c r="V53" s="23">
        <f t="shared" si="49"/>
        <v>0</v>
      </c>
      <c r="W53" s="23">
        <f t="shared" si="49"/>
        <v>0</v>
      </c>
      <c r="X53" s="23">
        <f t="shared" si="49"/>
        <v>0</v>
      </c>
      <c r="Y53" s="23">
        <f t="shared" si="46"/>
        <v>0</v>
      </c>
      <c r="Z53" s="23">
        <f t="shared" si="47"/>
        <v>0</v>
      </c>
      <c r="AA53" s="23">
        <f t="shared" si="48"/>
        <v>0</v>
      </c>
    </row>
    <row r="54" spans="1:36" ht="51" x14ac:dyDescent="0.2">
      <c r="A54" s="44" t="s">
        <v>24</v>
      </c>
      <c r="B54" s="29" t="s">
        <v>30</v>
      </c>
      <c r="C54" s="29" t="s">
        <v>8</v>
      </c>
      <c r="D54" s="26">
        <f t="shared" ref="D54:X54" si="50">G54+J54+M54+P54+S54+V54</f>
        <v>0</v>
      </c>
      <c r="E54" s="23">
        <f t="shared" si="50"/>
        <v>0</v>
      </c>
      <c r="F54" s="23">
        <f t="shared" si="50"/>
        <v>0</v>
      </c>
      <c r="G54" s="23">
        <f t="shared" si="50"/>
        <v>0</v>
      </c>
      <c r="H54" s="23">
        <f t="shared" si="50"/>
        <v>0</v>
      </c>
      <c r="I54" s="23">
        <f t="shared" si="50"/>
        <v>0</v>
      </c>
      <c r="J54" s="23">
        <f t="shared" si="50"/>
        <v>0</v>
      </c>
      <c r="K54" s="23">
        <f t="shared" si="50"/>
        <v>0</v>
      </c>
      <c r="L54" s="23">
        <f t="shared" si="50"/>
        <v>0</v>
      </c>
      <c r="M54" s="23">
        <f t="shared" si="50"/>
        <v>0</v>
      </c>
      <c r="N54" s="23">
        <f t="shared" si="50"/>
        <v>0</v>
      </c>
      <c r="O54" s="23">
        <f t="shared" si="50"/>
        <v>0</v>
      </c>
      <c r="P54" s="22">
        <f t="shared" si="50"/>
        <v>0</v>
      </c>
      <c r="Q54" s="22">
        <f t="shared" si="50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f t="shared" si="50"/>
        <v>0</v>
      </c>
      <c r="V54" s="23">
        <f t="shared" si="50"/>
        <v>0</v>
      </c>
      <c r="W54" s="23">
        <f t="shared" si="50"/>
        <v>0</v>
      </c>
      <c r="X54" s="23">
        <f t="shared" si="50"/>
        <v>0</v>
      </c>
      <c r="Y54" s="23">
        <f t="shared" si="46"/>
        <v>0</v>
      </c>
      <c r="Z54" s="23">
        <f t="shared" si="47"/>
        <v>0</v>
      </c>
      <c r="AA54" s="23">
        <f t="shared" si="48"/>
        <v>0</v>
      </c>
    </row>
    <row r="55" spans="1:36" ht="51" x14ac:dyDescent="0.2">
      <c r="A55" s="31" t="s">
        <v>25</v>
      </c>
      <c r="B55" s="29" t="s">
        <v>30</v>
      </c>
      <c r="C55" s="29" t="s">
        <v>8</v>
      </c>
      <c r="D55" s="26">
        <f>G55+J55+M55+P55+S55+V55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T55+U55</f>
        <v>0</v>
      </c>
      <c r="T55" s="23">
        <v>0</v>
      </c>
      <c r="U55" s="23">
        <v>0</v>
      </c>
      <c r="V55" s="23">
        <f>W55+X55</f>
        <v>0</v>
      </c>
      <c r="W55" s="23">
        <v>0</v>
      </c>
      <c r="X55" s="23">
        <v>0</v>
      </c>
      <c r="Y55" s="23">
        <f>Z55+AA55</f>
        <v>0</v>
      </c>
      <c r="Z55" s="23">
        <v>0</v>
      </c>
      <c r="AA55" s="23">
        <v>0</v>
      </c>
    </row>
    <row r="56" spans="1:36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9" t="s">
        <v>34</v>
      </c>
      <c r="X56" s="49"/>
      <c r="AA56" s="49"/>
    </row>
    <row r="57" spans="1:36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T57" s="4"/>
      <c r="U57" s="4"/>
    </row>
    <row r="58" spans="1:36" x14ac:dyDescent="0.2">
      <c r="D58" s="52"/>
      <c r="E58" s="50"/>
      <c r="F58" s="50"/>
      <c r="G58" s="50"/>
      <c r="H58" s="50"/>
      <c r="I58" s="50"/>
      <c r="J58" s="48"/>
      <c r="T58" s="4"/>
      <c r="U58" s="4"/>
    </row>
  </sheetData>
  <autoFilter ref="A7:I7"/>
  <mergeCells count="32">
    <mergeCell ref="C57:N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S5:U5"/>
    <mergeCell ref="P5:R5"/>
    <mergeCell ref="E5:F6"/>
    <mergeCell ref="G5:I5"/>
    <mergeCell ref="M5:O5"/>
    <mergeCell ref="V1:AA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  <mergeCell ref="A4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2024-05-08T08:35:59Z</cp:lastPrinted>
  <dcterms:created xsi:type="dcterms:W3CDTF">2013-10-25T08:40:08Z</dcterms:created>
  <dcterms:modified xsi:type="dcterms:W3CDTF">2024-05-08T14:06:03Z</dcterms:modified>
</cp:coreProperties>
</file>