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мун.управление!$A$1:$AH$410</definedName>
  </definedNames>
  <calcPr calcId="145621"/>
  <fileRecoveryPr autoRecover="0"/>
</workbook>
</file>

<file path=xl/calcChain.xml><?xml version="1.0" encoding="utf-8"?>
<calcChain xmlns="http://schemas.openxmlformats.org/spreadsheetml/2006/main">
  <c r="I82" i="1" l="1"/>
  <c r="H88" i="1"/>
  <c r="K82" i="1" l="1"/>
  <c r="U64" i="1" l="1"/>
  <c r="T64" i="1"/>
  <c r="K64" i="1"/>
  <c r="J64" i="1"/>
  <c r="T82" i="1"/>
  <c r="J82" i="1"/>
  <c r="H82" i="1" s="1"/>
  <c r="R88" i="1"/>
  <c r="M88" i="1"/>
  <c r="R105" i="1" l="1"/>
  <c r="M168" i="1" l="1"/>
  <c r="H168" i="1"/>
  <c r="H172" i="1" l="1"/>
  <c r="M172" i="1"/>
  <c r="J178" i="1" l="1"/>
  <c r="J177" i="1"/>
  <c r="O177" i="1"/>
  <c r="M177" i="1" s="1"/>
  <c r="T177" i="1"/>
  <c r="O178" i="1"/>
  <c r="M178" i="1" s="1"/>
  <c r="T178" i="1"/>
  <c r="P64" i="1" l="1"/>
  <c r="R55" i="1" l="1"/>
  <c r="H152" i="1" l="1"/>
  <c r="H151" i="1"/>
  <c r="H275" i="1"/>
  <c r="K150" i="1"/>
  <c r="J150" i="1"/>
  <c r="P176" i="1"/>
  <c r="U176" i="1"/>
  <c r="U154" i="1"/>
  <c r="P154" i="1"/>
  <c r="K154" i="1"/>
  <c r="P82" i="1" l="1"/>
  <c r="U82" i="1"/>
  <c r="R82" i="1" s="1"/>
  <c r="H249" i="1" l="1"/>
  <c r="U120" i="1" l="1"/>
  <c r="P120" i="1"/>
  <c r="K187" i="1" l="1"/>
  <c r="H187" i="1" s="1"/>
  <c r="K184" i="1"/>
  <c r="H79" i="1" l="1"/>
  <c r="M71" i="1" l="1"/>
  <c r="M69" i="1"/>
  <c r="M67" i="1"/>
  <c r="M65" i="1"/>
  <c r="K135" i="1" l="1"/>
  <c r="T176" i="1" l="1"/>
  <c r="O176" i="1"/>
  <c r="M167" i="1"/>
  <c r="J176" i="1" l="1"/>
  <c r="H176" i="1" s="1"/>
  <c r="R83" i="1"/>
  <c r="M79" i="1"/>
  <c r="R79" i="1"/>
  <c r="H177" i="1" l="1"/>
  <c r="H178" i="1"/>
  <c r="R182" i="1"/>
  <c r="M182" i="1"/>
  <c r="H182" i="1"/>
  <c r="R180" i="1"/>
  <c r="M180" i="1"/>
  <c r="H180" i="1"/>
  <c r="R178" i="1" l="1"/>
  <c r="R177" i="1"/>
  <c r="H181" i="1"/>
  <c r="M181" i="1"/>
  <c r="R181" i="1"/>
  <c r="H179" i="1" l="1"/>
  <c r="M179" i="1"/>
  <c r="R179" i="1"/>
  <c r="M176" i="1"/>
  <c r="R176" i="1"/>
  <c r="R29" i="1" l="1"/>
  <c r="M29" i="1"/>
  <c r="H29" i="1"/>
  <c r="T154" i="1" l="1"/>
  <c r="O154" i="1"/>
  <c r="J154" i="1"/>
  <c r="T150" i="1"/>
  <c r="O150" i="1"/>
  <c r="T274" i="1" l="1"/>
  <c r="O274" i="1"/>
  <c r="K274" i="1"/>
  <c r="T146" i="1" l="1"/>
  <c r="O146" i="1"/>
  <c r="J146" i="1"/>
  <c r="T166" i="1"/>
  <c r="O166" i="1"/>
  <c r="J166" i="1"/>
  <c r="J162" i="1"/>
  <c r="O162" i="1"/>
  <c r="T162" i="1"/>
  <c r="T158" i="1"/>
  <c r="O158" i="1"/>
  <c r="J158" i="1"/>
  <c r="R116" i="1"/>
  <c r="M116" i="1"/>
  <c r="H116" i="1" l="1"/>
  <c r="H137" i="1" l="1"/>
  <c r="R138" i="1" l="1"/>
  <c r="M138" i="1"/>
  <c r="R172" i="1" l="1"/>
  <c r="R171" i="1"/>
  <c r="M171" i="1"/>
  <c r="R147" i="1"/>
  <c r="M147" i="1"/>
  <c r="M159" i="1"/>
  <c r="R159" i="1"/>
  <c r="M148"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3" i="1"/>
  <c r="M53" i="1"/>
  <c r="H83" i="1"/>
  <c r="H84" i="1"/>
  <c r="M102" i="1"/>
  <c r="R102" i="1"/>
  <c r="U104" i="1"/>
  <c r="U184" i="1" l="1"/>
  <c r="M185" i="1"/>
  <c r="M184" i="1" s="1"/>
  <c r="R185" i="1"/>
  <c r="R184" i="1" s="1"/>
  <c r="H185" i="1"/>
  <c r="H86" i="1" l="1"/>
  <c r="M86" i="1"/>
  <c r="R86" i="1"/>
  <c r="H136" i="1"/>
  <c r="P104" i="1" l="1"/>
  <c r="M104" i="1" s="1"/>
  <c r="K104" i="1"/>
  <c r="H104" i="1" s="1"/>
  <c r="H107" i="1"/>
  <c r="H106" i="1"/>
  <c r="H105" i="1"/>
  <c r="H156" i="1" l="1"/>
  <c r="H155" i="1"/>
  <c r="R154" i="1"/>
  <c r="M154" i="1"/>
  <c r="H154" i="1"/>
  <c r="J52" i="1" l="1"/>
  <c r="U52" i="1"/>
  <c r="T52" i="1"/>
  <c r="S52" i="1"/>
  <c r="Q52" i="1"/>
  <c r="P52" i="1"/>
  <c r="O52" i="1"/>
  <c r="K52" i="1"/>
  <c r="P248" i="1" l="1"/>
  <c r="U248" i="1"/>
  <c r="R248" i="1" s="1"/>
  <c r="R253" i="1"/>
  <c r="M253" i="1"/>
  <c r="R251" i="1"/>
  <c r="M251" i="1"/>
  <c r="H253" i="1"/>
  <c r="U234" i="1"/>
  <c r="R234" i="1" s="1"/>
  <c r="P234" i="1"/>
  <c r="M234" i="1" s="1"/>
  <c r="K234" i="1"/>
  <c r="H234" i="1" s="1"/>
  <c r="R237" i="1"/>
  <c r="M237" i="1"/>
  <c r="H237" i="1"/>
  <c r="M248" i="1" l="1"/>
  <c r="K170" i="1"/>
  <c r="R174" i="1"/>
  <c r="M174" i="1"/>
  <c r="H174" i="1"/>
  <c r="H248" i="1" l="1"/>
  <c r="H251" i="1"/>
  <c r="R188" i="1" l="1"/>
  <c r="M188" i="1"/>
  <c r="H188" i="1"/>
  <c r="O184" i="1"/>
  <c r="T184" i="1"/>
  <c r="J184" i="1"/>
  <c r="H184" i="1" s="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N120" i="1"/>
  <c r="M107" i="1"/>
  <c r="M106" i="1"/>
  <c r="M105" i="1"/>
  <c r="M101" i="1"/>
  <c r="M100" i="1"/>
  <c r="Q99" i="1"/>
  <c r="Q98" i="1" s="1"/>
  <c r="O99" i="1"/>
  <c r="O98" i="1" s="1"/>
  <c r="N99" i="1"/>
  <c r="P98" i="1"/>
  <c r="M84" i="1"/>
  <c r="M83" i="1"/>
  <c r="Q82" i="1"/>
  <c r="O82" i="1"/>
  <c r="M82" i="1" s="1"/>
  <c r="N82" i="1"/>
  <c r="M77" i="1"/>
  <c r="M75" i="1"/>
  <c r="Q64" i="1"/>
  <c r="O64" i="1"/>
  <c r="N64" i="1"/>
  <c r="M64" i="1" s="1"/>
  <c r="M55" i="1"/>
  <c r="M54" i="1"/>
  <c r="N52" i="1"/>
  <c r="Q29" i="1"/>
  <c r="N29" i="1"/>
  <c r="Q25" i="1"/>
  <c r="P25" i="1"/>
  <c r="O25" i="1"/>
  <c r="N25"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L248" i="1"/>
  <c r="J248" i="1"/>
  <c r="I248" i="1"/>
  <c r="L234" i="1"/>
  <c r="J234" i="1"/>
  <c r="I234" i="1"/>
  <c r="H228" i="1"/>
  <c r="L227" i="1"/>
  <c r="K227" i="1"/>
  <c r="J227" i="1"/>
  <c r="I227" i="1"/>
  <c r="H206" i="1"/>
  <c r="H205" i="1"/>
  <c r="L197" i="1"/>
  <c r="K197" i="1"/>
  <c r="J197" i="1"/>
  <c r="I197" i="1"/>
  <c r="H171" i="1"/>
  <c r="L170" i="1"/>
  <c r="J170" i="1"/>
  <c r="I170" i="1"/>
  <c r="H170" i="1" s="1"/>
  <c r="H167" i="1"/>
  <c r="L166" i="1"/>
  <c r="K166" i="1"/>
  <c r="I166" i="1"/>
  <c r="H164" i="1"/>
  <c r="L162" i="1"/>
  <c r="K162" i="1"/>
  <c r="I162" i="1"/>
  <c r="H162" i="1" s="1"/>
  <c r="H160" i="1"/>
  <c r="H159" i="1"/>
  <c r="L158" i="1"/>
  <c r="K158" i="1"/>
  <c r="I158" i="1"/>
  <c r="L150" i="1"/>
  <c r="I150" i="1"/>
  <c r="H148" i="1"/>
  <c r="H147" i="1"/>
  <c r="L146" i="1"/>
  <c r="K146" i="1"/>
  <c r="I146" i="1"/>
  <c r="H144" i="1"/>
  <c r="H143" i="1"/>
  <c r="H142" i="1"/>
  <c r="L141" i="1"/>
  <c r="K141" i="1"/>
  <c r="J141" i="1"/>
  <c r="I141" i="1"/>
  <c r="H139" i="1"/>
  <c r="H138" i="1"/>
  <c r="L135" i="1"/>
  <c r="J135" i="1"/>
  <c r="I135" i="1"/>
  <c r="H121" i="1"/>
  <c r="H120" i="1" s="1"/>
  <c r="L120" i="1"/>
  <c r="J120" i="1"/>
  <c r="I120" i="1"/>
  <c r="H102" i="1"/>
  <c r="H101" i="1"/>
  <c r="H100" i="1"/>
  <c r="L99" i="1"/>
  <c r="L98" i="1" s="1"/>
  <c r="J99" i="1"/>
  <c r="J98" i="1" s="1"/>
  <c r="I99" i="1"/>
  <c r="I98" i="1" s="1"/>
  <c r="K98" i="1"/>
  <c r="L82" i="1"/>
  <c r="H77" i="1"/>
  <c r="H75" i="1"/>
  <c r="H73" i="1"/>
  <c r="H71" i="1"/>
  <c r="H69" i="1"/>
  <c r="H67" i="1"/>
  <c r="H65" i="1"/>
  <c r="L64" i="1"/>
  <c r="I64" i="1"/>
  <c r="H55" i="1"/>
  <c r="H54" i="1"/>
  <c r="H53" i="1"/>
  <c r="I52" i="1"/>
  <c r="L29" i="1"/>
  <c r="L25" i="1"/>
  <c r="K25" i="1"/>
  <c r="J25" i="1"/>
  <c r="I25" i="1"/>
  <c r="P190" i="1" l="1"/>
  <c r="P277" i="1"/>
  <c r="H64" i="1"/>
  <c r="H166" i="1"/>
  <c r="K190" i="1"/>
  <c r="O190" i="1"/>
  <c r="J190" i="1"/>
  <c r="M190" i="1"/>
  <c r="L61" i="1"/>
  <c r="K109" i="1"/>
  <c r="P61" i="1"/>
  <c r="P109" i="1"/>
  <c r="K277" i="1"/>
  <c r="Q61" i="1"/>
  <c r="N61" i="1"/>
  <c r="J61" i="1"/>
  <c r="O61" i="1"/>
  <c r="H52" i="1"/>
  <c r="M52" i="1"/>
  <c r="M61" i="1" s="1"/>
  <c r="M227" i="1"/>
  <c r="L109" i="1"/>
  <c r="M158" i="1"/>
  <c r="H99" i="1"/>
  <c r="H150" i="1"/>
  <c r="H158" i="1"/>
  <c r="I277" i="1"/>
  <c r="J406" i="1"/>
  <c r="L406" i="1"/>
  <c r="M99" i="1"/>
  <c r="M135" i="1"/>
  <c r="M150" i="1"/>
  <c r="M166" i="1"/>
  <c r="M170" i="1"/>
  <c r="Q277" i="1"/>
  <c r="O406" i="1"/>
  <c r="Q406" i="1"/>
  <c r="M146" i="1"/>
  <c r="J109" i="1"/>
  <c r="H25" i="1"/>
  <c r="K61" i="1"/>
  <c r="I109" i="1"/>
  <c r="H146" i="1"/>
  <c r="L277" i="1"/>
  <c r="H227" i="1"/>
  <c r="H262" i="1"/>
  <c r="I406" i="1"/>
  <c r="K406" i="1"/>
  <c r="H406" i="1" s="1"/>
  <c r="M25" i="1"/>
  <c r="O109" i="1"/>
  <c r="Q109" i="1"/>
  <c r="N98" i="1"/>
  <c r="M98" i="1" s="1"/>
  <c r="M162" i="1"/>
  <c r="M197" i="1"/>
  <c r="N406" i="1"/>
  <c r="P406" i="1"/>
  <c r="M406" i="1" s="1"/>
  <c r="H98" i="1"/>
  <c r="H141" i="1"/>
  <c r="M141" i="1"/>
  <c r="M262" i="1"/>
  <c r="H135" i="1"/>
  <c r="N277" i="1"/>
  <c r="I61"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4" i="1"/>
  <c r="V82" i="1"/>
  <c r="S82" i="1"/>
  <c r="R77" i="1"/>
  <c r="R75" i="1"/>
  <c r="R73" i="1"/>
  <c r="R71" i="1"/>
  <c r="R69" i="1"/>
  <c r="R67" i="1"/>
  <c r="R65" i="1"/>
  <c r="V64" i="1"/>
  <c r="S64" i="1"/>
  <c r="R64" i="1" s="1"/>
  <c r="R54" i="1"/>
  <c r="V52" i="1"/>
  <c r="V29" i="1"/>
  <c r="S29" i="1"/>
  <c r="V25" i="1"/>
  <c r="U25" i="1"/>
  <c r="T25" i="1"/>
  <c r="S25" i="1"/>
  <c r="H190" i="1" l="1"/>
  <c r="U190" i="1"/>
  <c r="I407" i="1"/>
  <c r="H109" i="1"/>
  <c r="H277" i="1"/>
  <c r="U277" i="1"/>
  <c r="T190" i="1"/>
  <c r="K407" i="1"/>
  <c r="J407" i="1"/>
  <c r="M109" i="1"/>
  <c r="M277" i="1"/>
  <c r="H61" i="1"/>
  <c r="U61" i="1"/>
  <c r="R170" i="1"/>
  <c r="O407" i="1"/>
  <c r="P407" i="1"/>
  <c r="T61" i="1"/>
  <c r="N109" i="1"/>
  <c r="L407" i="1"/>
  <c r="S61" i="1"/>
  <c r="R52" i="1"/>
  <c r="S277" i="1"/>
  <c r="V61" i="1"/>
  <c r="V190" i="1"/>
  <c r="T109" i="1"/>
  <c r="S406" i="1"/>
  <c r="U406" i="1"/>
  <c r="R406" i="1" s="1"/>
  <c r="R227" i="1"/>
  <c r="R25" i="1"/>
  <c r="R141" i="1"/>
  <c r="V109" i="1"/>
  <c r="R98" i="1"/>
  <c r="R99" i="1"/>
  <c r="R146" i="1"/>
  <c r="R162" i="1"/>
  <c r="V277" i="1"/>
  <c r="T406" i="1"/>
  <c r="V406" i="1"/>
  <c r="R262" i="1"/>
  <c r="R197" i="1"/>
  <c r="R166" i="1"/>
  <c r="R158" i="1"/>
  <c r="R150" i="1"/>
  <c r="R135" i="1"/>
  <c r="U109" i="1"/>
  <c r="S109" i="1"/>
  <c r="H407" i="1" l="1"/>
  <c r="R190" i="1"/>
  <c r="M407" i="1"/>
  <c r="R277" i="1"/>
  <c r="R109" i="1"/>
  <c r="T407" i="1"/>
  <c r="U407" i="1"/>
  <c r="R61" i="1"/>
  <c r="V407" i="1"/>
  <c r="R407" i="1" l="1"/>
</calcChain>
</file>

<file path=xl/sharedStrings.xml><?xml version="1.0" encoding="utf-8"?>
<sst xmlns="http://schemas.openxmlformats.org/spreadsheetml/2006/main" count="4614" uniqueCount="780">
  <si>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</si>
  <si>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</si>
  <si>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</si>
  <si>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</si>
  <si>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</si>
  <si>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</si>
  <si>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</si>
  <si>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</si>
  <si>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</si>
  <si>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</si>
  <si>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</si>
  <si>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</si>
  <si>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</si>
  <si>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</si>
  <si>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</si>
  <si>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</si>
  <si>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</si>
  <si>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</si>
  <si>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</si>
  <si>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</si>
  <si>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</si>
  <si>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</si>
  <si>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</si>
  <si>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</si>
  <si>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</si>
  <si>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</si>
  <si>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</si>
  <si>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</si>
  <si>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</si>
  <si>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</si>
  <si>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</si>
  <si>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</si>
  <si>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</si>
  <si>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</si>
  <si>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</si>
  <si>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</si>
  <si>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</si>
  <si>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</si>
  <si>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</si>
  <si>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</si>
  <si>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</si>
  <si>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</si>
  <si>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</si>
  <si>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</si>
  <si>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</si>
  <si>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</si>
  <si>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</si>
  <si>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</si>
  <si>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</si>
  <si>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</si>
  <si>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</si>
  <si>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</si>
  <si>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</si>
  <si>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</si>
  <si>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</si>
  <si>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</si>
  <si>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</si>
  <si>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</si>
  <si>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</si>
  <si>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</si>
  <si>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</si>
  <si>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</si>
  <si>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</si>
  <si>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</si>
  <si>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</si>
  <si>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</si>
  <si>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</si>
  <si>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</si>
  <si>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</si>
  <si>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</si>
  <si>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</si>
  <si>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</si>
  <si>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</si>
  <si>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</si>
  <si>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</si>
  <si>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</si>
  <si>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</si>
  <si>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</si>
  <si>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</si>
  <si>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</si>
  <si>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</si>
  <si>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</si>
  <si>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</si>
  <si>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</si>
  <si>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</si>
  <si>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</si>
  <si>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</si>
  <si>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</si>
  <si>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</si>
  <si>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</si>
  <si>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</si>
  <si>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</si>
  <si>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</si>
  <si>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</si>
  <si>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</si>
  <si>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</si>
  <si>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</si>
  <si>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</si>
  <si>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</si>
  <si>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</si>
  <si>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</si>
  <si>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</si>
  <si>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</si>
  <si>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</si>
  <si>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</si>
  <si>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</si>
  <si>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</si>
  <si>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</si>
  <si>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</si>
  <si>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</si>
  <si>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</si>
  <si>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</si>
  <si>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</si>
  <si>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</si>
  <si>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</si>
  <si>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</si>
  <si>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</si>
  <si>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</si>
  <si>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</si>
  <si>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</si>
  <si>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</si>
  <si>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</si>
  <si>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</si>
  <si>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</si>
  <si>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</si>
  <si>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</si>
  <si>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</si>
  <si>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</si>
  <si>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</si>
  <si>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</si>
  <si>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</si>
  <si>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</si>
  <si>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</si>
  <si>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</si>
  <si>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</si>
  <si>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</si>
  <si>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</si>
  <si>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</si>
  <si>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</si>
  <si>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</si>
  <si>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</si>
  <si>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</si>
  <si>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</si>
  <si>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</si>
  <si>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</si>
  <si>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</si>
  <si>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</si>
  <si>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</si>
  <si>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</si>
  <si>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</si>
  <si>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</si>
  <si>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</si>
  <si>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</si>
  <si>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</si>
  <si>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</si>
  <si>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</si>
  <si>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</si>
  <si>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</si>
  <si>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</si>
  <si>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</si>
  <si>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</si>
  <si>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</si>
  <si>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</si>
  <si>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</si>
  <si>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</si>
  <si>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</si>
  <si>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</si>
  <si>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</si>
  <si>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</si>
  <si>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</si>
  <si>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</si>
  <si>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</si>
  <si>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</si>
  <si>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</si>
  <si>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</si>
  <si>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</si>
  <si>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</si>
  <si>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</si>
  <si>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</si>
  <si>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</si>
  <si>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</si>
  <si>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</si>
  <si>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</si>
  <si>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</si>
  <si>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</si>
  <si>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</si>
  <si>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</si>
  <si>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</si>
  <si>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</si>
  <si>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</si>
  <si>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</si>
  <si>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</si>
  <si>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</si>
  <si>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</si>
  <si>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</si>
  <si>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</si>
  <si>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</si>
  <si>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</si>
  <si>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</si>
  <si>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</si>
  <si>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</si>
  <si>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</si>
  <si>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</si>
  <si>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</si>
  <si>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</si>
  <si>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</si>
  <si>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</si>
  <si>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</si>
  <si>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</si>
  <si>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</si>
  <si>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</si>
  <si>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</si>
  <si>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</si>
  <si>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</si>
  <si>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</si>
  <si>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</si>
  <si>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</si>
  <si>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</si>
  <si>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</si>
  <si>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</si>
  <si>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</si>
  <si>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</si>
  <si>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</si>
  <si>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</si>
  <si>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</si>
  <si>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</si>
  <si>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</si>
  <si>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</si>
  <si>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</si>
  <si>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</si>
  <si>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</si>
  <si>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</si>
  <si>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</si>
  <si>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</si>
  <si>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</si>
  <si>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</si>
  <si>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</si>
  <si>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</si>
  <si>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</si>
  <si>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</si>
  <si>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</si>
  <si>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</si>
  <si>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</si>
  <si>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</si>
  <si>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</si>
  <si>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</si>
  <si>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</si>
  <si>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</si>
  <si>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</si>
  <si>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</si>
  <si>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</si>
  <si>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</si>
  <si>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</si>
  <si>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</si>
  <si>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</si>
  <si>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</si>
  <si>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</si>
  <si>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</si>
  <si>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</si>
  <si>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</si>
  <si>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</si>
  <si>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</si>
  <si>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</si>
  <si>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</si>
  <si>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</si>
  <si>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</si>
  <si>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</si>
  <si>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</si>
  <si>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</si>
  <si>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</si>
  <si>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</si>
  <si>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</si>
  <si>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</si>
  <si>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</si>
  <si>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</si>
  <si>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</si>
  <si>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</si>
  <si>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</si>
  <si>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</si>
  <si>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</si>
  <si>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</si>
  <si>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</si>
  <si>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</si>
  <si>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</si>
  <si>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</si>
  <si>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</si>
  <si>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</si>
  <si>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</si>
  <si>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</si>
  <si>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</si>
  <si>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</si>
  <si>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</si>
  <si>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</si>
  <si>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</si>
  <si>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</si>
  <si>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</si>
  <si>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</si>
  <si>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</si>
  <si>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</si>
  <si>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</si>
  <si>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</si>
  <si>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</si>
  <si>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</si>
  <si>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</si>
  <si>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</si>
  <si>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</si>
  <si>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</si>
  <si>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</si>
  <si>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</si>
  <si>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</si>
  <si>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</si>
  <si>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</si>
  <si>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</si>
  <si>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</si>
  <si>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</si>
  <si>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</si>
  <si>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</si>
  <si>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</si>
  <si>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</si>
  <si>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</si>
  <si>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</si>
  <si>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</si>
  <si>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</si>
  <si>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</si>
  <si>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</si>
  <si>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</si>
  <si>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</si>
  <si>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</si>
  <si>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</si>
  <si>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</si>
  <si>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</si>
  <si>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</si>
  <si>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</si>
  <si>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</si>
  <si>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</si>
  <si>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</si>
  <si>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</si>
  <si>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</si>
  <si>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</si>
  <si>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</si>
  <si>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</si>
  <si>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</si>
  <si>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</si>
  <si>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</si>
  <si>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</si>
  <si>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</si>
  <si>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</si>
  <si>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</si>
  <si>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</si>
  <si>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</si>
  <si>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</si>
  <si>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</si>
  <si>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</si>
  <si>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</si>
  <si>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</si>
  <si>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</si>
  <si>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</si>
  <si>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</si>
  <si>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</si>
  <si>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</si>
  <si>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</si>
  <si>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</si>
  <si>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</si>
  <si>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</si>
  <si>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</si>
  <si>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</si>
  <si>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</si>
  <si>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</si>
  <si>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</si>
  <si>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</si>
  <si>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</si>
  <si>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</si>
  <si>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</si>
  <si>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</si>
  <si>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</si>
  <si>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</si>
  <si>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</si>
  <si>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</si>
  <si>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</si>
  <si>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</si>
  <si>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</si>
  <si>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</si>
  <si>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</si>
  <si>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</si>
  <si>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</si>
  <si>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</si>
  <si>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</si>
  <si>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</si>
  <si>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</si>
  <si>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</si>
  <si>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</si>
  <si>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</si>
  <si>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</si>
  <si>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</si>
  <si>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</si>
  <si>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</si>
  <si>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</si>
  <si>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</si>
  <si>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</si>
  <si>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</si>
  <si>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</si>
  <si>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</si>
  <si>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</si>
  <si>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</si>
  <si>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</si>
  <si>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</si>
  <si>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</si>
  <si>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</si>
  <si>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</si>
  <si>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</si>
  <si>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</si>
  <si>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</si>
  <si>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</si>
  <si>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</si>
  <si>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</si>
  <si>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</si>
  <si>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</si>
  <si>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</si>
  <si>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</si>
  <si>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</si>
  <si>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</si>
  <si>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</si>
  <si>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</si>
  <si>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</si>
  <si>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</si>
  <si>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</si>
  <si>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</si>
  <si>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</si>
  <si>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</si>
  <si>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</si>
  <si>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</si>
  <si>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</si>
  <si>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</si>
  <si>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</si>
  <si>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</si>
  <si>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</si>
  <si>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</si>
  <si>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</si>
  <si>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</si>
  <si>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</si>
  <si>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</si>
  <si>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</si>
  <si>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</si>
  <si>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</si>
  <si>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</si>
  <si>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</si>
  <si>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</si>
  <si>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</si>
  <si>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</si>
  <si>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</si>
  <si>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</si>
  <si>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</si>
  <si>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</si>
  <si>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</si>
  <si>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</si>
  <si>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</si>
  <si>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</si>
  <si>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</si>
  <si>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</si>
  <si>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</si>
  <si>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</si>
  <si>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</si>
  <si>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</si>
  <si>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</si>
  <si>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</si>
  <si>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</si>
  <si>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</si>
  <si>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</si>
  <si>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</si>
  <si>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</si>
  <si>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</si>
  <si>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</si>
  <si>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</si>
  <si>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</si>
  <si>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</si>
  <si>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</si>
  <si>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</si>
  <si>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</si>
  <si>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</si>
  <si>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</si>
  <si>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</si>
  <si>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</si>
  <si>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</si>
  <si>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</si>
  <si>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</si>
  <si>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</si>
  <si>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</si>
  <si>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</si>
  <si>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</si>
  <si>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</si>
  <si>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</si>
  <si>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</si>
  <si>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</si>
  <si>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</si>
  <si>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</si>
  <si>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</si>
  <si>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</si>
  <si>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</si>
  <si>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</si>
  <si>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</si>
  <si>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</si>
  <si>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</si>
  <si>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</si>
  <si>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</si>
  <si>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</si>
  <si>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</si>
  <si>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</si>
  <si>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</si>
  <si>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</si>
  <si>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</si>
  <si>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</si>
  <si>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</si>
  <si>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</si>
  <si>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</si>
  <si>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</si>
  <si>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</si>
  <si>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</si>
  <si>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</si>
  <si>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</si>
  <si>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</si>
  <si>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</si>
  <si>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</si>
  <si>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</si>
  <si>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</si>
  <si>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</si>
  <si>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</si>
  <si>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</si>
  <si>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</si>
  <si>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</si>
  <si>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</si>
  <si>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</si>
  <si>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</si>
  <si>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</si>
  <si>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</si>
  <si>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</si>
  <si>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</si>
  <si>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</si>
  <si>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</si>
  <si>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</si>
  <si>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</si>
  <si>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</si>
  <si>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</si>
  <si>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</si>
  <si>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</si>
  <si>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</si>
  <si>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</si>
  <si>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</si>
  <si>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</si>
  <si>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</si>
  <si>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</si>
  <si>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</si>
  <si>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</si>
  <si>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</si>
  <si>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</si>
  <si>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</si>
  <si>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</si>
  <si>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</si>
  <si>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</si>
  <si>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</si>
  <si>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</si>
  <si>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</si>
  <si>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</si>
  <si>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</si>
  <si>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</si>
  <si>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</si>
  <si>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</si>
  <si>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</si>
  <si>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</si>
  <si>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</si>
  <si>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</si>
  <si>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</si>
  <si>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</si>
  <si>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</si>
  <si>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</si>
  <si>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</si>
  <si>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</si>
  <si>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</si>
  <si>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</si>
  <si>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</si>
  <si>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</si>
  <si>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</si>
  <si>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</si>
  <si>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</si>
  <si>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</si>
  <si>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</si>
  <si>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</si>
  <si>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</si>
  <si>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</si>
  <si>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</si>
  <si>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</si>
  <si>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</si>
  <si>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</si>
  <si>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</si>
  <si>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</si>
  <si>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</si>
  <si>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</si>
  <si>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</si>
  <si>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</si>
  <si>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</si>
  <si>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</si>
  <si>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</si>
  <si>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</si>
  <si>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</si>
  <si>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</si>
  <si>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</si>
  <si>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</si>
  <si>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</si>
  <si>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</si>
  <si>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</si>
  <si>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</si>
  <si>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</si>
  <si>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</si>
  <si>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</si>
  <si>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</si>
  <si>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</si>
  <si>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</si>
  <si>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</si>
  <si>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</si>
  <si>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</si>
  <si>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</si>
  <si>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</si>
  <si>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</si>
  <si>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</si>
  <si>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</si>
  <si>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</si>
  <si>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</si>
  <si>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</si>
  <si>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</si>
  <si>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</si>
  <si>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</si>
  <si>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</si>
  <si>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</si>
  <si>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</si>
  <si>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</si>
  <si>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</si>
  <si>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</si>
  <si>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</si>
  <si>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</si>
  <si>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</si>
  <si>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</si>
  <si>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</si>
  <si>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</si>
  <si>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</si>
  <si>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</si>
  <si>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</si>
  <si>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</si>
  <si>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</si>
  <si>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</si>
  <si>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</si>
  <si>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</si>
  <si>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</si>
  <si>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</si>
  <si>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</si>
  <si>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</si>
  <si>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</si>
  <si>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</si>
  <si>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</si>
  <si>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</si>
  <si>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</si>
  <si>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</si>
  <si>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</si>
  <si>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</si>
  <si>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</si>
  <si>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</si>
  <si>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</si>
  <si>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</si>
  <si>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</si>
  <si>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</si>
  <si>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</si>
  <si>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</si>
  <si>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</si>
  <si>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</si>
  <si>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</si>
  <si>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</si>
  <si>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</si>
  <si>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</si>
  <si>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</si>
  <si>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</si>
  <si>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</si>
  <si>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</si>
  <si>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</si>
  <si>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</si>
  <si>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</si>
  <si>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</si>
  <si>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</si>
  <si>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</si>
  <si>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</si>
  <si>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</si>
  <si>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</si>
  <si>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</si>
  <si>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</si>
  <si>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</si>
  <si>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</si>
  <si>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</si>
  <si>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</si>
  <si>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</si>
  <si>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</si>
  <si>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</si>
  <si>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</si>
  <si>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</si>
  <si>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</si>
  <si>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</si>
  <si>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</si>
  <si>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</si>
  <si>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</si>
  <si>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</si>
  <si>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</si>
  <si>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</si>
  <si>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</si>
  <si>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Контрольное событие 24                                                  Постановка на кадастровый учет земельных участков из состава земель сельскохозяйственного назначения</t>
  </si>
  <si>
    <t>Контрольное событие 25
Составлен акт проверки использования муниципального имущества</t>
  </si>
  <si>
    <t>Контрольное событие 26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</si>
  <si>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</si>
  <si>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Достигнуты плановые значения показателей (индикаторов)  подпрограммы </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</si>
  <si>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</si>
  <si>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</si>
  <si>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</si>
  <si>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</si>
  <si>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</si>
  <si>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 xml:space="preserve">Контрольное событие 43      Достигнуты плановые значения показателей (индикаторов)  подпрограммы </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</si>
  <si>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</si>
  <si>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</si>
  <si>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</si>
  <si>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</si>
  <si>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</si>
  <si>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</si>
  <si>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</si>
  <si>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</si>
  <si>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</si>
  <si>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</si>
  <si>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</si>
  <si>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</si>
  <si>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</si>
  <si>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</si>
  <si>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</si>
  <si>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</si>
  <si>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</si>
  <si>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</si>
  <si>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</si>
  <si>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</si>
  <si>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</si>
  <si>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</si>
  <si>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</si>
  <si>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</si>
  <si>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</si>
  <si>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</si>
  <si>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</si>
  <si>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</si>
  <si>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</si>
  <si>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</si>
  <si>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</si>
  <si>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</si>
  <si>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</si>
  <si>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</si>
  <si>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</si>
  <si>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</si>
  <si>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</si>
  <si>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</si>
  <si>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</si>
  <si>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</si>
  <si>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</si>
  <si>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</si>
  <si>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</si>
  <si>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</si>
  <si>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</si>
  <si>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</si>
  <si>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</si>
  <si>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</si>
  <si>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</si>
  <si>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</si>
  <si>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</si>
  <si>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</si>
  <si>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</si>
  <si>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</si>
  <si>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</si>
  <si>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</si>
  <si>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</si>
  <si>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</si>
  <si>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</si>
  <si>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27 июня 2024   г. № 974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</si>
</sst>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2" fillId="4" borderId="3" xfId="0" applyFont="1" applyFill="1" applyBorder="1" applyAlignment="1">
      <alignment horizontal="left" vertical="center"/>
    </xf>
    <xf numFmtId="0" fontId="2" fillId="3" borderId="5"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4" zoomScaleNormal="70" zoomScaleSheetLayoutView="64" workbookViewId="0">
      <pane xSplit="2" ySplit="9" topLeftCell="C405" activePane="bottomRight" state="frozen"/>
      <selection pane="topRight" activeCell="C1" sqref="C1"/>
      <selection pane="bottomLeft" activeCell="A10" sqref="A10"/>
      <selection pane="bottomRight" activeCell="T3" sqref="T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4.140625" style="66" bestFit="1" customWidth="1"/>
    <col min="9" max="9" width="16.42578125" style="66" bestFit="1" customWidth="1"/>
    <col min="10" max="10" width="11.140625" style="66" bestFit="1" customWidth="1"/>
    <col min="11" max="11" width="14.140625" style="66" bestFit="1"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3" width="4.85546875" style="65" customWidth="1"/>
    <col min="24"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1"/>
      <c r="L1" s="252"/>
      <c r="M1" s="252"/>
      <c r="N1" s="252"/>
      <c r="O1" s="252"/>
      <c r="P1" s="252"/>
      <c r="Q1" s="252"/>
      <c r="R1" s="252"/>
      <c r="S1" s="252"/>
      <c r="T1" s="252"/>
      <c r="U1" s="296" t="s">
        <v>779</v>
      </c>
      <c r="V1" s="296"/>
      <c r="W1" s="296"/>
      <c r="X1" s="296"/>
      <c r="Y1" s="296"/>
      <c r="Z1" s="296"/>
      <c r="AA1" s="296"/>
      <c r="AB1" s="296"/>
      <c r="AC1" s="296"/>
      <c r="AD1" s="296"/>
      <c r="AE1" s="296"/>
      <c r="AF1" s="296"/>
      <c r="AG1" s="296"/>
      <c r="AH1" s="296"/>
    </row>
    <row r="2" spans="1:35" s="3" customFormat="1" ht="27.6" customHeight="1" x14ac:dyDescent="0.25">
      <c r="A2" s="25"/>
      <c r="F2" s="147"/>
      <c r="G2" s="147"/>
      <c r="H2" s="252"/>
      <c r="I2" s="252"/>
      <c r="J2" s="252"/>
      <c r="K2" s="291"/>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296" t="s">
        <v>702</v>
      </c>
      <c r="V3" s="296"/>
      <c r="W3" s="296"/>
      <c r="X3" s="296"/>
      <c r="Y3" s="296"/>
      <c r="Z3" s="296"/>
      <c r="AA3" s="296"/>
      <c r="AB3" s="296"/>
      <c r="AC3" s="296"/>
      <c r="AD3" s="296"/>
      <c r="AE3" s="296"/>
      <c r="AF3" s="296"/>
      <c r="AG3" s="296"/>
      <c r="AH3" s="296"/>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302" t="s">
        <v>687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304"/>
      <c r="AI6" s="27"/>
    </row>
    <row r="7" spans="1:35" s="25" customFormat="1" ht="18.75" customHeight="1" x14ac:dyDescent="0.25">
      <c r="A7" s="301" t="s">
        <v>0</v>
      </c>
      <c r="B7" s="314" t="s">
        <v>5</v>
      </c>
      <c r="C7" s="301" t="s">
        <v>220</v>
      </c>
      <c r="D7" s="301" t="s">
        <v>222</v>
      </c>
      <c r="E7" s="316" t="s">
        <v>1</v>
      </c>
      <c r="F7" s="297" t="s">
        <v>2</v>
      </c>
      <c r="G7" s="297" t="s">
        <v>3</v>
      </c>
      <c r="H7" s="392"/>
      <c r="I7" s="392"/>
      <c r="J7" s="392"/>
      <c r="K7" s="392"/>
      <c r="L7" s="392"/>
      <c r="M7" s="392"/>
      <c r="N7" s="392"/>
      <c r="O7" s="392"/>
      <c r="P7" s="392"/>
      <c r="Q7" s="392"/>
      <c r="R7" s="392"/>
      <c r="S7" s="392"/>
      <c r="T7" s="392"/>
      <c r="U7" s="392"/>
      <c r="V7" s="330"/>
      <c r="W7" s="301" t="s">
        <v>4</v>
      </c>
      <c r="X7" s="301"/>
      <c r="Y7" s="301"/>
      <c r="Z7" s="301"/>
      <c r="AA7" s="301"/>
      <c r="AB7" s="301"/>
      <c r="AC7" s="301"/>
      <c r="AD7" s="301"/>
      <c r="AE7" s="301"/>
      <c r="AF7" s="301"/>
      <c r="AG7" s="301"/>
      <c r="AH7" s="301"/>
      <c r="AI7" s="28"/>
    </row>
    <row r="8" spans="1:35" s="3" customFormat="1" x14ac:dyDescent="0.25">
      <c r="A8" s="301"/>
      <c r="B8" s="315"/>
      <c r="C8" s="301"/>
      <c r="D8" s="301"/>
      <c r="E8" s="317"/>
      <c r="F8" s="297"/>
      <c r="G8" s="297"/>
      <c r="H8" s="298" t="s">
        <v>638</v>
      </c>
      <c r="I8" s="299"/>
      <c r="J8" s="299"/>
      <c r="K8" s="299"/>
      <c r="L8" s="300"/>
      <c r="M8" s="298" t="s">
        <v>678</v>
      </c>
      <c r="N8" s="299"/>
      <c r="O8" s="299"/>
      <c r="P8" s="299"/>
      <c r="Q8" s="300"/>
      <c r="R8" s="298" t="s">
        <v>688</v>
      </c>
      <c r="S8" s="299"/>
      <c r="T8" s="299"/>
      <c r="U8" s="299"/>
      <c r="V8" s="300"/>
      <c r="W8" s="313" t="s">
        <v>638</v>
      </c>
      <c r="X8" s="313"/>
      <c r="Y8" s="313"/>
      <c r="Z8" s="313"/>
      <c r="AA8" s="313" t="s">
        <v>678</v>
      </c>
      <c r="AB8" s="313"/>
      <c r="AC8" s="313"/>
      <c r="AD8" s="313"/>
      <c r="AE8" s="313" t="s">
        <v>688</v>
      </c>
      <c r="AF8" s="313"/>
      <c r="AG8" s="313"/>
      <c r="AH8" s="313"/>
      <c r="AI8" s="29"/>
    </row>
    <row r="9" spans="1:35" s="3" customFormat="1" ht="123.75" customHeight="1" x14ac:dyDescent="0.25">
      <c r="A9" s="301"/>
      <c r="B9" s="308"/>
      <c r="C9" s="301"/>
      <c r="D9" s="301"/>
      <c r="E9" s="318"/>
      <c r="F9" s="297"/>
      <c r="G9" s="297"/>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39" t="s">
        <v>448</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339"/>
      <c r="AB11" s="339"/>
      <c r="AC11" s="339"/>
      <c r="AD11" s="339"/>
      <c r="AE11" s="339"/>
      <c r="AF11" s="339"/>
      <c r="AG11" s="339"/>
      <c r="AH11" s="339"/>
      <c r="AI11" s="9"/>
    </row>
    <row r="12" spans="1:35" s="10" customFormat="1" ht="33" customHeight="1" x14ac:dyDescent="0.25">
      <c r="A12" s="340" t="s">
        <v>535</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1"/>
      <c r="AI12" s="9"/>
    </row>
    <row r="13" spans="1:35" s="12" customFormat="1" ht="135" customHeight="1" x14ac:dyDescent="0.25">
      <c r="A13" s="45" t="s">
        <v>142</v>
      </c>
      <c r="B13" s="13" t="s">
        <v>223</v>
      </c>
      <c r="C13" s="290" t="s">
        <v>690</v>
      </c>
      <c r="D13" s="114" t="s">
        <v>379</v>
      </c>
      <c r="E13" s="314"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14" t="s">
        <v>690</v>
      </c>
      <c r="D14" s="314" t="s">
        <v>523</v>
      </c>
      <c r="E14" s="315"/>
      <c r="F14" s="180">
        <v>45474</v>
      </c>
      <c r="G14" s="263">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42"/>
      <c r="D15" s="308"/>
      <c r="E15" s="315"/>
      <c r="F15" s="180">
        <v>45474</v>
      </c>
      <c r="G15" s="263">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307"/>
      <c r="B16" s="309" t="s">
        <v>685</v>
      </c>
      <c r="C16" s="314" t="s">
        <v>690</v>
      </c>
      <c r="D16" s="314" t="s">
        <v>524</v>
      </c>
      <c r="E16" s="315"/>
      <c r="F16" s="180">
        <v>45474</v>
      </c>
      <c r="G16" s="263">
        <v>46387</v>
      </c>
      <c r="H16" s="305"/>
      <c r="I16" s="305"/>
      <c r="J16" s="305"/>
      <c r="K16" s="305"/>
      <c r="L16" s="305"/>
      <c r="M16" s="305"/>
      <c r="N16" s="305"/>
      <c r="O16" s="305"/>
      <c r="P16" s="305"/>
      <c r="Q16" s="305"/>
      <c r="R16" s="305"/>
      <c r="S16" s="305"/>
      <c r="T16" s="305"/>
      <c r="U16" s="305"/>
      <c r="V16" s="305"/>
      <c r="W16" s="311"/>
      <c r="X16" s="311"/>
      <c r="Y16" s="311" t="s">
        <v>17</v>
      </c>
      <c r="Z16" s="311" t="s">
        <v>17</v>
      </c>
      <c r="AA16" s="311"/>
      <c r="AB16" s="311"/>
      <c r="AC16" s="311" t="s">
        <v>17</v>
      </c>
      <c r="AD16" s="311" t="s">
        <v>17</v>
      </c>
      <c r="AE16" s="311"/>
      <c r="AF16" s="311"/>
      <c r="AG16" s="311" t="s">
        <v>17</v>
      </c>
      <c r="AH16" s="345" t="s">
        <v>17</v>
      </c>
      <c r="AI16" s="9"/>
    </row>
    <row r="17" spans="1:37" s="10" customFormat="1" ht="177" customHeight="1" x14ac:dyDescent="0.25">
      <c r="A17" s="308"/>
      <c r="B17" s="310"/>
      <c r="C17" s="342"/>
      <c r="D17" s="308"/>
      <c r="E17" s="308"/>
      <c r="F17" s="180">
        <v>45474</v>
      </c>
      <c r="G17" s="263">
        <v>46387</v>
      </c>
      <c r="H17" s="306"/>
      <c r="I17" s="306"/>
      <c r="J17" s="306"/>
      <c r="K17" s="306"/>
      <c r="L17" s="306"/>
      <c r="M17" s="306"/>
      <c r="N17" s="306"/>
      <c r="O17" s="306"/>
      <c r="P17" s="306"/>
      <c r="Q17" s="306"/>
      <c r="R17" s="306"/>
      <c r="S17" s="306"/>
      <c r="T17" s="306"/>
      <c r="U17" s="306"/>
      <c r="V17" s="306"/>
      <c r="W17" s="312"/>
      <c r="X17" s="312"/>
      <c r="Y17" s="312"/>
      <c r="Z17" s="312"/>
      <c r="AA17" s="312"/>
      <c r="AB17" s="312"/>
      <c r="AC17" s="312"/>
      <c r="AD17" s="312"/>
      <c r="AE17" s="312"/>
      <c r="AF17" s="312"/>
      <c r="AG17" s="312"/>
      <c r="AH17" s="346"/>
      <c r="AI17" s="9"/>
    </row>
    <row r="18" spans="1:37" s="12" customFormat="1" ht="83.25" customHeight="1" x14ac:dyDescent="0.25">
      <c r="A18" s="45" t="s">
        <v>144</v>
      </c>
      <c r="B18" s="13" t="s">
        <v>238</v>
      </c>
      <c r="C18" s="290" t="s">
        <v>690</v>
      </c>
      <c r="D18" s="135" t="s">
        <v>380</v>
      </c>
      <c r="E18" s="314"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0" t="s">
        <v>690</v>
      </c>
      <c r="D19" s="94" t="s">
        <v>525</v>
      </c>
      <c r="E19" s="315"/>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0" t="s">
        <v>690</v>
      </c>
      <c r="D20" s="94" t="s">
        <v>526</v>
      </c>
      <c r="E20" s="315"/>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686</v>
      </c>
      <c r="C21" s="105"/>
      <c r="D21" s="105"/>
      <c r="E21" s="308"/>
      <c r="F21" s="374" t="s">
        <v>403</v>
      </c>
      <c r="G21" s="375"/>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0" t="s">
        <v>690</v>
      </c>
      <c r="D22" s="135" t="s">
        <v>380</v>
      </c>
      <c r="E22" s="314"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0" t="s">
        <v>690</v>
      </c>
      <c r="D23" s="105" t="s">
        <v>527</v>
      </c>
      <c r="E23" s="315"/>
      <c r="F23" s="180">
        <v>45292</v>
      </c>
      <c r="G23" s="263">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44"/>
      <c r="F24" s="180">
        <v>45292</v>
      </c>
      <c r="G24" s="263">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0" t="s">
        <v>690</v>
      </c>
      <c r="D25" s="19" t="s">
        <v>693</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0" t="s">
        <v>690</v>
      </c>
      <c r="D26" s="188" t="s">
        <v>380</v>
      </c>
      <c r="E26" s="187" t="s">
        <v>40</v>
      </c>
      <c r="F26" s="180">
        <v>45292</v>
      </c>
      <c r="G26" s="263">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0" t="s">
        <v>690</v>
      </c>
      <c r="D27" s="188" t="s">
        <v>694</v>
      </c>
      <c r="E27" s="187" t="s">
        <v>40</v>
      </c>
      <c r="F27" s="180">
        <v>45292</v>
      </c>
      <c r="G27" s="263">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0" t="s">
        <v>690</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0" t="s">
        <v>690</v>
      </c>
      <c r="D29" s="19" t="s">
        <v>695</v>
      </c>
      <c r="E29" s="207" t="s">
        <v>40</v>
      </c>
      <c r="F29" s="178"/>
      <c r="G29" s="179"/>
      <c r="H29" s="209">
        <f>J29+K29</f>
        <v>0</v>
      </c>
      <c r="I29" s="209">
        <v>0</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59"/>
      <c r="AJ29" s="260"/>
      <c r="AK29" s="260"/>
    </row>
    <row r="30" spans="1:37" s="10" customFormat="1" ht="33.75" customHeight="1" x14ac:dyDescent="0.25">
      <c r="A30" s="347" t="s">
        <v>389</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9"/>
      <c r="AI30" s="9"/>
    </row>
    <row r="31" spans="1:37" s="12" customFormat="1" ht="105" customHeight="1" x14ac:dyDescent="0.25">
      <c r="A31" s="48" t="s">
        <v>411</v>
      </c>
      <c r="B31" s="13" t="s">
        <v>25</v>
      </c>
      <c r="C31" s="290" t="s">
        <v>690</v>
      </c>
      <c r="D31" s="135" t="s">
        <v>380</v>
      </c>
      <c r="E31" s="314"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0" t="s">
        <v>690</v>
      </c>
      <c r="D32" s="94" t="s">
        <v>528</v>
      </c>
      <c r="E32" s="315"/>
      <c r="F32" s="180">
        <v>45292</v>
      </c>
      <c r="G32" s="263">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652</v>
      </c>
      <c r="C33" s="21" t="s">
        <v>27</v>
      </c>
      <c r="D33" s="21" t="s">
        <v>27</v>
      </c>
      <c r="E33" s="343"/>
      <c r="F33" s="329" t="s">
        <v>368</v>
      </c>
      <c r="G33" s="330"/>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0" t="s">
        <v>690</v>
      </c>
      <c r="D34" s="94" t="s">
        <v>529</v>
      </c>
      <c r="E34" s="343"/>
      <c r="F34" s="180">
        <v>45292</v>
      </c>
      <c r="G34" s="263">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653</v>
      </c>
      <c r="C35" s="21"/>
      <c r="D35" s="21"/>
      <c r="E35" s="343"/>
      <c r="F35" s="329" t="s">
        <v>393</v>
      </c>
      <c r="G35" s="330"/>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0" t="s">
        <v>690</v>
      </c>
      <c r="D36" s="255" t="s">
        <v>530</v>
      </c>
      <c r="E36" s="343"/>
      <c r="F36" s="180">
        <v>45292</v>
      </c>
      <c r="G36" s="263">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654</v>
      </c>
      <c r="C37" s="21"/>
      <c r="D37" s="21"/>
      <c r="E37" s="344"/>
      <c r="F37" s="329" t="s">
        <v>400</v>
      </c>
      <c r="G37" s="330"/>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0" t="s">
        <v>690</v>
      </c>
      <c r="D38" s="94" t="s">
        <v>376</v>
      </c>
      <c r="E38" s="314" t="s">
        <v>113</v>
      </c>
      <c r="F38" s="180">
        <v>45292</v>
      </c>
      <c r="G38" s="263">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0" t="s">
        <v>690</v>
      </c>
      <c r="D39" s="94" t="s">
        <v>531</v>
      </c>
      <c r="E39" s="315"/>
      <c r="F39" s="180">
        <v>45292</v>
      </c>
      <c r="G39" s="263">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655</v>
      </c>
      <c r="C40" s="105"/>
      <c r="D40" s="105"/>
      <c r="E40" s="343"/>
      <c r="F40" s="329" t="s">
        <v>401</v>
      </c>
      <c r="G40" s="330"/>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0" t="s">
        <v>690</v>
      </c>
      <c r="D41" s="240" t="s">
        <v>532</v>
      </c>
      <c r="E41" s="343"/>
      <c r="F41" s="180">
        <v>45292</v>
      </c>
      <c r="G41" s="263">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656</v>
      </c>
      <c r="C42" s="105"/>
      <c r="D42" s="105"/>
      <c r="E42" s="344"/>
      <c r="F42" s="180">
        <v>45292</v>
      </c>
      <c r="G42" s="263">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0" t="s">
        <v>690</v>
      </c>
      <c r="D43" s="135" t="s">
        <v>380</v>
      </c>
      <c r="E43" s="314"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14" t="s">
        <v>690</v>
      </c>
      <c r="D44" s="314" t="s">
        <v>533</v>
      </c>
      <c r="E44" s="315"/>
      <c r="F44" s="180">
        <v>45292</v>
      </c>
      <c r="G44" s="263">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15"/>
      <c r="D45" s="315"/>
      <c r="E45" s="315"/>
      <c r="F45" s="180">
        <v>45292</v>
      </c>
      <c r="G45" s="263">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8"/>
      <c r="D46" s="308"/>
      <c r="E46" s="315"/>
      <c r="F46" s="180">
        <v>45292</v>
      </c>
      <c r="G46" s="263">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657</v>
      </c>
      <c r="C47" s="105"/>
      <c r="D47" s="105"/>
      <c r="E47" s="344"/>
      <c r="F47" s="180">
        <v>45292</v>
      </c>
      <c r="G47" s="263">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0" t="s">
        <v>690</v>
      </c>
      <c r="D48" s="135" t="s">
        <v>380</v>
      </c>
      <c r="E48" s="314"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0" t="s">
        <v>690</v>
      </c>
      <c r="D49" s="240" t="s">
        <v>532</v>
      </c>
      <c r="E49" s="315"/>
      <c r="F49" s="180">
        <v>45292</v>
      </c>
      <c r="G49" s="263">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658</v>
      </c>
      <c r="C50" s="21"/>
      <c r="D50" s="21"/>
      <c r="E50" s="344"/>
      <c r="F50" s="180">
        <v>45292</v>
      </c>
      <c r="G50" s="263">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60" t="s">
        <v>536</v>
      </c>
      <c r="B51" s="360"/>
      <c r="C51" s="360"/>
      <c r="D51" s="360"/>
      <c r="E51" s="360"/>
      <c r="F51" s="360"/>
      <c r="G51" s="360"/>
      <c r="H51" s="360"/>
      <c r="I51" s="360"/>
      <c r="J51" s="360"/>
      <c r="K51" s="360"/>
      <c r="L51" s="360"/>
      <c r="M51" s="360"/>
      <c r="N51" s="360"/>
      <c r="O51" s="360"/>
      <c r="P51" s="360"/>
      <c r="Q51" s="360"/>
      <c r="R51" s="360"/>
      <c r="S51" s="360"/>
      <c r="T51" s="360"/>
      <c r="U51" s="360"/>
      <c r="V51" s="360"/>
      <c r="W51" s="360"/>
      <c r="X51" s="360"/>
      <c r="Y51" s="360"/>
      <c r="Z51" s="360"/>
      <c r="AA51" s="360"/>
      <c r="AB51" s="360"/>
      <c r="AC51" s="360"/>
      <c r="AD51" s="360"/>
      <c r="AE51" s="360"/>
      <c r="AF51" s="360"/>
      <c r="AG51" s="360"/>
      <c r="AH51" s="361"/>
      <c r="AI51" s="9"/>
    </row>
    <row r="52" spans="1:35" s="12" customFormat="1" ht="97.5" customHeight="1" x14ac:dyDescent="0.25">
      <c r="A52" s="48" t="s">
        <v>416</v>
      </c>
      <c r="B52" s="13" t="s">
        <v>36</v>
      </c>
      <c r="C52" s="290" t="s">
        <v>690</v>
      </c>
      <c r="D52" s="201" t="s">
        <v>380</v>
      </c>
      <c r="E52" s="314" t="s">
        <v>37</v>
      </c>
      <c r="F52" s="178">
        <v>45292</v>
      </c>
      <c r="G52" s="179">
        <v>46387</v>
      </c>
      <c r="H52" s="257">
        <f>H53+H54+H55</f>
        <v>29729.699999999997</v>
      </c>
      <c r="I52" s="257">
        <f>I53+I54+I55</f>
        <v>0</v>
      </c>
      <c r="J52" s="257">
        <f>J53+J54+J55</f>
        <v>0</v>
      </c>
      <c r="K52" s="36">
        <f>K53+K54+K55</f>
        <v>29729.699999999997</v>
      </c>
      <c r="L52" s="257">
        <v>0</v>
      </c>
      <c r="M52" s="257">
        <f>M53+M54+M55</f>
        <v>27988.600000000002</v>
      </c>
      <c r="N52" s="257" t="e">
        <f>N53+N54+N55+#REF!</f>
        <v>#REF!</v>
      </c>
      <c r="O52" s="257">
        <f>O53+O54+O55</f>
        <v>0</v>
      </c>
      <c r="P52" s="257">
        <f t="shared" ref="P52:U52" si="3">P53+P54+P55</f>
        <v>27988.600000000002</v>
      </c>
      <c r="Q52" s="257">
        <f t="shared" si="3"/>
        <v>0</v>
      </c>
      <c r="R52" s="257">
        <f t="shared" si="3"/>
        <v>27924.600000000002</v>
      </c>
      <c r="S52" s="257">
        <f t="shared" si="3"/>
        <v>0</v>
      </c>
      <c r="T52" s="257">
        <f t="shared" si="3"/>
        <v>0</v>
      </c>
      <c r="U52" s="257">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0" t="s">
        <v>690</v>
      </c>
      <c r="D53" s="201" t="s">
        <v>533</v>
      </c>
      <c r="E53" s="315"/>
      <c r="F53" s="180">
        <v>45292</v>
      </c>
      <c r="G53" s="263">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0" t="s">
        <v>690</v>
      </c>
      <c r="D54" s="201" t="s">
        <v>533</v>
      </c>
      <c r="E54" s="315"/>
      <c r="F54" s="180">
        <v>45292</v>
      </c>
      <c r="G54" s="263">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3" t="s">
        <v>690</v>
      </c>
      <c r="D55" s="239" t="s">
        <v>533</v>
      </c>
      <c r="E55" s="315"/>
      <c r="F55" s="180">
        <v>45292</v>
      </c>
      <c r="G55" s="263">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659</v>
      </c>
      <c r="C56" s="4"/>
      <c r="D56" s="4"/>
      <c r="E56" s="106"/>
      <c r="F56" s="180">
        <v>45292</v>
      </c>
      <c r="G56" s="263">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13" t="s">
        <v>691</v>
      </c>
      <c r="D57" s="135" t="s">
        <v>380</v>
      </c>
      <c r="E57" s="314"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13"/>
      <c r="D58" s="376" t="s">
        <v>525</v>
      </c>
      <c r="E58" s="343"/>
      <c r="F58" s="180">
        <v>45292</v>
      </c>
      <c r="G58" s="263">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13"/>
      <c r="D59" s="377"/>
      <c r="E59" s="343"/>
      <c r="F59" s="180">
        <v>45292</v>
      </c>
      <c r="G59" s="263">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660</v>
      </c>
      <c r="C60" s="105"/>
      <c r="D60" s="105"/>
      <c r="E60" s="344"/>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78" t="s">
        <v>41</v>
      </c>
      <c r="B61" s="337"/>
      <c r="C61" s="337"/>
      <c r="D61" s="338"/>
      <c r="E61" s="111"/>
      <c r="F61" s="39"/>
      <c r="G61" s="39"/>
      <c r="H61" s="40">
        <f>H13+H18+H22+H29+H31+H38+H43+H48+H52+H57</f>
        <v>29729.699999999997</v>
      </c>
      <c r="I61" s="40">
        <f>I13+I18+I22+I25+I29+I31+I38+I43+I48+I52+I57</f>
        <v>0</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26" t="s">
        <v>449</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8"/>
      <c r="AI62" s="29"/>
    </row>
    <row r="63" spans="1:35" s="3" customFormat="1" ht="29.25" customHeight="1" x14ac:dyDescent="0.25">
      <c r="A63" s="379" t="s">
        <v>11</v>
      </c>
      <c r="B63" s="379"/>
      <c r="C63" s="379"/>
      <c r="D63" s="379"/>
      <c r="E63" s="379"/>
      <c r="F63" s="379"/>
      <c r="G63" s="379"/>
      <c r="H63" s="379"/>
      <c r="I63" s="379"/>
      <c r="J63" s="379"/>
      <c r="K63" s="379"/>
      <c r="L63" s="379"/>
      <c r="M63" s="379"/>
      <c r="N63" s="379"/>
      <c r="O63" s="379"/>
      <c r="P63" s="379"/>
      <c r="Q63" s="379"/>
      <c r="R63" s="379"/>
      <c r="S63" s="379"/>
      <c r="T63" s="379"/>
      <c r="U63" s="379"/>
      <c r="V63" s="379"/>
      <c r="W63" s="379"/>
      <c r="X63" s="379"/>
      <c r="Y63" s="379"/>
      <c r="Z63" s="379"/>
      <c r="AA63" s="379"/>
      <c r="AB63" s="379"/>
      <c r="AC63" s="379"/>
      <c r="AD63" s="379"/>
      <c r="AE63" s="379"/>
      <c r="AF63" s="379"/>
      <c r="AG63" s="379"/>
      <c r="AH63" s="379"/>
    </row>
    <row r="64" spans="1:35" s="2" customFormat="1" ht="103.5" customHeight="1" x14ac:dyDescent="0.25">
      <c r="A64" s="20">
        <v>12</v>
      </c>
      <c r="B64" s="13" t="s">
        <v>42</v>
      </c>
      <c r="C64" s="313" t="s">
        <v>691</v>
      </c>
      <c r="D64" s="313" t="s">
        <v>697</v>
      </c>
      <c r="E64" s="314" t="s">
        <v>10</v>
      </c>
      <c r="F64" s="178">
        <v>45292</v>
      </c>
      <c r="G64" s="179">
        <v>46387</v>
      </c>
      <c r="H64" s="36">
        <f>I64+J64+K64+L64</f>
        <v>648.70000000000005</v>
      </c>
      <c r="I64" s="36">
        <f>I65+I67+I69+I71+I73+I75+I77</f>
        <v>0</v>
      </c>
      <c r="J64" s="36">
        <f>J65+J67+J69+J71+J73+J75+J77</f>
        <v>0</v>
      </c>
      <c r="K64" s="36">
        <f>K65+K67+K69+K71+K79</f>
        <v>648.70000000000005</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T65+T67+T69+T71+T73+T75+T77+T79</f>
        <v>0</v>
      </c>
      <c r="U64" s="36">
        <f>U65+U67+U69+U71+U79+U73+U75+U77</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13"/>
      <c r="D65" s="313"/>
      <c r="E65" s="315"/>
      <c r="F65" s="180">
        <v>45292</v>
      </c>
      <c r="G65" s="263">
        <v>46387</v>
      </c>
      <c r="H65" s="36">
        <f>I65+J65+K65+L65</f>
        <v>0</v>
      </c>
      <c r="I65" s="37">
        <v>0</v>
      </c>
      <c r="J65" s="37">
        <v>0</v>
      </c>
      <c r="K65" s="37">
        <v>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661</v>
      </c>
      <c r="C66" s="193"/>
      <c r="D66" s="193"/>
      <c r="E66" s="315"/>
      <c r="F66" s="180">
        <v>45292</v>
      </c>
      <c r="G66" s="263">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13" t="s">
        <v>691</v>
      </c>
      <c r="D67" s="313" t="s">
        <v>697</v>
      </c>
      <c r="E67" s="315"/>
      <c r="F67" s="180">
        <v>45292</v>
      </c>
      <c r="G67" s="263">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662</v>
      </c>
      <c r="C68" s="313"/>
      <c r="D68" s="313"/>
      <c r="E68" s="315"/>
      <c r="F68" s="180">
        <v>45292</v>
      </c>
      <c r="G68" s="263">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13"/>
      <c r="D69" s="313"/>
      <c r="E69" s="315"/>
      <c r="F69" s="180">
        <v>45292</v>
      </c>
      <c r="G69" s="263">
        <v>46387</v>
      </c>
      <c r="H69" s="36">
        <f>I69+J69+K69+L69</f>
        <v>349.7</v>
      </c>
      <c r="I69" s="37">
        <v>0</v>
      </c>
      <c r="J69" s="37">
        <v>0</v>
      </c>
      <c r="K69" s="37">
        <v>349.7</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663</v>
      </c>
      <c r="C70" s="290"/>
      <c r="D70" s="193"/>
      <c r="E70" s="315"/>
      <c r="F70" s="374" t="s">
        <v>401</v>
      </c>
      <c r="G70" s="375"/>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14" t="s">
        <v>691</v>
      </c>
      <c r="D71" s="314" t="s">
        <v>697</v>
      </c>
      <c r="E71" s="315"/>
      <c r="F71" s="180">
        <v>45292</v>
      </c>
      <c r="G71" s="263">
        <v>46387</v>
      </c>
      <c r="H71" s="36">
        <f>I71+J71+K71+L71</f>
        <v>100</v>
      </c>
      <c r="I71" s="37">
        <v>0</v>
      </c>
      <c r="J71" s="37">
        <v>0</v>
      </c>
      <c r="K71" s="37">
        <v>100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664</v>
      </c>
      <c r="C72" s="315"/>
      <c r="D72" s="315"/>
      <c r="E72" s="315"/>
      <c r="F72" s="180">
        <v>45292</v>
      </c>
      <c r="G72" s="263">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15"/>
      <c r="D73" s="315"/>
      <c r="E73" s="315"/>
      <c r="F73" s="180">
        <v>45292</v>
      </c>
      <c r="G73" s="263">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665</v>
      </c>
      <c r="C74" s="315"/>
      <c r="D74" s="315"/>
      <c r="E74" s="315"/>
      <c r="F74" s="180">
        <v>45292</v>
      </c>
      <c r="G74" s="263">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15"/>
      <c r="D75" s="315"/>
      <c r="E75" s="315"/>
      <c r="F75" s="180">
        <v>45292</v>
      </c>
      <c r="G75" s="263">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666</v>
      </c>
      <c r="C76" s="308"/>
      <c r="D76" s="308"/>
      <c r="E76" s="315"/>
      <c r="F76" s="374" t="s">
        <v>402</v>
      </c>
      <c r="G76" s="375"/>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13" t="s">
        <v>691</v>
      </c>
      <c r="D77" s="313" t="s">
        <v>697</v>
      </c>
      <c r="E77" s="315"/>
      <c r="F77" s="180">
        <v>45292</v>
      </c>
      <c r="G77" s="263">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667</v>
      </c>
      <c r="C78" s="313"/>
      <c r="D78" s="314"/>
      <c r="E78" s="308"/>
      <c r="F78" s="272">
        <v>45292</v>
      </c>
      <c r="G78" s="273">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7" t="s">
        <v>639</v>
      </c>
      <c r="C79" s="313" t="s">
        <v>691</v>
      </c>
      <c r="D79" s="313" t="s">
        <v>697</v>
      </c>
      <c r="E79" s="266"/>
      <c r="F79" s="272">
        <v>45292</v>
      </c>
      <c r="G79" s="273">
        <v>46387</v>
      </c>
      <c r="H79" s="199">
        <f>J79+K79</f>
        <v>49</v>
      </c>
      <c r="I79" s="200">
        <v>0</v>
      </c>
      <c r="J79" s="200">
        <v>0</v>
      </c>
      <c r="K79" s="200">
        <v>49</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668</v>
      </c>
      <c r="C80" s="313"/>
      <c r="D80" s="313"/>
      <c r="E80" s="268"/>
      <c r="F80" s="272">
        <v>45292</v>
      </c>
      <c r="G80" s="273">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71" t="s">
        <v>12</v>
      </c>
      <c r="B81" s="372"/>
      <c r="C81" s="372"/>
      <c r="D81" s="372"/>
      <c r="E81" s="372"/>
      <c r="F81" s="372"/>
      <c r="G81" s="372"/>
      <c r="H81" s="372"/>
      <c r="I81" s="372"/>
      <c r="J81" s="372"/>
      <c r="K81" s="372"/>
      <c r="L81" s="372"/>
      <c r="M81" s="372"/>
      <c r="N81" s="372"/>
      <c r="O81" s="372"/>
      <c r="P81" s="372"/>
      <c r="Q81" s="372"/>
      <c r="R81" s="372"/>
      <c r="S81" s="372"/>
      <c r="T81" s="372"/>
      <c r="U81" s="372"/>
      <c r="V81" s="372"/>
      <c r="W81" s="372"/>
      <c r="X81" s="372"/>
      <c r="Y81" s="372"/>
      <c r="Z81" s="372"/>
      <c r="AA81" s="372"/>
      <c r="AB81" s="372"/>
      <c r="AC81" s="372"/>
      <c r="AD81" s="372"/>
      <c r="AE81" s="372"/>
      <c r="AF81" s="372"/>
      <c r="AG81" s="372"/>
      <c r="AH81" s="373"/>
    </row>
    <row r="82" spans="1:34" s="204" customFormat="1" ht="58.5" customHeight="1" x14ac:dyDescent="0.25">
      <c r="A82" s="20" t="s">
        <v>114</v>
      </c>
      <c r="B82" s="13" t="s">
        <v>43</v>
      </c>
      <c r="C82" s="314" t="s">
        <v>691</v>
      </c>
      <c r="D82" s="314" t="s">
        <v>697</v>
      </c>
      <c r="E82" s="314" t="s">
        <v>13</v>
      </c>
      <c r="F82" s="180">
        <v>45292</v>
      </c>
      <c r="G82" s="263">
        <v>46387</v>
      </c>
      <c r="H82" s="36">
        <f>J82+K82+I82</f>
        <v>327.2</v>
      </c>
      <c r="I82" s="36">
        <f>I88</f>
        <v>90.7</v>
      </c>
      <c r="J82" s="36">
        <f>J83+J84+J86+J88</f>
        <v>35.200000000000003</v>
      </c>
      <c r="K82" s="36">
        <f>K86+K88</f>
        <v>201.3</v>
      </c>
      <c r="L82" s="36">
        <f t="shared" ref="L82:Q82" si="7">L83+L84</f>
        <v>0</v>
      </c>
      <c r="M82" s="36">
        <f>O82+P82+M88</f>
        <v>400</v>
      </c>
      <c r="N82" s="36">
        <f t="shared" si="7"/>
        <v>0</v>
      </c>
      <c r="O82" s="36">
        <f t="shared" si="7"/>
        <v>0</v>
      </c>
      <c r="P82" s="36">
        <f>P86</f>
        <v>400</v>
      </c>
      <c r="Q82" s="36">
        <f t="shared" si="7"/>
        <v>0</v>
      </c>
      <c r="R82" s="36">
        <f>T82+U82</f>
        <v>300</v>
      </c>
      <c r="S82" s="36">
        <f t="shared" ref="S82:V82" si="8">S83+S84</f>
        <v>0</v>
      </c>
      <c r="T82" s="36">
        <f>T83+T84+T86+T88</f>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15"/>
      <c r="D83" s="315"/>
      <c r="E83" s="315"/>
      <c r="F83" s="180">
        <v>45292</v>
      </c>
      <c r="G83" s="263">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15"/>
      <c r="D84" s="315"/>
      <c r="E84" s="315"/>
      <c r="F84" s="180">
        <v>45292</v>
      </c>
      <c r="G84" s="263">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669</v>
      </c>
      <c r="C85" s="315"/>
      <c r="D85" s="315"/>
      <c r="E85" s="315"/>
      <c r="F85" s="180">
        <v>45292</v>
      </c>
      <c r="G85" s="263">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315"/>
      <c r="D86" s="315"/>
      <c r="E86" s="315"/>
      <c r="F86" s="180">
        <v>45292</v>
      </c>
      <c r="G86" s="263">
        <v>46387</v>
      </c>
      <c r="H86" s="36">
        <f>J86+K86</f>
        <v>200</v>
      </c>
      <c r="I86" s="37">
        <v>0</v>
      </c>
      <c r="J86" s="37">
        <v>0</v>
      </c>
      <c r="K86" s="37">
        <v>200</v>
      </c>
      <c r="L86" s="37"/>
      <c r="M86" s="36">
        <f>O86+P86</f>
        <v>400</v>
      </c>
      <c r="N86" s="37"/>
      <c r="O86" s="37">
        <v>0</v>
      </c>
      <c r="P86" s="37">
        <v>400</v>
      </c>
      <c r="Q86" s="37"/>
      <c r="R86" s="36">
        <f>T86+U86</f>
        <v>300</v>
      </c>
      <c r="S86" s="37"/>
      <c r="T86" s="37">
        <v>0</v>
      </c>
      <c r="U86" s="37">
        <v>300</v>
      </c>
      <c r="V86" s="37"/>
      <c r="W86" s="8"/>
      <c r="X86" s="8"/>
      <c r="Y86" s="8"/>
      <c r="Z86" s="8" t="s">
        <v>17</v>
      </c>
      <c r="AA86" s="8"/>
      <c r="AB86" s="8"/>
      <c r="AC86" s="8"/>
      <c r="AD86" s="8"/>
      <c r="AE86" s="8"/>
      <c r="AF86" s="8"/>
      <c r="AG86" s="8"/>
      <c r="AH86" s="8"/>
    </row>
    <row r="87" spans="1:34" s="3" customFormat="1" ht="50.25" customHeight="1" x14ac:dyDescent="0.25">
      <c r="A87" s="205"/>
      <c r="B87" s="4" t="s">
        <v>670</v>
      </c>
      <c r="C87" s="315"/>
      <c r="D87" s="315"/>
      <c r="E87" s="315"/>
      <c r="F87" s="180">
        <v>45292</v>
      </c>
      <c r="G87" s="263">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3" customFormat="1" ht="78.75" customHeight="1" x14ac:dyDescent="0.25">
      <c r="A88" s="205">
        <v>45395</v>
      </c>
      <c r="B88" s="117" t="s">
        <v>708</v>
      </c>
      <c r="C88" s="315"/>
      <c r="D88" s="315"/>
      <c r="E88" s="315"/>
      <c r="F88" s="180">
        <v>45444</v>
      </c>
      <c r="G88" s="180">
        <v>45657</v>
      </c>
      <c r="H88" s="36">
        <f>I88+J88+K88</f>
        <v>127.2</v>
      </c>
      <c r="I88" s="37">
        <v>90.7</v>
      </c>
      <c r="J88" s="37">
        <v>35.200000000000003</v>
      </c>
      <c r="K88" s="37">
        <v>1.3</v>
      </c>
      <c r="L88" s="37"/>
      <c r="M88" s="36">
        <f>O88+P88</f>
        <v>0</v>
      </c>
      <c r="N88" s="37"/>
      <c r="O88" s="37">
        <v>0</v>
      </c>
      <c r="P88" s="37">
        <v>0</v>
      </c>
      <c r="Q88" s="37"/>
      <c r="R88" s="36">
        <f>T88+U88</f>
        <v>0</v>
      </c>
      <c r="S88" s="37"/>
      <c r="T88" s="37">
        <v>0</v>
      </c>
      <c r="U88" s="37">
        <v>0</v>
      </c>
      <c r="V88" s="37"/>
      <c r="W88" s="8"/>
      <c r="X88" s="8" t="s">
        <v>17</v>
      </c>
      <c r="Y88" s="8" t="s">
        <v>17</v>
      </c>
      <c r="Z88" s="8" t="s">
        <v>17</v>
      </c>
      <c r="AA88" s="8"/>
      <c r="AB88" s="8"/>
      <c r="AC88" s="8"/>
      <c r="AD88" s="8"/>
      <c r="AE88" s="8"/>
      <c r="AF88" s="8"/>
      <c r="AG88" s="8"/>
      <c r="AH88" s="8"/>
    </row>
    <row r="89" spans="1:34" s="3" customFormat="1" ht="62.25" customHeight="1" x14ac:dyDescent="0.25">
      <c r="A89" s="205"/>
      <c r="B89" s="117" t="s">
        <v>709</v>
      </c>
      <c r="C89" s="308"/>
      <c r="D89" s="308"/>
      <c r="E89" s="315"/>
      <c r="F89" s="180">
        <v>45444</v>
      </c>
      <c r="G89" s="180">
        <v>45657</v>
      </c>
      <c r="H89" s="36"/>
      <c r="I89" s="37"/>
      <c r="J89" s="37"/>
      <c r="K89" s="37"/>
      <c r="L89" s="37"/>
      <c r="M89" s="36"/>
      <c r="N89" s="37"/>
      <c r="O89" s="37"/>
      <c r="P89" s="37"/>
      <c r="Q89" s="37"/>
      <c r="R89" s="36"/>
      <c r="S89" s="37"/>
      <c r="T89" s="37"/>
      <c r="U89" s="37"/>
      <c r="V89" s="37"/>
      <c r="W89" s="8"/>
      <c r="X89" s="8" t="s">
        <v>17</v>
      </c>
      <c r="Y89" s="8" t="s">
        <v>17</v>
      </c>
      <c r="Z89" s="8" t="s">
        <v>17</v>
      </c>
      <c r="AA89" s="8"/>
      <c r="AB89" s="8"/>
      <c r="AC89" s="8"/>
      <c r="AD89" s="8"/>
      <c r="AE89" s="8"/>
      <c r="AF89" s="8"/>
      <c r="AG89" s="8"/>
      <c r="AH89" s="8"/>
    </row>
    <row r="90" spans="1:34" s="2" customFormat="1" ht="60.75" customHeight="1" x14ac:dyDescent="0.25">
      <c r="A90" s="206" t="s">
        <v>193</v>
      </c>
      <c r="B90" s="13" t="s">
        <v>692</v>
      </c>
      <c r="C90" s="314" t="s">
        <v>691</v>
      </c>
      <c r="D90" s="314" t="s">
        <v>697</v>
      </c>
      <c r="E90" s="315"/>
      <c r="F90" s="178">
        <v>45292</v>
      </c>
      <c r="G90" s="179">
        <v>46387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34" s="3" customFormat="1" ht="91.5" customHeight="1" x14ac:dyDescent="0.25">
      <c r="A91" s="205" t="s">
        <v>194</v>
      </c>
      <c r="B91" s="4" t="s">
        <v>547</v>
      </c>
      <c r="C91" s="315"/>
      <c r="D91" s="315"/>
      <c r="E91" s="315"/>
      <c r="F91" s="180">
        <v>45292</v>
      </c>
      <c r="G91" s="263">
        <v>46387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34" s="3" customFormat="1" ht="93.75" customHeight="1" x14ac:dyDescent="0.25">
      <c r="A92" s="205" t="s">
        <v>195</v>
      </c>
      <c r="B92" s="4" t="s">
        <v>548</v>
      </c>
      <c r="C92" s="315"/>
      <c r="D92" s="315"/>
      <c r="E92" s="315"/>
      <c r="F92" s="180">
        <v>45292</v>
      </c>
      <c r="G92" s="263">
        <v>46387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34" s="3" customFormat="1" ht="63.75" customHeight="1" x14ac:dyDescent="0.25">
      <c r="A93" s="205"/>
      <c r="B93" s="4" t="s">
        <v>710</v>
      </c>
      <c r="C93" s="315"/>
      <c r="D93" s="315"/>
      <c r="E93" s="315"/>
      <c r="F93" s="180">
        <v>45292</v>
      </c>
      <c r="G93" s="263">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81" customHeight="1" x14ac:dyDescent="0.25">
      <c r="A94" s="205" t="s">
        <v>196</v>
      </c>
      <c r="B94" s="4" t="s">
        <v>550</v>
      </c>
      <c r="C94" s="315"/>
      <c r="D94" s="315"/>
      <c r="E94" s="315"/>
      <c r="F94" s="180">
        <v>45292</v>
      </c>
      <c r="G94" s="263">
        <v>46387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34" s="3" customFormat="1" ht="54.75" customHeight="1" x14ac:dyDescent="0.25">
      <c r="A95" s="205" t="s">
        <v>197</v>
      </c>
      <c r="B95" s="4" t="s">
        <v>549</v>
      </c>
      <c r="C95" s="315"/>
      <c r="D95" s="315"/>
      <c r="E95" s="315"/>
      <c r="F95" s="180">
        <v>45292</v>
      </c>
      <c r="G95" s="263">
        <v>46387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105.75" customHeight="1" x14ac:dyDescent="0.25">
      <c r="A96" s="205"/>
      <c r="B96" s="4" t="s">
        <v>711</v>
      </c>
      <c r="C96" s="308"/>
      <c r="D96" s="308"/>
      <c r="E96" s="308"/>
      <c r="F96" s="180">
        <v>45292</v>
      </c>
      <c r="G96" s="263">
        <v>46387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53" t="s">
        <v>537</v>
      </c>
      <c r="B97" s="366"/>
      <c r="C97" s="366"/>
      <c r="D97" s="366"/>
      <c r="E97" s="366"/>
      <c r="F97" s="366"/>
      <c r="G97" s="366"/>
      <c r="H97" s="366"/>
      <c r="I97" s="366"/>
      <c r="J97" s="366"/>
      <c r="K97" s="366"/>
      <c r="L97" s="366"/>
      <c r="M97" s="366"/>
      <c r="N97" s="366"/>
      <c r="O97" s="366"/>
      <c r="P97" s="366"/>
      <c r="Q97" s="366"/>
      <c r="R97" s="366"/>
      <c r="S97" s="366"/>
      <c r="T97" s="366"/>
      <c r="U97" s="366"/>
      <c r="V97" s="366"/>
      <c r="W97" s="366"/>
      <c r="X97" s="366"/>
      <c r="Y97" s="366"/>
      <c r="Z97" s="366"/>
      <c r="AA97" s="366"/>
      <c r="AB97" s="366"/>
      <c r="AC97" s="366"/>
      <c r="AD97" s="366"/>
      <c r="AE97" s="366"/>
      <c r="AF97" s="366"/>
      <c r="AG97" s="366"/>
      <c r="AH97" s="367"/>
    </row>
    <row r="98" spans="1:38" s="2" customFormat="1" ht="79.5" customHeight="1" x14ac:dyDescent="0.25">
      <c r="A98" s="20" t="s">
        <v>198</v>
      </c>
      <c r="B98" s="13" t="s">
        <v>45</v>
      </c>
      <c r="C98" s="314" t="s">
        <v>691</v>
      </c>
      <c r="D98" s="314" t="s">
        <v>697</v>
      </c>
      <c r="E98" s="314" t="s">
        <v>14</v>
      </c>
      <c r="F98" s="178">
        <v>45292</v>
      </c>
      <c r="G98" s="179">
        <v>46387</v>
      </c>
      <c r="H98" s="36">
        <f>I98+J98+K98+L98</f>
        <v>37884.299999999996</v>
      </c>
      <c r="I98" s="36">
        <f>I99+I100+I101+I102</f>
        <v>0</v>
      </c>
      <c r="J98" s="36">
        <f t="shared" ref="J98:L98" si="9">J99+J100+J101+J102</f>
        <v>0</v>
      </c>
      <c r="K98" s="36">
        <f t="shared" si="9"/>
        <v>37884.299999999996</v>
      </c>
      <c r="L98" s="36">
        <f t="shared" si="9"/>
        <v>0</v>
      </c>
      <c r="M98" s="36">
        <f>N98+O98+P98+Q98</f>
        <v>34666.400000000001</v>
      </c>
      <c r="N98" s="36">
        <f>N99+N100+N101+N102</f>
        <v>0</v>
      </c>
      <c r="O98" s="36">
        <f t="shared" ref="O98:Q98" si="10">O99+O100+O101+O102</f>
        <v>0</v>
      </c>
      <c r="P98" s="36">
        <f t="shared" si="10"/>
        <v>34666.400000000001</v>
      </c>
      <c r="Q98" s="36">
        <f t="shared" si="10"/>
        <v>0</v>
      </c>
      <c r="R98" s="36">
        <f>S98+T98+U98+V98</f>
        <v>34676.5</v>
      </c>
      <c r="S98" s="36">
        <f>S99+S100+S101+S102</f>
        <v>0</v>
      </c>
      <c r="T98" s="36">
        <f t="shared" ref="T98:V98" si="11">T99+T100+T101+T102</f>
        <v>0</v>
      </c>
      <c r="U98" s="36">
        <f t="shared" si="11"/>
        <v>34676.5</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150</v>
      </c>
      <c r="B99" s="4" t="s">
        <v>46</v>
      </c>
      <c r="C99" s="315"/>
      <c r="D99" s="315"/>
      <c r="E99" s="315"/>
      <c r="F99" s="180">
        <v>45292</v>
      </c>
      <c r="G99" s="263">
        <v>46387</v>
      </c>
      <c r="H99" s="36">
        <f t="shared" ref="H99:H102" si="12">I99+J99+K99+L99</f>
        <v>34063.199999999997</v>
      </c>
      <c r="I99" s="37">
        <f t="shared" ref="I99:J99" si="13">I100+I101+I102</f>
        <v>0</v>
      </c>
      <c r="J99" s="37">
        <f t="shared" si="13"/>
        <v>0</v>
      </c>
      <c r="K99" s="37">
        <v>34063.199999999997</v>
      </c>
      <c r="L99" s="37">
        <f t="shared" ref="L99" si="14">L100+L101+L102</f>
        <v>0</v>
      </c>
      <c r="M99" s="36">
        <f t="shared" ref="M99:M101" si="15">N99+O99+P99+Q99</f>
        <v>32137.4</v>
      </c>
      <c r="N99" s="37">
        <f t="shared" ref="N99:O99" si="16">N100+N101+N102</f>
        <v>0</v>
      </c>
      <c r="O99" s="37">
        <f t="shared" si="16"/>
        <v>0</v>
      </c>
      <c r="P99" s="37">
        <v>32137.4</v>
      </c>
      <c r="Q99" s="37">
        <f t="shared" ref="Q99" si="17">Q100+Q101+Q102</f>
        <v>0</v>
      </c>
      <c r="R99" s="36">
        <f t="shared" ref="R99:R101" si="18">S99+T99+U99+V99</f>
        <v>32137.4</v>
      </c>
      <c r="S99" s="37">
        <f t="shared" ref="S99:T99" si="19">S100+S101+S102</f>
        <v>0</v>
      </c>
      <c r="T99" s="37">
        <f t="shared" si="19"/>
        <v>0</v>
      </c>
      <c r="U99" s="37">
        <v>32137.4</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199</v>
      </c>
      <c r="B100" s="4" t="s">
        <v>47</v>
      </c>
      <c r="C100" s="315"/>
      <c r="D100" s="315"/>
      <c r="E100" s="315"/>
      <c r="F100" s="180">
        <v>45292</v>
      </c>
      <c r="G100" s="263">
        <v>46387</v>
      </c>
      <c r="H100" s="36">
        <f t="shared" si="12"/>
        <v>3806.1</v>
      </c>
      <c r="I100" s="37">
        <v>0</v>
      </c>
      <c r="J100" s="37">
        <v>0</v>
      </c>
      <c r="K100" s="37">
        <v>3806.1</v>
      </c>
      <c r="L100" s="37">
        <v>0</v>
      </c>
      <c r="M100" s="36">
        <f t="shared" si="15"/>
        <v>2514</v>
      </c>
      <c r="N100" s="37">
        <v>0</v>
      </c>
      <c r="O100" s="37">
        <v>0</v>
      </c>
      <c r="P100" s="37">
        <v>2514</v>
      </c>
      <c r="Q100" s="37">
        <v>0</v>
      </c>
      <c r="R100" s="36">
        <f t="shared" si="18"/>
        <v>2524.1</v>
      </c>
      <c r="S100" s="37">
        <v>0</v>
      </c>
      <c r="T100" s="37">
        <v>0</v>
      </c>
      <c r="U100" s="37">
        <v>2524.1</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200</v>
      </c>
      <c r="B101" s="4" t="s">
        <v>439</v>
      </c>
      <c r="C101" s="315"/>
      <c r="D101" s="315"/>
      <c r="E101" s="315"/>
      <c r="F101" s="180">
        <v>45292</v>
      </c>
      <c r="G101" s="263">
        <v>46387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425</v>
      </c>
      <c r="B102" s="4" t="s">
        <v>440</v>
      </c>
      <c r="C102" s="315"/>
      <c r="D102" s="315"/>
      <c r="E102" s="315"/>
      <c r="F102" s="180">
        <v>45292</v>
      </c>
      <c r="G102" s="263">
        <v>46387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435</v>
      </c>
      <c r="C103" s="308"/>
      <c r="D103" s="308"/>
      <c r="E103" s="308"/>
      <c r="F103" s="196" t="s">
        <v>394</v>
      </c>
      <c r="G103" s="194" t="s">
        <v>396</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201</v>
      </c>
      <c r="B104" s="13" t="s">
        <v>48</v>
      </c>
      <c r="C104" s="313" t="s">
        <v>691</v>
      </c>
      <c r="D104" s="313" t="s">
        <v>697</v>
      </c>
      <c r="E104" s="314" t="s">
        <v>15</v>
      </c>
      <c r="F104" s="178">
        <v>45292</v>
      </c>
      <c r="G104" s="179">
        <v>46387</v>
      </c>
      <c r="H104" s="257">
        <f>I104+J104+K104+L104</f>
        <v>9167</v>
      </c>
      <c r="I104" s="257">
        <v>0</v>
      </c>
      <c r="J104" s="257">
        <v>0</v>
      </c>
      <c r="K104" s="36">
        <f>K105+K106+K107</f>
        <v>9167</v>
      </c>
      <c r="L104" s="36">
        <v>0</v>
      </c>
      <c r="M104" s="36">
        <f>N104+O104+P104+Q104</f>
        <v>9168.2999999999993</v>
      </c>
      <c r="N104" s="36">
        <v>0</v>
      </c>
      <c r="O104" s="36">
        <v>0</v>
      </c>
      <c r="P104" s="36">
        <f>P105+P106+P107</f>
        <v>9168.2999999999993</v>
      </c>
      <c r="Q104" s="36">
        <v>0</v>
      </c>
      <c r="R104" s="36">
        <f>S104+T104+U104+V104</f>
        <v>9131.5</v>
      </c>
      <c r="S104" s="36">
        <v>0</v>
      </c>
      <c r="T104" s="36">
        <v>0</v>
      </c>
      <c r="U104" s="36">
        <f>U105+U106+U107</f>
        <v>9131.5</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57" customHeight="1" x14ac:dyDescent="0.25">
      <c r="A105" s="21" t="s">
        <v>225</v>
      </c>
      <c r="B105" s="4" t="s">
        <v>689</v>
      </c>
      <c r="C105" s="313"/>
      <c r="D105" s="313"/>
      <c r="E105" s="315"/>
      <c r="F105" s="180">
        <v>45292</v>
      </c>
      <c r="G105" s="263">
        <v>46387</v>
      </c>
      <c r="H105" s="257">
        <f>I105+J105+K105+L105</f>
        <v>8267</v>
      </c>
      <c r="I105" s="258">
        <v>0</v>
      </c>
      <c r="J105" s="258">
        <v>0</v>
      </c>
      <c r="K105" s="37">
        <v>8267</v>
      </c>
      <c r="L105" s="37">
        <v>0</v>
      </c>
      <c r="M105" s="36">
        <f>N105+O105+P105+Q105</f>
        <v>8268.2999999999993</v>
      </c>
      <c r="N105" s="37">
        <v>0</v>
      </c>
      <c r="O105" s="37">
        <v>0</v>
      </c>
      <c r="P105" s="37">
        <v>8268.2999999999993</v>
      </c>
      <c r="Q105" s="37">
        <v>0</v>
      </c>
      <c r="R105" s="36">
        <f>S105+T105+U105+V105</f>
        <v>8267.1</v>
      </c>
      <c r="S105" s="37">
        <v>0</v>
      </c>
      <c r="T105" s="37">
        <v>0</v>
      </c>
      <c r="U105" s="37">
        <v>8267.1</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226</v>
      </c>
      <c r="B106" s="4" t="s">
        <v>49</v>
      </c>
      <c r="C106" s="313" t="s">
        <v>691</v>
      </c>
      <c r="D106" s="313" t="s">
        <v>697</v>
      </c>
      <c r="E106" s="315"/>
      <c r="F106" s="180">
        <v>45292</v>
      </c>
      <c r="G106" s="263">
        <v>46387</v>
      </c>
      <c r="H106" s="257">
        <f>I106+J106+K106+L106</f>
        <v>0</v>
      </c>
      <c r="I106" s="258">
        <v>0</v>
      </c>
      <c r="J106" s="258">
        <v>0</v>
      </c>
      <c r="K106" s="37">
        <v>0</v>
      </c>
      <c r="L106" s="37">
        <v>0</v>
      </c>
      <c r="M106" s="36">
        <f>N106+O106+P106+Q106</f>
        <v>0</v>
      </c>
      <c r="N106" s="37">
        <v>0</v>
      </c>
      <c r="O106" s="37">
        <v>0</v>
      </c>
      <c r="P106" s="37">
        <v>0</v>
      </c>
      <c r="Q106" s="37">
        <v>0</v>
      </c>
      <c r="R106" s="36">
        <f>S106+T106+U106+V106</f>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7.75" customHeight="1" x14ac:dyDescent="0.25">
      <c r="A107" s="21" t="s">
        <v>426</v>
      </c>
      <c r="B107" s="4" t="s">
        <v>50</v>
      </c>
      <c r="C107" s="313"/>
      <c r="D107" s="313"/>
      <c r="E107" s="315"/>
      <c r="F107" s="180">
        <v>45292</v>
      </c>
      <c r="G107" s="263">
        <v>46387</v>
      </c>
      <c r="H107" s="257">
        <f>I107+J107+K107+L107</f>
        <v>900</v>
      </c>
      <c r="I107" s="258">
        <v>0</v>
      </c>
      <c r="J107" s="258">
        <v>0</v>
      </c>
      <c r="K107" s="37">
        <v>900</v>
      </c>
      <c r="L107" s="37">
        <v>0</v>
      </c>
      <c r="M107" s="36">
        <f>N107+O107+P107+Q107</f>
        <v>900</v>
      </c>
      <c r="N107" s="37">
        <v>0</v>
      </c>
      <c r="O107" s="37">
        <v>0</v>
      </c>
      <c r="P107" s="37">
        <v>900</v>
      </c>
      <c r="Q107" s="37">
        <v>0</v>
      </c>
      <c r="R107" s="36">
        <f>S107+T107+U107+V107</f>
        <v>864.4</v>
      </c>
      <c r="S107" s="37">
        <v>0</v>
      </c>
      <c r="T107" s="37">
        <v>0</v>
      </c>
      <c r="U107" s="37">
        <v>864.4</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712</v>
      </c>
      <c r="C108" s="195"/>
      <c r="D108" s="195"/>
      <c r="E108" s="308"/>
      <c r="F108" s="196" t="s">
        <v>394</v>
      </c>
      <c r="G108" s="194" t="s">
        <v>396</v>
      </c>
      <c r="H108" s="257"/>
      <c r="I108" s="258"/>
      <c r="J108" s="258"/>
      <c r="K108" s="37"/>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36" t="s">
        <v>60</v>
      </c>
      <c r="B109" s="337"/>
      <c r="C109" s="337"/>
      <c r="D109" s="338"/>
      <c r="E109" s="110"/>
      <c r="F109" s="52"/>
      <c r="G109" s="53"/>
      <c r="H109" s="40">
        <f>J109+K109+I109</f>
        <v>48027.19999999999</v>
      </c>
      <c r="I109" s="40">
        <f t="shared" ref="I109:Q109" si="21">I64+I82+I90+I98+I104</f>
        <v>90.7</v>
      </c>
      <c r="J109" s="40">
        <f t="shared" si="21"/>
        <v>35.200000000000003</v>
      </c>
      <c r="K109" s="40">
        <f>K64+K82+K90+K98+K104</f>
        <v>47901.299999999996</v>
      </c>
      <c r="L109" s="40">
        <f t="shared" si="21"/>
        <v>0</v>
      </c>
      <c r="M109" s="40">
        <f>O109+P109</f>
        <v>45234.7</v>
      </c>
      <c r="N109" s="40">
        <f t="shared" si="21"/>
        <v>0</v>
      </c>
      <c r="O109" s="40">
        <f t="shared" si="21"/>
        <v>0</v>
      </c>
      <c r="P109" s="40">
        <f>P64+P82+P90+P98+P104</f>
        <v>45234.7</v>
      </c>
      <c r="Q109" s="40">
        <f t="shared" si="21"/>
        <v>0</v>
      </c>
      <c r="R109" s="40">
        <f>T109+U109</f>
        <v>44808</v>
      </c>
      <c r="S109" s="40">
        <f t="shared" ref="S109:V109" si="22">S64+S82+S90+S98+S104</f>
        <v>0</v>
      </c>
      <c r="T109" s="40">
        <f t="shared" si="22"/>
        <v>0</v>
      </c>
      <c r="U109" s="40">
        <f t="shared" si="22"/>
        <v>44808</v>
      </c>
      <c r="V109" s="40">
        <f t="shared" si="22"/>
        <v>0</v>
      </c>
      <c r="W109" s="22"/>
      <c r="X109" s="22"/>
      <c r="Y109" s="22"/>
      <c r="Z109" s="22"/>
      <c r="AA109" s="22"/>
      <c r="AB109" s="22"/>
      <c r="AC109" s="22"/>
      <c r="AD109" s="22"/>
      <c r="AE109" s="22"/>
      <c r="AF109" s="22"/>
      <c r="AG109" s="22"/>
      <c r="AH109" s="18"/>
      <c r="AI109" s="234"/>
      <c r="AL109" s="234"/>
    </row>
    <row r="110" spans="1:38" s="51" customFormat="1" ht="31.5" customHeight="1" x14ac:dyDescent="0.25">
      <c r="A110" s="368" t="s">
        <v>450</v>
      </c>
      <c r="B110" s="369"/>
      <c r="C110" s="369"/>
      <c r="D110" s="369"/>
      <c r="E110" s="369"/>
      <c r="F110" s="369"/>
      <c r="G110" s="369"/>
      <c r="H110" s="369"/>
      <c r="I110" s="369"/>
      <c r="J110" s="369"/>
      <c r="K110" s="369"/>
      <c r="L110" s="369"/>
      <c r="M110" s="369"/>
      <c r="N110" s="369"/>
      <c r="O110" s="369"/>
      <c r="P110" s="369"/>
      <c r="Q110" s="369"/>
      <c r="R110" s="369"/>
      <c r="S110" s="369"/>
      <c r="T110" s="369"/>
      <c r="U110" s="369"/>
      <c r="V110" s="369"/>
      <c r="W110" s="369"/>
      <c r="X110" s="369"/>
      <c r="Y110" s="369"/>
      <c r="Z110" s="369"/>
      <c r="AA110" s="369"/>
      <c r="AB110" s="369"/>
      <c r="AC110" s="369"/>
      <c r="AD110" s="369"/>
      <c r="AE110" s="369"/>
      <c r="AF110" s="369"/>
      <c r="AG110" s="369"/>
      <c r="AH110" s="370"/>
    </row>
    <row r="111" spans="1:38" s="3" customFormat="1" ht="30" customHeight="1" x14ac:dyDescent="0.25">
      <c r="A111" s="353" t="s">
        <v>61</v>
      </c>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c r="AG111" s="354"/>
      <c r="AH111" s="355"/>
    </row>
    <row r="112" spans="1:38" s="2" customFormat="1" ht="63" x14ac:dyDescent="0.25">
      <c r="A112" s="19" t="s">
        <v>202</v>
      </c>
      <c r="B112" s="13" t="s">
        <v>51</v>
      </c>
      <c r="C112" s="314" t="s">
        <v>691</v>
      </c>
      <c r="D112" s="314" t="s">
        <v>141</v>
      </c>
      <c r="E112" s="314" t="s">
        <v>55</v>
      </c>
      <c r="F112" s="178">
        <v>45292</v>
      </c>
      <c r="G112" s="179">
        <v>46387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203</v>
      </c>
      <c r="B113" s="4" t="s">
        <v>227</v>
      </c>
      <c r="C113" s="315"/>
      <c r="D113" s="315"/>
      <c r="E113" s="315"/>
      <c r="F113" s="180">
        <v>45292</v>
      </c>
      <c r="G113" s="263">
        <v>46387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204</v>
      </c>
      <c r="B114" s="4" t="s">
        <v>228</v>
      </c>
      <c r="C114" s="308"/>
      <c r="D114" s="308"/>
      <c r="E114" s="308"/>
      <c r="F114" s="180">
        <v>45292</v>
      </c>
      <c r="G114" s="263">
        <v>46387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713</v>
      </c>
      <c r="C115" s="19"/>
      <c r="D115" s="19"/>
      <c r="E115" s="112"/>
      <c r="F115" s="329" t="s">
        <v>395</v>
      </c>
      <c r="G115" s="330"/>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08.75" customHeight="1" x14ac:dyDescent="0.25">
      <c r="A116" s="19" t="s">
        <v>205</v>
      </c>
      <c r="B116" s="150" t="s">
        <v>636</v>
      </c>
      <c r="C116" s="290" t="s">
        <v>691</v>
      </c>
      <c r="D116" s="223" t="s">
        <v>141</v>
      </c>
      <c r="E116" s="271"/>
      <c r="F116" s="274"/>
      <c r="G116" s="275"/>
      <c r="H116" s="276">
        <f>K116</f>
        <v>200</v>
      </c>
      <c r="I116" s="276">
        <v>0</v>
      </c>
      <c r="J116" s="276">
        <v>0</v>
      </c>
      <c r="K116" s="96">
        <v>200</v>
      </c>
      <c r="L116" s="277"/>
      <c r="M116" s="278">
        <f>P116</f>
        <v>0</v>
      </c>
      <c r="N116" s="277"/>
      <c r="O116" s="278">
        <v>0</v>
      </c>
      <c r="P116" s="276">
        <v>0</v>
      </c>
      <c r="Q116" s="276"/>
      <c r="R116" s="276">
        <f>U116</f>
        <v>0</v>
      </c>
      <c r="S116" s="276"/>
      <c r="T116" s="276">
        <v>0</v>
      </c>
      <c r="U116" s="276">
        <v>0</v>
      </c>
      <c r="V116" s="38"/>
      <c r="W116" s="8"/>
      <c r="X116" s="8"/>
      <c r="Y116" s="8"/>
      <c r="Z116" s="8"/>
      <c r="AA116" s="8"/>
      <c r="AB116" s="8"/>
      <c r="AC116" s="8"/>
      <c r="AD116" s="8"/>
      <c r="AE116" s="8"/>
      <c r="AF116" s="8"/>
      <c r="AG116" s="8"/>
      <c r="AH116" s="8"/>
    </row>
    <row r="117" spans="1:34" s="3" customFormat="1" ht="0.75" hidden="1" customHeight="1" x14ac:dyDescent="0.25">
      <c r="A117" s="107"/>
      <c r="B117" s="4"/>
      <c r="C117" s="19"/>
      <c r="D117" s="19"/>
      <c r="E117" s="262"/>
      <c r="F117" s="180"/>
      <c r="G117" s="263"/>
      <c r="H117" s="97">
        <v>0</v>
      </c>
      <c r="I117" s="97"/>
      <c r="J117" s="97"/>
      <c r="K117" s="97">
        <v>0</v>
      </c>
      <c r="L117" s="38"/>
      <c r="M117" s="97">
        <v>0</v>
      </c>
      <c r="N117" s="38"/>
      <c r="O117" s="38"/>
      <c r="P117" s="97">
        <v>0</v>
      </c>
      <c r="Q117" s="97"/>
      <c r="R117" s="97">
        <v>0</v>
      </c>
      <c r="S117" s="97"/>
      <c r="T117" s="97"/>
      <c r="U117" s="97">
        <v>0</v>
      </c>
      <c r="V117" s="38"/>
      <c r="W117" s="8"/>
      <c r="X117" s="8"/>
      <c r="Y117" s="8"/>
      <c r="Z117" s="8"/>
      <c r="AA117" s="8"/>
      <c r="AB117" s="8"/>
      <c r="AC117" s="8"/>
      <c r="AD117" s="8"/>
      <c r="AE117" s="8"/>
      <c r="AF117" s="8"/>
      <c r="AG117" s="8"/>
      <c r="AH117" s="8"/>
    </row>
    <row r="118" spans="1:34" s="3" customFormat="1" ht="60.75" hidden="1" customHeight="1" x14ac:dyDescent="0.25">
      <c r="A118" s="262"/>
      <c r="B118" s="4"/>
      <c r="C118" s="19"/>
      <c r="D118" s="19"/>
      <c r="E118" s="262"/>
      <c r="F118" s="180"/>
      <c r="G118" s="263"/>
      <c r="H118" s="38"/>
      <c r="I118" s="38"/>
      <c r="J118" s="38"/>
      <c r="K118" s="38"/>
      <c r="L118" s="38"/>
      <c r="M118" s="38"/>
      <c r="N118" s="38"/>
      <c r="O118" s="38"/>
      <c r="P118" s="38"/>
      <c r="Q118" s="38"/>
      <c r="R118" s="38"/>
      <c r="S118" s="38"/>
      <c r="T118" s="38"/>
      <c r="U118" s="38"/>
      <c r="V118" s="38"/>
      <c r="W118" s="8"/>
      <c r="X118" s="8"/>
      <c r="Y118" s="8"/>
      <c r="Z118" s="8"/>
      <c r="AA118" s="8"/>
      <c r="AB118" s="8"/>
      <c r="AC118" s="8"/>
      <c r="AD118" s="8"/>
      <c r="AE118" s="8"/>
      <c r="AF118" s="8"/>
      <c r="AG118" s="8"/>
      <c r="AH118" s="8"/>
    </row>
    <row r="119" spans="1:34" s="3" customFormat="1" ht="33" customHeight="1" x14ac:dyDescent="0.25">
      <c r="A119" s="353" t="s">
        <v>538</v>
      </c>
      <c r="B119" s="366"/>
      <c r="C119" s="366"/>
      <c r="D119" s="366"/>
      <c r="E119" s="366"/>
      <c r="F119" s="366"/>
      <c r="G119" s="366"/>
      <c r="H119" s="366"/>
      <c r="I119" s="366"/>
      <c r="J119" s="366"/>
      <c r="K119" s="366"/>
      <c r="L119" s="366"/>
      <c r="M119" s="366"/>
      <c r="N119" s="366"/>
      <c r="O119" s="366"/>
      <c r="P119" s="366"/>
      <c r="Q119" s="366"/>
      <c r="R119" s="366"/>
      <c r="S119" s="366"/>
      <c r="T119" s="366"/>
      <c r="U119" s="366"/>
      <c r="V119" s="366"/>
      <c r="W119" s="366"/>
      <c r="X119" s="366"/>
      <c r="Y119" s="366"/>
      <c r="Z119" s="366"/>
      <c r="AA119" s="366"/>
      <c r="AB119" s="366"/>
      <c r="AC119" s="366"/>
      <c r="AD119" s="366"/>
      <c r="AE119" s="366"/>
      <c r="AF119" s="366"/>
      <c r="AG119" s="366"/>
      <c r="AH119" s="367"/>
    </row>
    <row r="120" spans="1:34" s="2" customFormat="1" ht="52.5" customHeight="1" x14ac:dyDescent="0.25">
      <c r="A120" s="20" t="s">
        <v>206</v>
      </c>
      <c r="B120" s="150" t="s">
        <v>18</v>
      </c>
      <c r="C120" s="331" t="s">
        <v>691</v>
      </c>
      <c r="D120" s="331" t="s">
        <v>141</v>
      </c>
      <c r="E120" s="331" t="s">
        <v>56</v>
      </c>
      <c r="F120" s="274">
        <v>45292</v>
      </c>
      <c r="G120" s="275">
        <v>46387</v>
      </c>
      <c r="H120" s="209">
        <f t="shared" ref="H120:V120" si="23">H121</f>
        <v>300</v>
      </c>
      <c r="I120" s="209">
        <f t="shared" si="23"/>
        <v>0</v>
      </c>
      <c r="J120" s="209">
        <f t="shared" si="23"/>
        <v>0</v>
      </c>
      <c r="K120" s="34">
        <v>300</v>
      </c>
      <c r="L120" s="209">
        <f t="shared" si="23"/>
        <v>0</v>
      </c>
      <c r="M120" s="209">
        <f t="shared" si="23"/>
        <v>300</v>
      </c>
      <c r="N120" s="209">
        <f t="shared" si="23"/>
        <v>0</v>
      </c>
      <c r="O120" s="209">
        <f t="shared" si="23"/>
        <v>0</v>
      </c>
      <c r="P120" s="209">
        <f>P121</f>
        <v>300</v>
      </c>
      <c r="Q120" s="209">
        <f t="shared" si="23"/>
        <v>0</v>
      </c>
      <c r="R120" s="209">
        <f t="shared" si="23"/>
        <v>300</v>
      </c>
      <c r="S120" s="209">
        <f t="shared" si="23"/>
        <v>0</v>
      </c>
      <c r="T120" s="209">
        <f t="shared" si="23"/>
        <v>0</v>
      </c>
      <c r="U120" s="209">
        <f>U121</f>
        <v>300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221</v>
      </c>
      <c r="B121" s="117" t="s">
        <v>58</v>
      </c>
      <c r="C121" s="332"/>
      <c r="D121" s="332"/>
      <c r="E121" s="332"/>
      <c r="F121" s="279">
        <v>45292</v>
      </c>
      <c r="G121" s="280">
        <v>46387</v>
      </c>
      <c r="H121" s="209">
        <f>I121+J121+K121</f>
        <v>300</v>
      </c>
      <c r="I121" s="213">
        <v>0</v>
      </c>
      <c r="J121" s="213">
        <v>0</v>
      </c>
      <c r="K121" s="35">
        <v>300</v>
      </c>
      <c r="L121" s="213">
        <v>0</v>
      </c>
      <c r="M121" s="209">
        <f>N121+O121+P121</f>
        <v>300</v>
      </c>
      <c r="N121" s="213">
        <v>0</v>
      </c>
      <c r="O121" s="213">
        <v>0</v>
      </c>
      <c r="P121" s="213">
        <v>300</v>
      </c>
      <c r="Q121" s="213">
        <v>0</v>
      </c>
      <c r="R121" s="209">
        <f>S121+T121+U121</f>
        <v>300</v>
      </c>
      <c r="S121" s="213">
        <v>0</v>
      </c>
      <c r="T121" s="213">
        <v>0</v>
      </c>
      <c r="U121" s="213">
        <v>300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207</v>
      </c>
      <c r="B122" s="117" t="s">
        <v>229</v>
      </c>
      <c r="C122" s="332"/>
      <c r="D122" s="332"/>
      <c r="E122" s="332"/>
      <c r="F122" s="279">
        <v>45292</v>
      </c>
      <c r="G122" s="280">
        <v>46387</v>
      </c>
      <c r="H122" s="209"/>
      <c r="I122" s="213"/>
      <c r="J122" s="213"/>
      <c r="K122" s="35"/>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714</v>
      </c>
      <c r="C123" s="333"/>
      <c r="D123" s="333"/>
      <c r="E123" s="333"/>
      <c r="F123" s="279">
        <v>45292</v>
      </c>
      <c r="G123" s="280">
        <v>46387</v>
      </c>
      <c r="H123" s="213"/>
      <c r="I123" s="213"/>
      <c r="J123" s="213"/>
      <c r="K123" s="35"/>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93" t="s">
        <v>539</v>
      </c>
      <c r="B124" s="366"/>
      <c r="C124" s="366"/>
      <c r="D124" s="366"/>
      <c r="E124" s="366"/>
      <c r="F124" s="366"/>
      <c r="G124" s="366"/>
      <c r="H124" s="366"/>
      <c r="I124" s="366"/>
      <c r="J124" s="366"/>
      <c r="K124" s="366"/>
      <c r="L124" s="366"/>
      <c r="M124" s="366"/>
      <c r="N124" s="366"/>
      <c r="O124" s="366"/>
      <c r="P124" s="366"/>
      <c r="Q124" s="366"/>
      <c r="R124" s="366"/>
      <c r="S124" s="366"/>
      <c r="T124" s="366"/>
      <c r="U124" s="366"/>
      <c r="V124" s="366"/>
      <c r="W124" s="366"/>
      <c r="X124" s="366"/>
      <c r="Y124" s="366"/>
      <c r="Z124" s="366"/>
      <c r="AA124" s="366"/>
      <c r="AB124" s="366"/>
      <c r="AC124" s="366"/>
      <c r="AD124" s="366"/>
      <c r="AE124" s="366"/>
      <c r="AF124" s="366"/>
      <c r="AG124" s="366"/>
      <c r="AH124" s="367"/>
    </row>
    <row r="125" spans="1:34" s="2" customFormat="1" ht="78.75" customHeight="1" x14ac:dyDescent="0.25">
      <c r="A125" s="20" t="s">
        <v>208</v>
      </c>
      <c r="B125" s="13" t="s">
        <v>52</v>
      </c>
      <c r="C125" s="314" t="s">
        <v>691</v>
      </c>
      <c r="D125" s="314" t="s">
        <v>141</v>
      </c>
      <c r="E125" s="314" t="s">
        <v>119</v>
      </c>
      <c r="F125" s="178">
        <v>45292</v>
      </c>
      <c r="G125" s="179">
        <v>46387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151</v>
      </c>
      <c r="B126" s="4" t="s">
        <v>243</v>
      </c>
      <c r="C126" s="315"/>
      <c r="D126" s="315"/>
      <c r="E126" s="315"/>
      <c r="F126" s="180">
        <v>45292</v>
      </c>
      <c r="G126" s="263">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152</v>
      </c>
      <c r="B127" s="4" t="s">
        <v>244</v>
      </c>
      <c r="C127" s="308"/>
      <c r="D127" s="308"/>
      <c r="E127" s="308"/>
      <c r="F127" s="180">
        <v>45292</v>
      </c>
      <c r="G127" s="263">
        <v>46387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715</v>
      </c>
      <c r="C128" s="4"/>
      <c r="D128" s="4"/>
      <c r="E128" s="4"/>
      <c r="F128" s="180">
        <v>45292</v>
      </c>
      <c r="G128" s="263">
        <v>46387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53" t="s">
        <v>540</v>
      </c>
      <c r="B129" s="366"/>
      <c r="C129" s="366"/>
      <c r="D129" s="366"/>
      <c r="E129" s="366"/>
      <c r="F129" s="366"/>
      <c r="G129" s="366"/>
      <c r="H129" s="366"/>
      <c r="I129" s="366"/>
      <c r="J129" s="366"/>
      <c r="K129" s="366"/>
      <c r="L129" s="366"/>
      <c r="M129" s="366"/>
      <c r="N129" s="366"/>
      <c r="O129" s="366"/>
      <c r="P129" s="366"/>
      <c r="Q129" s="366"/>
      <c r="R129" s="366"/>
      <c r="S129" s="366"/>
      <c r="T129" s="366"/>
      <c r="U129" s="366"/>
      <c r="V129" s="366"/>
      <c r="W129" s="366"/>
      <c r="X129" s="366"/>
      <c r="Y129" s="366"/>
      <c r="Z129" s="366"/>
      <c r="AA129" s="366"/>
      <c r="AB129" s="366"/>
      <c r="AC129" s="366"/>
      <c r="AD129" s="366"/>
      <c r="AE129" s="366"/>
      <c r="AF129" s="366"/>
      <c r="AG129" s="366"/>
      <c r="AH129" s="367"/>
    </row>
    <row r="130" spans="1:34" s="2" customFormat="1" ht="63" x14ac:dyDescent="0.25">
      <c r="A130" s="20" t="s">
        <v>115</v>
      </c>
      <c r="B130" s="13" t="s">
        <v>53</v>
      </c>
      <c r="C130" s="314" t="s">
        <v>691</v>
      </c>
      <c r="D130" s="314" t="s">
        <v>141</v>
      </c>
      <c r="E130" s="314" t="s">
        <v>57</v>
      </c>
      <c r="F130" s="178">
        <v>45292</v>
      </c>
      <c r="G130" s="179">
        <v>46387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120</v>
      </c>
      <c r="B131" s="4" t="s">
        <v>230</v>
      </c>
      <c r="C131" s="315"/>
      <c r="D131" s="315"/>
      <c r="E131" s="315"/>
      <c r="F131" s="180">
        <v>45292</v>
      </c>
      <c r="G131" s="263">
        <v>46387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121</v>
      </c>
      <c r="B132" s="4" t="s">
        <v>231</v>
      </c>
      <c r="C132" s="315"/>
      <c r="D132" s="315"/>
      <c r="E132" s="315"/>
      <c r="F132" s="180">
        <v>45292</v>
      </c>
      <c r="G132" s="263">
        <v>46387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716</v>
      </c>
      <c r="C133" s="308"/>
      <c r="D133" s="308"/>
      <c r="E133" s="308"/>
      <c r="F133" s="54" t="s">
        <v>394</v>
      </c>
      <c r="G133" s="55" t="s">
        <v>397</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53" t="s">
        <v>541</v>
      </c>
      <c r="B134" s="366"/>
      <c r="C134" s="366"/>
      <c r="D134" s="366"/>
      <c r="E134" s="366"/>
      <c r="F134" s="366"/>
      <c r="G134" s="366"/>
      <c r="H134" s="366"/>
      <c r="I134" s="366"/>
      <c r="J134" s="366"/>
      <c r="K134" s="366"/>
      <c r="L134" s="366"/>
      <c r="M134" s="366"/>
      <c r="N134" s="366"/>
      <c r="O134" s="366"/>
      <c r="P134" s="366"/>
      <c r="Q134" s="366"/>
      <c r="R134" s="366"/>
      <c r="S134" s="366"/>
      <c r="T134" s="366"/>
      <c r="U134" s="366"/>
      <c r="V134" s="366"/>
      <c r="W134" s="366"/>
      <c r="X134" s="366"/>
      <c r="Y134" s="366"/>
      <c r="Z134" s="366"/>
      <c r="AA134" s="366"/>
      <c r="AB134" s="366"/>
      <c r="AC134" s="366"/>
      <c r="AD134" s="366"/>
      <c r="AE134" s="366"/>
      <c r="AF134" s="366"/>
      <c r="AG134" s="366"/>
      <c r="AH134" s="367"/>
    </row>
    <row r="135" spans="1:34" s="210" customFormat="1" ht="80.25" customHeight="1" x14ac:dyDescent="0.25">
      <c r="A135" s="95" t="s">
        <v>116</v>
      </c>
      <c r="B135" s="150" t="s">
        <v>19</v>
      </c>
      <c r="C135" s="365" t="s">
        <v>691</v>
      </c>
      <c r="D135" s="365" t="s">
        <v>694</v>
      </c>
      <c r="E135" s="331" t="s">
        <v>156</v>
      </c>
      <c r="F135" s="178">
        <v>45292</v>
      </c>
      <c r="G135" s="179">
        <v>46387</v>
      </c>
      <c r="H135" s="209">
        <f t="shared" ref="H135:H139" si="24">I135+J135+K135+L135</f>
        <v>139257.69999999998</v>
      </c>
      <c r="I135" s="209">
        <f>I136+I137+I138+I139</f>
        <v>0</v>
      </c>
      <c r="J135" s="209">
        <f t="shared" ref="J135:L135" si="25">J136+J137+J138+J139</f>
        <v>0</v>
      </c>
      <c r="K135" s="34">
        <f>K136+K137+K138+K139</f>
        <v>139257.69999999998</v>
      </c>
      <c r="L135" s="209">
        <f t="shared" si="25"/>
        <v>0</v>
      </c>
      <c r="M135" s="209">
        <f t="shared" ref="M135" si="26">N135+O135+P135+Q135</f>
        <v>136970.1</v>
      </c>
      <c r="N135" s="209">
        <f>N136+N137+N138+N139</f>
        <v>0</v>
      </c>
      <c r="O135" s="209">
        <f t="shared" ref="O135:Q135" si="27">O136+O137+O138+O139</f>
        <v>0</v>
      </c>
      <c r="P135" s="209">
        <f t="shared" si="27"/>
        <v>136970.1</v>
      </c>
      <c r="Q135" s="209">
        <f t="shared" si="27"/>
        <v>0</v>
      </c>
      <c r="R135" s="209">
        <f t="shared" ref="R135" si="28">S135+T135+U135+V135</f>
        <v>136896.29999999999</v>
      </c>
      <c r="S135" s="209">
        <f>S136+S137+S138+S139</f>
        <v>0</v>
      </c>
      <c r="T135" s="209">
        <f t="shared" ref="T135:V135" si="29">T136+T137+T138+T139</f>
        <v>0</v>
      </c>
      <c r="U135" s="209">
        <f t="shared" si="29"/>
        <v>136896.29999999999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124</v>
      </c>
      <c r="B136" s="117" t="s">
        <v>126</v>
      </c>
      <c r="C136" s="365"/>
      <c r="D136" s="365"/>
      <c r="E136" s="332"/>
      <c r="F136" s="180">
        <v>45292</v>
      </c>
      <c r="G136" s="263">
        <v>46387</v>
      </c>
      <c r="H136" s="213">
        <f>J136+K136</f>
        <v>115589.9</v>
      </c>
      <c r="I136" s="213">
        <v>0</v>
      </c>
      <c r="J136" s="213">
        <v>0</v>
      </c>
      <c r="K136" s="35">
        <v>115589.9</v>
      </c>
      <c r="L136" s="213">
        <v>0</v>
      </c>
      <c r="M136" s="213">
        <f>O136+P136</f>
        <v>114460.4</v>
      </c>
      <c r="N136" s="213">
        <v>0</v>
      </c>
      <c r="O136" s="213">
        <v>0</v>
      </c>
      <c r="P136" s="213">
        <v>114460.4</v>
      </c>
      <c r="Q136" s="213">
        <v>0</v>
      </c>
      <c r="R136" s="213">
        <f>T136+U136</f>
        <v>114483.4</v>
      </c>
      <c r="S136" s="213">
        <v>0</v>
      </c>
      <c r="T136" s="213">
        <v>0</v>
      </c>
      <c r="U136" s="213">
        <v>114483.4</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125</v>
      </c>
      <c r="B137" s="117" t="s">
        <v>122</v>
      </c>
      <c r="C137" s="365"/>
      <c r="D137" s="365"/>
      <c r="E137" s="332"/>
      <c r="F137" s="180">
        <v>45292</v>
      </c>
      <c r="G137" s="263">
        <v>46387</v>
      </c>
      <c r="H137" s="213">
        <f>K137</f>
        <v>11447.4</v>
      </c>
      <c r="I137" s="213">
        <v>0</v>
      </c>
      <c r="J137" s="213">
        <v>0</v>
      </c>
      <c r="K137" s="35">
        <v>11447.4</v>
      </c>
      <c r="L137" s="213">
        <v>0</v>
      </c>
      <c r="M137" s="213">
        <f>O137+P137</f>
        <v>10119</v>
      </c>
      <c r="N137" s="213">
        <v>0</v>
      </c>
      <c r="O137" s="213">
        <v>0</v>
      </c>
      <c r="P137" s="213">
        <v>10119</v>
      </c>
      <c r="Q137" s="213">
        <v>0</v>
      </c>
      <c r="R137" s="213">
        <f>T137+U137</f>
        <v>10037.200000000001</v>
      </c>
      <c r="S137" s="213">
        <v>0</v>
      </c>
      <c r="T137" s="213">
        <v>0</v>
      </c>
      <c r="U137" s="213">
        <v>10037.200000000001</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427</v>
      </c>
      <c r="B138" s="117" t="s">
        <v>123</v>
      </c>
      <c r="C138" s="365"/>
      <c r="D138" s="365"/>
      <c r="E138" s="332"/>
      <c r="F138" s="180">
        <v>45292</v>
      </c>
      <c r="G138" s="263">
        <v>46387</v>
      </c>
      <c r="H138" s="213">
        <f t="shared" si="24"/>
        <v>11850.4</v>
      </c>
      <c r="I138" s="213">
        <v>0</v>
      </c>
      <c r="J138" s="213">
        <v>0</v>
      </c>
      <c r="K138" s="35">
        <v>11850.4</v>
      </c>
      <c r="L138" s="213">
        <v>0</v>
      </c>
      <c r="M138" s="213">
        <f>P138</f>
        <v>12020.7</v>
      </c>
      <c r="N138" s="213">
        <v>0</v>
      </c>
      <c r="O138" s="213">
        <v>0</v>
      </c>
      <c r="P138" s="213">
        <v>12020.7</v>
      </c>
      <c r="Q138" s="213">
        <v>0</v>
      </c>
      <c r="R138" s="213">
        <f>U138</f>
        <v>12020.7</v>
      </c>
      <c r="S138" s="213">
        <v>0</v>
      </c>
      <c r="T138" s="213">
        <v>0</v>
      </c>
      <c r="U138" s="213">
        <v>12020.7</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630</v>
      </c>
      <c r="B139" s="117" t="s">
        <v>157</v>
      </c>
      <c r="C139" s="365"/>
      <c r="D139" s="365"/>
      <c r="E139" s="333"/>
      <c r="F139" s="180">
        <v>45292</v>
      </c>
      <c r="G139" s="263">
        <v>46387</v>
      </c>
      <c r="H139" s="213">
        <f t="shared" si="24"/>
        <v>370</v>
      </c>
      <c r="I139" s="213">
        <v>0</v>
      </c>
      <c r="J139" s="213">
        <v>0</v>
      </c>
      <c r="K139" s="35">
        <v>370</v>
      </c>
      <c r="L139" s="213">
        <v>0</v>
      </c>
      <c r="M139" s="213">
        <f>O139+P139</f>
        <v>370</v>
      </c>
      <c r="N139" s="213">
        <v>0</v>
      </c>
      <c r="O139" s="213">
        <v>0</v>
      </c>
      <c r="P139" s="213">
        <v>370</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259</v>
      </c>
      <c r="C140" s="202"/>
      <c r="D140" s="202"/>
      <c r="E140" s="202"/>
      <c r="F140" s="329" t="s">
        <v>401</v>
      </c>
      <c r="G140" s="330"/>
      <c r="H140" s="213"/>
      <c r="I140" s="213"/>
      <c r="J140" s="213"/>
      <c r="K140" s="35">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631</v>
      </c>
      <c r="B141" s="150" t="s">
        <v>54</v>
      </c>
      <c r="C141" s="331" t="s">
        <v>691</v>
      </c>
      <c r="D141" s="331" t="s">
        <v>694</v>
      </c>
      <c r="E141" s="331" t="s">
        <v>156</v>
      </c>
      <c r="F141" s="178">
        <v>45292</v>
      </c>
      <c r="G141" s="179">
        <v>46387</v>
      </c>
      <c r="H141" s="209">
        <f t="shared" ref="H141:H143" si="30">I141+J141+K141+L141</f>
        <v>12738</v>
      </c>
      <c r="I141" s="209">
        <f>I142+I143+I144</f>
        <v>0</v>
      </c>
      <c r="J141" s="209">
        <f t="shared" ref="J141:L141" si="31">J142+J143+J144</f>
        <v>0</v>
      </c>
      <c r="K141" s="34">
        <f t="shared" si="31"/>
        <v>12738</v>
      </c>
      <c r="L141" s="209">
        <f t="shared" si="31"/>
        <v>0</v>
      </c>
      <c r="M141" s="209">
        <f t="shared" ref="M141" si="32">N141+O141+P141+Q141</f>
        <v>12493.1</v>
      </c>
      <c r="N141" s="209">
        <f>N142+N143+N144</f>
        <v>0</v>
      </c>
      <c r="O141" s="209">
        <f t="shared" ref="O141:Q141" si="33">O142+O143+O144</f>
        <v>0</v>
      </c>
      <c r="P141" s="209">
        <f t="shared" si="33"/>
        <v>12493.1</v>
      </c>
      <c r="Q141" s="209">
        <f t="shared" si="33"/>
        <v>0</v>
      </c>
      <c r="R141" s="209">
        <f t="shared" ref="R141" si="34">S141+T141+U141+V141</f>
        <v>12498.6</v>
      </c>
      <c r="S141" s="209">
        <f>S142+S143+S144</f>
        <v>0</v>
      </c>
      <c r="T141" s="209">
        <f t="shared" ref="T141:V141" si="35">T142+T143+T144</f>
        <v>0</v>
      </c>
      <c r="U141" s="209">
        <f t="shared" si="35"/>
        <v>12498.6</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168</v>
      </c>
      <c r="B142" s="117" t="s">
        <v>136</v>
      </c>
      <c r="C142" s="332"/>
      <c r="D142" s="332"/>
      <c r="E142" s="332"/>
      <c r="F142" s="180">
        <v>45292</v>
      </c>
      <c r="G142" s="263">
        <v>46387</v>
      </c>
      <c r="H142" s="213">
        <f t="shared" si="30"/>
        <v>11352</v>
      </c>
      <c r="I142" s="213">
        <v>0</v>
      </c>
      <c r="J142" s="213">
        <v>0</v>
      </c>
      <c r="K142" s="35">
        <v>11352</v>
      </c>
      <c r="L142" s="213">
        <v>0</v>
      </c>
      <c r="M142" s="213">
        <f>O142+P142</f>
        <v>11174.6</v>
      </c>
      <c r="N142" s="213">
        <v>0</v>
      </c>
      <c r="O142" s="213">
        <v>0</v>
      </c>
      <c r="P142" s="213">
        <v>11174.6</v>
      </c>
      <c r="Q142" s="213">
        <v>0</v>
      </c>
      <c r="R142" s="213">
        <f>T142+U142</f>
        <v>11174.7</v>
      </c>
      <c r="S142" s="213">
        <v>0</v>
      </c>
      <c r="T142" s="213">
        <v>0</v>
      </c>
      <c r="U142" s="213">
        <v>11174.7</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169</v>
      </c>
      <c r="B143" s="117" t="s">
        <v>127</v>
      </c>
      <c r="C143" s="332"/>
      <c r="D143" s="332"/>
      <c r="E143" s="332"/>
      <c r="F143" s="180">
        <v>45292</v>
      </c>
      <c r="G143" s="263">
        <v>46387</v>
      </c>
      <c r="H143" s="213">
        <f t="shared" si="30"/>
        <v>1144</v>
      </c>
      <c r="I143" s="213">
        <v>0</v>
      </c>
      <c r="J143" s="213">
        <v>0</v>
      </c>
      <c r="K143" s="35">
        <v>1144</v>
      </c>
      <c r="L143" s="213">
        <v>0</v>
      </c>
      <c r="M143" s="213">
        <f>O143+P143</f>
        <v>1076.5</v>
      </c>
      <c r="N143" s="213">
        <v>0</v>
      </c>
      <c r="O143" s="213">
        <v>0</v>
      </c>
      <c r="P143" s="213">
        <v>1076.5</v>
      </c>
      <c r="Q143" s="213">
        <v>0</v>
      </c>
      <c r="R143" s="213">
        <f>T143+U143</f>
        <v>1081.9000000000001</v>
      </c>
      <c r="S143" s="213">
        <v>0</v>
      </c>
      <c r="T143" s="213">
        <v>0</v>
      </c>
      <c r="U143" s="213">
        <v>1081.9000000000001</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632</v>
      </c>
      <c r="B144" s="117" t="s">
        <v>158</v>
      </c>
      <c r="C144" s="333"/>
      <c r="D144" s="333"/>
      <c r="E144" s="333"/>
      <c r="F144" s="180">
        <v>45292</v>
      </c>
      <c r="G144" s="263">
        <v>46387</v>
      </c>
      <c r="H144" s="213">
        <f>K144</f>
        <v>242</v>
      </c>
      <c r="I144" s="213">
        <v>0</v>
      </c>
      <c r="J144" s="213">
        <v>0</v>
      </c>
      <c r="K144" s="35">
        <v>242</v>
      </c>
      <c r="L144" s="213">
        <v>0</v>
      </c>
      <c r="M144" s="213">
        <f>O144+P144</f>
        <v>242</v>
      </c>
      <c r="N144" s="213">
        <v>0</v>
      </c>
      <c r="O144" s="213">
        <v>0</v>
      </c>
      <c r="P144" s="213">
        <v>242</v>
      </c>
      <c r="Q144" s="213">
        <v>0</v>
      </c>
      <c r="R144" s="213">
        <f>T144+U144</f>
        <v>242</v>
      </c>
      <c r="S144" s="213">
        <v>0</v>
      </c>
      <c r="T144" s="213">
        <v>0</v>
      </c>
      <c r="U144" s="213">
        <v>242</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260</v>
      </c>
      <c r="C145" s="203"/>
      <c r="D145" s="203"/>
      <c r="E145" s="203"/>
      <c r="F145" s="329" t="s">
        <v>401</v>
      </c>
      <c r="G145" s="330"/>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460</v>
      </c>
      <c r="C146" s="362" t="s">
        <v>691</v>
      </c>
      <c r="D146" s="113" t="s">
        <v>694</v>
      </c>
      <c r="E146" s="235"/>
      <c r="F146" s="178">
        <v>45292</v>
      </c>
      <c r="G146" s="179">
        <v>46387</v>
      </c>
      <c r="H146" s="34">
        <f>I146+J146+K146</f>
        <v>37.700000000000003</v>
      </c>
      <c r="I146" s="34">
        <f t="shared" ref="I146:K146" si="36">I147+I148</f>
        <v>0</v>
      </c>
      <c r="J146" s="34">
        <f>J147+J148</f>
        <v>37.700000000000003</v>
      </c>
      <c r="K146" s="34">
        <f t="shared" si="36"/>
        <v>0</v>
      </c>
      <c r="L146" s="34">
        <f>L147+L148</f>
        <v>0</v>
      </c>
      <c r="M146" s="34">
        <f>N146+O146+P146+Q146</f>
        <v>37.700000000000003</v>
      </c>
      <c r="N146" s="34">
        <v>0</v>
      </c>
      <c r="O146" s="34">
        <f>O147+O148</f>
        <v>37.700000000000003</v>
      </c>
      <c r="P146" s="34">
        <f t="shared" ref="P146:Q146" si="37">P147+P148</f>
        <v>0</v>
      </c>
      <c r="Q146" s="34">
        <f t="shared" si="37"/>
        <v>0</v>
      </c>
      <c r="R146" s="34">
        <f>S146+T146+U146+V146</f>
        <v>37.700000000000003</v>
      </c>
      <c r="S146" s="34">
        <v>0</v>
      </c>
      <c r="T146" s="34">
        <f>T147+T148</f>
        <v>37.700000000000003</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128</v>
      </c>
      <c r="B147" s="4" t="s">
        <v>248</v>
      </c>
      <c r="C147" s="363"/>
      <c r="D147" s="203" t="s">
        <v>694</v>
      </c>
      <c r="E147" s="57"/>
      <c r="F147" s="180">
        <v>45292</v>
      </c>
      <c r="G147" s="263">
        <v>46387</v>
      </c>
      <c r="H147" s="35">
        <f t="shared" ref="H147:H148" si="39">I147+J147+K147+L147</f>
        <v>28.7</v>
      </c>
      <c r="I147" s="35">
        <v>0</v>
      </c>
      <c r="J147" s="35">
        <v>28.7</v>
      </c>
      <c r="K147" s="35">
        <v>0</v>
      </c>
      <c r="L147" s="35">
        <v>0</v>
      </c>
      <c r="M147" s="35">
        <f>O147+P147</f>
        <v>28.7</v>
      </c>
      <c r="N147" s="35">
        <v>0</v>
      </c>
      <c r="O147" s="35">
        <v>28.7</v>
      </c>
      <c r="P147" s="35">
        <v>0</v>
      </c>
      <c r="Q147" s="35">
        <v>0</v>
      </c>
      <c r="R147" s="35">
        <f>T147+U147</f>
        <v>28.7</v>
      </c>
      <c r="S147" s="35">
        <v>0</v>
      </c>
      <c r="T147" s="35">
        <v>28.7</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129</v>
      </c>
      <c r="B148" s="4" t="s">
        <v>249</v>
      </c>
      <c r="C148" s="364"/>
      <c r="D148" s="201" t="s">
        <v>694</v>
      </c>
      <c r="E148" s="57"/>
      <c r="F148" s="180">
        <v>45292</v>
      </c>
      <c r="G148" s="263">
        <v>46387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261</v>
      </c>
      <c r="C149" s="203"/>
      <c r="D149" s="203"/>
      <c r="E149" s="203"/>
      <c r="F149" s="329" t="s">
        <v>401</v>
      </c>
      <c r="G149" s="330"/>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131</v>
      </c>
      <c r="B150" s="13" t="s">
        <v>461</v>
      </c>
      <c r="C150" s="362" t="s">
        <v>691</v>
      </c>
      <c r="D150" s="316" t="s">
        <v>697</v>
      </c>
      <c r="E150" s="57"/>
      <c r="F150" s="178">
        <v>45292</v>
      </c>
      <c r="G150" s="179">
        <v>46387</v>
      </c>
      <c r="H150" s="34">
        <f t="shared" ref="H150:H156" si="40">I150+J150+K150+L150</f>
        <v>25.400000000000002</v>
      </c>
      <c r="I150" s="34">
        <f>I151+I152</f>
        <v>0</v>
      </c>
      <c r="J150" s="34">
        <f>J151+J152</f>
        <v>25.400000000000002</v>
      </c>
      <c r="K150" s="34">
        <f>K151+K152</f>
        <v>0</v>
      </c>
      <c r="L150" s="34">
        <f t="shared" ref="L150" si="41">L151+L152</f>
        <v>0</v>
      </c>
      <c r="M150" s="34">
        <f t="shared" ref="M150" si="42">N150+O150+P150+Q150</f>
        <v>25.400000000000002</v>
      </c>
      <c r="N150" s="34">
        <f>N151+N152</f>
        <v>0</v>
      </c>
      <c r="O150" s="34">
        <f>O151+O152</f>
        <v>25.400000000000002</v>
      </c>
      <c r="P150" s="34">
        <f t="shared" ref="P150:Q150" si="43">P151+P152</f>
        <v>0</v>
      </c>
      <c r="Q150" s="34">
        <f t="shared" si="43"/>
        <v>0</v>
      </c>
      <c r="R150" s="34">
        <f t="shared" ref="R150" si="44">S150+T150+U150+V150</f>
        <v>25.400000000000002</v>
      </c>
      <c r="S150" s="34">
        <f>S151+S152</f>
        <v>0</v>
      </c>
      <c r="T150" s="34">
        <f>T151+T152</f>
        <v>25.400000000000002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132</v>
      </c>
      <c r="B151" s="4" t="s">
        <v>246</v>
      </c>
      <c r="C151" s="363"/>
      <c r="D151" s="321"/>
      <c r="E151" s="57"/>
      <c r="F151" s="180">
        <v>45292</v>
      </c>
      <c r="G151" s="263">
        <v>46387</v>
      </c>
      <c r="H151" s="35">
        <f>J151</f>
        <v>25.1</v>
      </c>
      <c r="I151" s="35">
        <v>0</v>
      </c>
      <c r="J151" s="35">
        <v>25.1</v>
      </c>
      <c r="K151" s="35">
        <v>0</v>
      </c>
      <c r="L151" s="35">
        <v>0</v>
      </c>
      <c r="M151" s="35">
        <f>O151+P151</f>
        <v>25.1</v>
      </c>
      <c r="N151" s="35">
        <v>0</v>
      </c>
      <c r="O151" s="35">
        <v>25.1</v>
      </c>
      <c r="P151" s="35">
        <v>0</v>
      </c>
      <c r="Q151" s="35">
        <v>0</v>
      </c>
      <c r="R151" s="35">
        <f>T151+U151</f>
        <v>25.1</v>
      </c>
      <c r="S151" s="35">
        <v>0</v>
      </c>
      <c r="T151" s="35">
        <v>25.1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133</v>
      </c>
      <c r="B152" s="4" t="s">
        <v>164</v>
      </c>
      <c r="C152" s="364"/>
      <c r="D152" s="201"/>
      <c r="E152" s="57"/>
      <c r="F152" s="180">
        <v>45292</v>
      </c>
      <c r="G152" s="263">
        <v>46387</v>
      </c>
      <c r="H152" s="35">
        <f>J152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406</v>
      </c>
      <c r="C153" s="203"/>
      <c r="D153" s="203"/>
      <c r="E153" s="203"/>
      <c r="F153" s="329" t="s">
        <v>401</v>
      </c>
      <c r="G153" s="330"/>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170</v>
      </c>
      <c r="B154" s="13" t="s">
        <v>459</v>
      </c>
      <c r="C154" s="362" t="s">
        <v>691</v>
      </c>
      <c r="D154" s="316" t="s">
        <v>697</v>
      </c>
      <c r="E154" s="250"/>
      <c r="F154" s="178">
        <v>45292</v>
      </c>
      <c r="G154" s="179">
        <v>46387</v>
      </c>
      <c r="H154" s="34">
        <f t="shared" si="40"/>
        <v>88.8</v>
      </c>
      <c r="I154" s="34">
        <v>0</v>
      </c>
      <c r="J154" s="34">
        <f>J155+J156</f>
        <v>88.8</v>
      </c>
      <c r="K154" s="34">
        <f>K155+K156</f>
        <v>0</v>
      </c>
      <c r="L154" s="34"/>
      <c r="M154" s="34">
        <f t="shared" ref="M154" si="46">N154+O154+P154+Q154</f>
        <v>88.8</v>
      </c>
      <c r="N154" s="34"/>
      <c r="O154" s="34">
        <f>O155+O156</f>
        <v>88.8</v>
      </c>
      <c r="P154" s="34">
        <f>P155+P156</f>
        <v>0</v>
      </c>
      <c r="Q154" s="34"/>
      <c r="R154" s="34">
        <f t="shared" ref="R154" si="47">S154+T154+U154+V154</f>
        <v>88.8</v>
      </c>
      <c r="S154" s="34"/>
      <c r="T154" s="34">
        <f>T155+T156</f>
        <v>88.8</v>
      </c>
      <c r="U154" s="34">
        <f>U155+U156</f>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171</v>
      </c>
      <c r="B155" s="4" t="s">
        <v>456</v>
      </c>
      <c r="C155" s="363"/>
      <c r="D155" s="322"/>
      <c r="E155" s="250"/>
      <c r="F155" s="180">
        <v>45292</v>
      </c>
      <c r="G155" s="263">
        <v>46387</v>
      </c>
      <c r="H155" s="35">
        <f t="shared" si="40"/>
        <v>87.8</v>
      </c>
      <c r="I155" s="35">
        <v>0</v>
      </c>
      <c r="J155" s="35">
        <v>87.8</v>
      </c>
      <c r="K155" s="35">
        <v>0</v>
      </c>
      <c r="L155" s="35"/>
      <c r="M155" s="35">
        <f>O155+P155</f>
        <v>87.8</v>
      </c>
      <c r="N155" s="35"/>
      <c r="O155" s="35">
        <v>87.8</v>
      </c>
      <c r="P155" s="35">
        <v>0</v>
      </c>
      <c r="Q155" s="35"/>
      <c r="R155" s="35">
        <f>T155+U155</f>
        <v>87.8</v>
      </c>
      <c r="S155" s="35"/>
      <c r="T155" s="35">
        <v>87.8</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633</v>
      </c>
      <c r="B156" s="4" t="s">
        <v>457</v>
      </c>
      <c r="C156" s="364"/>
      <c r="D156" s="321"/>
      <c r="E156" s="250"/>
      <c r="F156" s="180">
        <v>45292</v>
      </c>
      <c r="G156" s="263">
        <v>46387</v>
      </c>
      <c r="H156" s="35">
        <f t="shared" si="40"/>
        <v>1</v>
      </c>
      <c r="I156" s="35">
        <v>0</v>
      </c>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436</v>
      </c>
      <c r="C157" s="314" t="s">
        <v>691</v>
      </c>
      <c r="D157" s="250"/>
      <c r="E157" s="250"/>
      <c r="F157" s="329" t="s">
        <v>401</v>
      </c>
      <c r="G157" s="330"/>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634</v>
      </c>
      <c r="B158" s="13" t="s">
        <v>442</v>
      </c>
      <c r="C158" s="315"/>
      <c r="D158" s="19" t="s">
        <v>694</v>
      </c>
      <c r="E158" s="57"/>
      <c r="F158" s="178">
        <v>45292</v>
      </c>
      <c r="G158" s="179">
        <v>46387</v>
      </c>
      <c r="H158" s="34">
        <f t="shared" ref="H158:H160" si="48">I158+J158+K158+L158</f>
        <v>130.4</v>
      </c>
      <c r="I158" s="34">
        <f>I159+I160</f>
        <v>0</v>
      </c>
      <c r="J158" s="34">
        <f>J159+J160</f>
        <v>130.4</v>
      </c>
      <c r="K158" s="34">
        <f t="shared" ref="K158:L158" si="49">K159+K160</f>
        <v>0</v>
      </c>
      <c r="L158" s="34">
        <f t="shared" si="49"/>
        <v>0</v>
      </c>
      <c r="M158" s="34">
        <f t="shared" ref="M158" si="50">N158+O158+P158+Q158</f>
        <v>130.4</v>
      </c>
      <c r="N158" s="34">
        <f>N159+N160</f>
        <v>0</v>
      </c>
      <c r="O158" s="34">
        <f>O159+O160</f>
        <v>130.4</v>
      </c>
      <c r="P158" s="34">
        <f t="shared" ref="P158:Q158" si="51">P159+P160</f>
        <v>0</v>
      </c>
      <c r="Q158" s="34">
        <f t="shared" si="51"/>
        <v>0</v>
      </c>
      <c r="R158" s="34">
        <f t="shared" ref="R158" si="52">S158+T158+U158+V158</f>
        <v>130.4</v>
      </c>
      <c r="S158" s="34">
        <f>S159+S160</f>
        <v>0</v>
      </c>
      <c r="T158" s="34">
        <f>T159+T160</f>
        <v>130.4</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635</v>
      </c>
      <c r="B159" s="4" t="s">
        <v>137</v>
      </c>
      <c r="C159" s="308"/>
      <c r="D159" s="201" t="s">
        <v>694</v>
      </c>
      <c r="E159" s="75"/>
      <c r="F159" s="180">
        <v>45292</v>
      </c>
      <c r="G159" s="263">
        <v>46387</v>
      </c>
      <c r="H159" s="35">
        <f t="shared" si="48"/>
        <v>125.4</v>
      </c>
      <c r="I159" s="35">
        <v>0</v>
      </c>
      <c r="J159" s="35">
        <v>125.4</v>
      </c>
      <c r="K159" s="35">
        <v>0</v>
      </c>
      <c r="L159" s="35">
        <v>0</v>
      </c>
      <c r="M159" s="35">
        <f>O159+P159</f>
        <v>125.4</v>
      </c>
      <c r="N159" s="35">
        <v>0</v>
      </c>
      <c r="O159" s="35">
        <v>125.4</v>
      </c>
      <c r="P159" s="35">
        <v>0</v>
      </c>
      <c r="Q159" s="35">
        <v>0</v>
      </c>
      <c r="R159" s="35">
        <f>T159+U159</f>
        <v>125.4</v>
      </c>
      <c r="S159" s="35">
        <v>0</v>
      </c>
      <c r="T159" s="35">
        <v>125.4</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232</v>
      </c>
      <c r="B160" s="4" t="s">
        <v>138</v>
      </c>
      <c r="C160" s="314" t="s">
        <v>691</v>
      </c>
      <c r="D160" s="203" t="s">
        <v>694</v>
      </c>
      <c r="E160" s="75"/>
      <c r="F160" s="180">
        <v>45292</v>
      </c>
      <c r="G160" s="263">
        <v>46387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437</v>
      </c>
      <c r="C161" s="315"/>
      <c r="D161" s="203"/>
      <c r="E161" s="203"/>
      <c r="F161" s="329" t="s">
        <v>398</v>
      </c>
      <c r="G161" s="330"/>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428</v>
      </c>
      <c r="B162" s="150" t="s">
        <v>637</v>
      </c>
      <c r="C162" s="308"/>
      <c r="D162" s="323" t="s">
        <v>697</v>
      </c>
      <c r="E162" s="216"/>
      <c r="F162" s="178">
        <v>45292</v>
      </c>
      <c r="G162" s="179">
        <v>46387</v>
      </c>
      <c r="H162" s="34">
        <f>I162+J162+K162+L162</f>
        <v>1427.9</v>
      </c>
      <c r="I162" s="34">
        <f t="shared" ref="I162:L162" si="54">I163+I164</f>
        <v>0</v>
      </c>
      <c r="J162" s="34">
        <f>J163+J164</f>
        <v>1427.9</v>
      </c>
      <c r="K162" s="34">
        <f t="shared" si="54"/>
        <v>0</v>
      </c>
      <c r="L162" s="34">
        <f t="shared" si="54"/>
        <v>0</v>
      </c>
      <c r="M162" s="34">
        <f>N162+O162+P162+Q162</f>
        <v>1427.9</v>
      </c>
      <c r="N162" s="34">
        <f t="shared" ref="N162:P162" si="55">N163+N164</f>
        <v>0</v>
      </c>
      <c r="O162" s="34">
        <f>O163+O164</f>
        <v>1427.9</v>
      </c>
      <c r="P162" s="34">
        <f t="shared" si="55"/>
        <v>0</v>
      </c>
      <c r="Q162" s="34">
        <v>0</v>
      </c>
      <c r="R162" s="34">
        <f>S162+T162+U162+V162</f>
        <v>1427.9</v>
      </c>
      <c r="S162" s="34">
        <f t="shared" ref="S162:U162" si="56">S163+S164</f>
        <v>0</v>
      </c>
      <c r="T162" s="34">
        <f>T163+T164</f>
        <v>1427.9</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130</v>
      </c>
      <c r="B163" s="4" t="s">
        <v>462</v>
      </c>
      <c r="C163" s="314" t="s">
        <v>691</v>
      </c>
      <c r="D163" s="324"/>
      <c r="E163" s="57"/>
      <c r="F163" s="180">
        <v>45292</v>
      </c>
      <c r="G163" s="263">
        <v>46387</v>
      </c>
      <c r="H163" s="35">
        <f>J163+K163</f>
        <v>1411</v>
      </c>
      <c r="I163" s="35">
        <v>0</v>
      </c>
      <c r="J163" s="35">
        <v>1411</v>
      </c>
      <c r="K163" s="35">
        <v>0</v>
      </c>
      <c r="L163" s="35">
        <v>0</v>
      </c>
      <c r="M163" s="35">
        <f>O163+P163</f>
        <v>1411</v>
      </c>
      <c r="N163" s="35">
        <v>0</v>
      </c>
      <c r="O163" s="35">
        <v>1411</v>
      </c>
      <c r="P163" s="35">
        <v>0</v>
      </c>
      <c r="Q163" s="35">
        <v>0</v>
      </c>
      <c r="R163" s="35">
        <f>T163+U163</f>
        <v>1411</v>
      </c>
      <c r="S163" s="35">
        <v>0</v>
      </c>
      <c r="T163" s="35">
        <v>1411</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163</v>
      </c>
      <c r="B164" s="4" t="s">
        <v>250</v>
      </c>
      <c r="C164" s="315"/>
      <c r="D164" s="325"/>
      <c r="E164" s="57"/>
      <c r="F164" s="180">
        <v>45292</v>
      </c>
      <c r="G164" s="263">
        <v>46387</v>
      </c>
      <c r="H164" s="35">
        <f t="shared" ref="H164" si="57">I164+J164+K164+L164</f>
        <v>16.899999999999999</v>
      </c>
      <c r="I164" s="35">
        <v>0</v>
      </c>
      <c r="J164" s="35">
        <v>16.899999999999999</v>
      </c>
      <c r="K164" s="35">
        <v>0</v>
      </c>
      <c r="L164" s="35">
        <v>0</v>
      </c>
      <c r="M164" s="35">
        <f>O164+P164</f>
        <v>16.899999999999999</v>
      </c>
      <c r="N164" s="35">
        <v>0</v>
      </c>
      <c r="O164" s="35">
        <v>16.899999999999999</v>
      </c>
      <c r="P164" s="35">
        <v>0</v>
      </c>
      <c r="Q164" s="35">
        <v>0</v>
      </c>
      <c r="R164" s="35">
        <f>T164+U164</f>
        <v>16.899999999999999</v>
      </c>
      <c r="S164" s="35">
        <v>0</v>
      </c>
      <c r="T164" s="35">
        <v>16.899999999999999</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551</v>
      </c>
      <c r="C165" s="308"/>
      <c r="D165" s="220"/>
      <c r="E165" s="220"/>
      <c r="F165" s="358" t="s">
        <v>395</v>
      </c>
      <c r="G165" s="359"/>
      <c r="H165" s="221"/>
      <c r="I165" s="221"/>
      <c r="J165" s="221"/>
      <c r="K165" s="292"/>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95" t="s">
        <v>554</v>
      </c>
      <c r="B166" s="150" t="s">
        <v>458</v>
      </c>
      <c r="C166" s="331" t="s">
        <v>691</v>
      </c>
      <c r="D166" s="223" t="s">
        <v>694</v>
      </c>
      <c r="E166" s="224"/>
      <c r="F166" s="274">
        <v>45292</v>
      </c>
      <c r="G166" s="275">
        <v>46387</v>
      </c>
      <c r="H166" s="209">
        <f>I166+J166+K166+L166</f>
        <v>130.4</v>
      </c>
      <c r="I166" s="209">
        <f>I167+I168</f>
        <v>0</v>
      </c>
      <c r="J166" s="209">
        <f>J167+J168</f>
        <v>130.4</v>
      </c>
      <c r="K166" s="209">
        <f t="shared" ref="K166:L166" si="58">K167+K168</f>
        <v>0</v>
      </c>
      <c r="L166" s="209">
        <f t="shared" si="58"/>
        <v>0</v>
      </c>
      <c r="M166" s="209">
        <f t="shared" ref="M166" si="59">N166+O166+P166+Q166</f>
        <v>130.4</v>
      </c>
      <c r="N166" s="209">
        <f>N167+N168</f>
        <v>0</v>
      </c>
      <c r="O166" s="209">
        <f>O167+O168</f>
        <v>130.4</v>
      </c>
      <c r="P166" s="209">
        <f t="shared" ref="P166:Q166" si="60">P167+P168</f>
        <v>0</v>
      </c>
      <c r="Q166" s="209">
        <f t="shared" si="60"/>
        <v>0</v>
      </c>
      <c r="R166" s="209">
        <f t="shared" ref="R166:R168" si="61">S166+T166+U166+V166</f>
        <v>130.4</v>
      </c>
      <c r="S166" s="209">
        <f>S167+S168</f>
        <v>0</v>
      </c>
      <c r="T166" s="209">
        <f>T167+T168</f>
        <v>130.4</v>
      </c>
      <c r="U166" s="209">
        <f t="shared" ref="U166:V166" si="62">U167+U168</f>
        <v>0</v>
      </c>
      <c r="V166" s="209">
        <f t="shared" si="62"/>
        <v>0</v>
      </c>
      <c r="W166" s="208" t="s">
        <v>17</v>
      </c>
      <c r="X166" s="208" t="s">
        <v>17</v>
      </c>
      <c r="Y166" s="208" t="s">
        <v>17</v>
      </c>
      <c r="Z166" s="208" t="s">
        <v>17</v>
      </c>
      <c r="AA166" s="208" t="s">
        <v>17</v>
      </c>
      <c r="AB166" s="208" t="s">
        <v>17</v>
      </c>
      <c r="AC166" s="208" t="s">
        <v>17</v>
      </c>
      <c r="AD166" s="208" t="s">
        <v>17</v>
      </c>
      <c r="AE166" s="208" t="s">
        <v>17</v>
      </c>
      <c r="AF166" s="208" t="s">
        <v>17</v>
      </c>
      <c r="AG166" s="208" t="s">
        <v>17</v>
      </c>
      <c r="AH166" s="6" t="s">
        <v>17</v>
      </c>
    </row>
    <row r="167" spans="1:34" s="3" customFormat="1" ht="125.25" customHeight="1" x14ac:dyDescent="0.25">
      <c r="A167" s="215" t="s">
        <v>241</v>
      </c>
      <c r="B167" s="117" t="s">
        <v>251</v>
      </c>
      <c r="C167" s="332"/>
      <c r="D167" s="295" t="s">
        <v>694</v>
      </c>
      <c r="E167" s="224"/>
      <c r="F167" s="279">
        <v>45292</v>
      </c>
      <c r="G167" s="280">
        <v>46387</v>
      </c>
      <c r="H167" s="213">
        <f t="shared" ref="H167" si="63">I167+J167+K167+L167</f>
        <v>125.4</v>
      </c>
      <c r="I167" s="213">
        <v>0</v>
      </c>
      <c r="J167" s="213">
        <v>125.4</v>
      </c>
      <c r="K167" s="213">
        <v>0</v>
      </c>
      <c r="L167" s="213">
        <v>0</v>
      </c>
      <c r="M167" s="213">
        <f>O167+P167</f>
        <v>125.4</v>
      </c>
      <c r="N167" s="213">
        <v>0</v>
      </c>
      <c r="O167" s="213">
        <v>125.4</v>
      </c>
      <c r="P167" s="213">
        <v>0</v>
      </c>
      <c r="Q167" s="213">
        <v>0</v>
      </c>
      <c r="R167" s="213">
        <f>T167+U167</f>
        <v>125.4</v>
      </c>
      <c r="S167" s="213">
        <v>0</v>
      </c>
      <c r="T167" s="213">
        <v>125.4</v>
      </c>
      <c r="U167" s="213">
        <v>0</v>
      </c>
      <c r="V167" s="213">
        <v>0</v>
      </c>
      <c r="W167" s="212" t="s">
        <v>17</v>
      </c>
      <c r="X167" s="228" t="s">
        <v>17</v>
      </c>
      <c r="Y167" s="228" t="s">
        <v>17</v>
      </c>
      <c r="Z167" s="228" t="s">
        <v>17</v>
      </c>
      <c r="AA167" s="228" t="s">
        <v>17</v>
      </c>
      <c r="AB167" s="228" t="s">
        <v>17</v>
      </c>
      <c r="AC167" s="228" t="s">
        <v>17</v>
      </c>
      <c r="AD167" s="228" t="s">
        <v>17</v>
      </c>
      <c r="AE167" s="228" t="s">
        <v>17</v>
      </c>
      <c r="AF167" s="228" t="s">
        <v>17</v>
      </c>
      <c r="AG167" s="228" t="s">
        <v>17</v>
      </c>
      <c r="AH167" s="222" t="s">
        <v>17</v>
      </c>
    </row>
    <row r="168" spans="1:34" s="51" customFormat="1" ht="85.5" customHeight="1" x14ac:dyDescent="0.25">
      <c r="A168" s="215" t="s">
        <v>555</v>
      </c>
      <c r="B168" s="117" t="s">
        <v>252</v>
      </c>
      <c r="C168" s="333"/>
      <c r="D168" s="295" t="s">
        <v>694</v>
      </c>
      <c r="E168" s="224"/>
      <c r="F168" s="279">
        <v>45292</v>
      </c>
      <c r="G168" s="280">
        <v>46387</v>
      </c>
      <c r="H168" s="213">
        <f>I168+J168+K168+L168</f>
        <v>5</v>
      </c>
      <c r="I168" s="213">
        <v>0</v>
      </c>
      <c r="J168" s="213">
        <v>5</v>
      </c>
      <c r="K168" s="213">
        <v>0</v>
      </c>
      <c r="L168" s="213">
        <v>0</v>
      </c>
      <c r="M168" s="213">
        <f>O168+P168</f>
        <v>5</v>
      </c>
      <c r="N168" s="213">
        <v>0</v>
      </c>
      <c r="O168" s="213">
        <v>5</v>
      </c>
      <c r="P168" s="213">
        <v>0</v>
      </c>
      <c r="Q168" s="213">
        <v>0</v>
      </c>
      <c r="R168" s="213">
        <f t="shared" si="61"/>
        <v>5</v>
      </c>
      <c r="S168" s="213">
        <v>0</v>
      </c>
      <c r="T168" s="213">
        <v>5</v>
      </c>
      <c r="U168" s="213">
        <v>0</v>
      </c>
      <c r="V168" s="213">
        <v>0</v>
      </c>
      <c r="W168" s="212" t="s">
        <v>17</v>
      </c>
      <c r="X168" s="228" t="s">
        <v>17</v>
      </c>
      <c r="Y168" s="228" t="s">
        <v>17</v>
      </c>
      <c r="Z168" s="228" t="s">
        <v>17</v>
      </c>
      <c r="AA168" s="228" t="s">
        <v>17</v>
      </c>
      <c r="AB168" s="228" t="s">
        <v>17</v>
      </c>
      <c r="AC168" s="228" t="s">
        <v>17</v>
      </c>
      <c r="AD168" s="228" t="s">
        <v>17</v>
      </c>
      <c r="AE168" s="228" t="s">
        <v>17</v>
      </c>
      <c r="AF168" s="228" t="s">
        <v>17</v>
      </c>
      <c r="AG168" s="228" t="s">
        <v>17</v>
      </c>
      <c r="AH168" s="294" t="s">
        <v>17</v>
      </c>
    </row>
    <row r="169" spans="1:34" s="3" customFormat="1" ht="92.25" customHeight="1" x14ac:dyDescent="0.25">
      <c r="A169" s="219"/>
      <c r="B169" s="117" t="s">
        <v>552</v>
      </c>
      <c r="C169" s="220"/>
      <c r="D169" s="220"/>
      <c r="E169" s="220"/>
      <c r="F169" s="358" t="s">
        <v>395</v>
      </c>
      <c r="G169" s="359"/>
      <c r="H169" s="221"/>
      <c r="I169" s="221"/>
      <c r="J169" s="221"/>
      <c r="K169" s="292"/>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556</v>
      </c>
      <c r="B170" s="150" t="s">
        <v>139</v>
      </c>
      <c r="C170" s="290" t="s">
        <v>691</v>
      </c>
      <c r="D170" s="223" t="s">
        <v>694</v>
      </c>
      <c r="E170" s="224"/>
      <c r="F170" s="178">
        <v>45292</v>
      </c>
      <c r="G170" s="179">
        <v>46387</v>
      </c>
      <c r="H170" s="209">
        <f>I170+J170+K170+L170</f>
        <v>2624.6</v>
      </c>
      <c r="I170" s="209">
        <f>I171+I172+I173</f>
        <v>0</v>
      </c>
      <c r="J170" s="209">
        <f>J171+J172+J173</f>
        <v>0</v>
      </c>
      <c r="K170" s="34">
        <f>K171+K172+K173+K174</f>
        <v>2624.6</v>
      </c>
      <c r="L170" s="209">
        <f>L171+L172+L173</f>
        <v>0</v>
      </c>
      <c r="M170" s="209">
        <f t="shared" ref="M170" si="64">N170+O170+P170+Q170</f>
        <v>2624.6</v>
      </c>
      <c r="N170" s="209">
        <f>N171+N172+N173</f>
        <v>0</v>
      </c>
      <c r="O170" s="209">
        <f>O171+O172+O173</f>
        <v>0</v>
      </c>
      <c r="P170" s="209">
        <f>P171+P172+P173</f>
        <v>2624.6</v>
      </c>
      <c r="Q170" s="209">
        <f>Q171+Q172+Q173</f>
        <v>0</v>
      </c>
      <c r="R170" s="209">
        <f>S170+T170+U170+V170</f>
        <v>2624.6</v>
      </c>
      <c r="S170" s="209">
        <f>S171+S172+S173</f>
        <v>0</v>
      </c>
      <c r="T170" s="209">
        <f>T171+T172+T173</f>
        <v>0</v>
      </c>
      <c r="U170" s="209">
        <f>U171+U172+U173</f>
        <v>2624.6</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557</v>
      </c>
      <c r="B171" s="226" t="s">
        <v>140</v>
      </c>
      <c r="C171" s="365" t="s">
        <v>691</v>
      </c>
      <c r="D171" s="365" t="s">
        <v>694</v>
      </c>
      <c r="E171" s="227"/>
      <c r="F171" s="180">
        <v>45292</v>
      </c>
      <c r="G171" s="263">
        <v>46387</v>
      </c>
      <c r="H171" s="213">
        <f t="shared" ref="H171" si="65">I171+J171+K171+L171</f>
        <v>2374.6</v>
      </c>
      <c r="I171" s="213">
        <v>0</v>
      </c>
      <c r="J171" s="213">
        <v>0</v>
      </c>
      <c r="K171" s="35">
        <v>2374.6</v>
      </c>
      <c r="L171" s="213">
        <v>0</v>
      </c>
      <c r="M171" s="213">
        <f>O171+P171</f>
        <v>2374.6</v>
      </c>
      <c r="N171" s="213">
        <v>0</v>
      </c>
      <c r="O171" s="213">
        <v>0</v>
      </c>
      <c r="P171" s="213">
        <v>2374.6</v>
      </c>
      <c r="Q171" s="213">
        <v>0</v>
      </c>
      <c r="R171" s="213">
        <f>T171+U171</f>
        <v>2374.6</v>
      </c>
      <c r="S171" s="213">
        <v>0</v>
      </c>
      <c r="T171" s="213">
        <v>0</v>
      </c>
      <c r="U171" s="213">
        <v>2374.6</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558</v>
      </c>
      <c r="B172" s="117" t="s">
        <v>446</v>
      </c>
      <c r="C172" s="365"/>
      <c r="D172" s="365"/>
      <c r="E172" s="230"/>
      <c r="F172" s="180">
        <v>45292</v>
      </c>
      <c r="G172" s="263">
        <v>46387</v>
      </c>
      <c r="H172" s="213">
        <f>J172+K172</f>
        <v>250</v>
      </c>
      <c r="I172" s="213">
        <v>0</v>
      </c>
      <c r="J172" s="213"/>
      <c r="K172" s="35">
        <v>250</v>
      </c>
      <c r="L172" s="213">
        <v>0</v>
      </c>
      <c r="M172" s="213">
        <f>O172+P172</f>
        <v>250</v>
      </c>
      <c r="N172" s="213">
        <v>0</v>
      </c>
      <c r="O172" s="213">
        <v>0</v>
      </c>
      <c r="P172" s="213">
        <v>250</v>
      </c>
      <c r="Q172" s="213">
        <v>0</v>
      </c>
      <c r="R172" s="213">
        <f>T172+U172</f>
        <v>250</v>
      </c>
      <c r="S172" s="213">
        <v>0</v>
      </c>
      <c r="T172" s="213">
        <v>0</v>
      </c>
      <c r="U172" s="213">
        <v>250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717</v>
      </c>
      <c r="C173" s="365"/>
      <c r="D173" s="365"/>
      <c r="E173" s="231"/>
      <c r="F173" s="334" t="s">
        <v>395</v>
      </c>
      <c r="G173" s="335"/>
      <c r="H173" s="232"/>
      <c r="I173" s="232"/>
      <c r="J173" s="232"/>
      <c r="K173" s="29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559</v>
      </c>
      <c r="B174" s="117" t="s">
        <v>447</v>
      </c>
      <c r="C174" s="231"/>
      <c r="D174" s="231"/>
      <c r="E174" s="244"/>
      <c r="F174" s="180">
        <v>45292</v>
      </c>
      <c r="G174" s="263">
        <v>46387</v>
      </c>
      <c r="H174" s="213">
        <f t="shared" ref="H174" si="66">I174+J174+K174+L174</f>
        <v>0</v>
      </c>
      <c r="I174" s="213">
        <v>0</v>
      </c>
      <c r="J174" s="213">
        <v>0</v>
      </c>
      <c r="K174" s="35">
        <v>0</v>
      </c>
      <c r="L174" s="213">
        <v>0</v>
      </c>
      <c r="M174" s="213">
        <f t="shared" ref="M174" si="67">N174+O174+P174+Q174</f>
        <v>0</v>
      </c>
      <c r="N174" s="213">
        <v>0</v>
      </c>
      <c r="O174" s="213">
        <v>0</v>
      </c>
      <c r="P174" s="213">
        <v>0</v>
      </c>
      <c r="Q174" s="213">
        <v>0</v>
      </c>
      <c r="R174" s="213">
        <f t="shared" ref="R174" si="68">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718</v>
      </c>
      <c r="C175" s="231"/>
      <c r="D175" s="231"/>
      <c r="E175" s="244"/>
      <c r="F175" s="181"/>
      <c r="G175" s="181"/>
      <c r="H175" s="213"/>
      <c r="I175" s="232"/>
      <c r="J175" s="232"/>
      <c r="K175" s="29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56"/>
      <c r="B176" s="402" t="s">
        <v>675</v>
      </c>
      <c r="C176" s="290" t="s">
        <v>691</v>
      </c>
      <c r="D176" s="285"/>
      <c r="E176" s="224"/>
      <c r="F176" s="180">
        <v>45292</v>
      </c>
      <c r="G176" s="283">
        <v>46387</v>
      </c>
      <c r="H176" s="209">
        <f>J176+K176+I176</f>
        <v>86.3</v>
      </c>
      <c r="I176" s="242">
        <v>0</v>
      </c>
      <c r="J176" s="242">
        <f>J177+J178</f>
        <v>86.3</v>
      </c>
      <c r="K176" s="293">
        <v>0</v>
      </c>
      <c r="L176" s="242"/>
      <c r="M176" s="242">
        <f t="shared" ref="M176:M182" si="69">O176+P176</f>
        <v>86.3</v>
      </c>
      <c r="N176" s="242"/>
      <c r="O176" s="242">
        <f>O177+O178</f>
        <v>86.3</v>
      </c>
      <c r="P176" s="242">
        <f>P177+P178</f>
        <v>0</v>
      </c>
      <c r="Q176" s="242"/>
      <c r="R176" s="242">
        <f t="shared" ref="R176:R182" si="70">T176+U176</f>
        <v>86.3</v>
      </c>
      <c r="S176" s="242"/>
      <c r="T176" s="242">
        <f>T177+T178</f>
        <v>86.3</v>
      </c>
      <c r="U176" s="242">
        <f>U177+U178</f>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6"/>
      <c r="B177" s="403"/>
      <c r="C177" s="331" t="s">
        <v>691</v>
      </c>
      <c r="D177" s="285" t="s">
        <v>698</v>
      </c>
      <c r="E177" s="224"/>
      <c r="F177" s="180">
        <v>45292</v>
      </c>
      <c r="G177" s="286">
        <v>46387</v>
      </c>
      <c r="H177" s="213">
        <f>J177+K177</f>
        <v>32.4</v>
      </c>
      <c r="I177" s="232">
        <v>0</v>
      </c>
      <c r="J177" s="232">
        <f>J179+J181</f>
        <v>32.4</v>
      </c>
      <c r="K177" s="292">
        <v>0</v>
      </c>
      <c r="L177" s="232"/>
      <c r="M177" s="232">
        <f>O177+P177</f>
        <v>32.4</v>
      </c>
      <c r="N177" s="232"/>
      <c r="O177" s="232">
        <f>O179+O181</f>
        <v>32.4</v>
      </c>
      <c r="P177" s="232">
        <v>0</v>
      </c>
      <c r="Q177" s="232"/>
      <c r="R177" s="232">
        <f t="shared" si="70"/>
        <v>32.4</v>
      </c>
      <c r="S177" s="232"/>
      <c r="T177" s="232">
        <f>T179+T181</f>
        <v>32.4</v>
      </c>
      <c r="U177" s="232">
        <v>0</v>
      </c>
      <c r="V177" s="232"/>
      <c r="W177" s="212"/>
      <c r="X177" s="228"/>
      <c r="Y177" s="228"/>
      <c r="Z177" s="228"/>
      <c r="AA177" s="228"/>
      <c r="AB177" s="228"/>
      <c r="AC177" s="228"/>
      <c r="AD177" s="228"/>
      <c r="AE177" s="228"/>
      <c r="AF177" s="228"/>
      <c r="AG177" s="228"/>
      <c r="AH177" s="228"/>
    </row>
    <row r="178" spans="1:36" s="214" customFormat="1" ht="111" customHeight="1" x14ac:dyDescent="0.25">
      <c r="A178" s="256"/>
      <c r="B178" s="401"/>
      <c r="C178" s="342"/>
      <c r="D178" s="285" t="s">
        <v>696</v>
      </c>
      <c r="E178" s="224"/>
      <c r="F178" s="180">
        <v>45292</v>
      </c>
      <c r="G178" s="286">
        <v>46387</v>
      </c>
      <c r="H178" s="213">
        <f t="shared" ref="H178:H182" si="71">J178+K178</f>
        <v>53.9</v>
      </c>
      <c r="I178" s="232">
        <v>0</v>
      </c>
      <c r="J178" s="232">
        <f>J180+J182</f>
        <v>53.9</v>
      </c>
      <c r="K178" s="292">
        <v>0</v>
      </c>
      <c r="L178" s="232"/>
      <c r="M178" s="232">
        <f>O178+P178</f>
        <v>53.9</v>
      </c>
      <c r="N178" s="232"/>
      <c r="O178" s="232">
        <f>O180+O182</f>
        <v>53.9</v>
      </c>
      <c r="P178" s="232">
        <v>0</v>
      </c>
      <c r="Q178" s="232"/>
      <c r="R178" s="232">
        <f t="shared" si="70"/>
        <v>53.9</v>
      </c>
      <c r="S178" s="232"/>
      <c r="T178" s="232">
        <f>T180+T182</f>
        <v>53.9</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331"/>
      <c r="B179" s="400" t="s">
        <v>673</v>
      </c>
      <c r="C179" s="331" t="s">
        <v>691</v>
      </c>
      <c r="D179" s="287" t="s">
        <v>699</v>
      </c>
      <c r="E179" s="224"/>
      <c r="F179" s="180">
        <v>45292</v>
      </c>
      <c r="G179" s="283">
        <v>46387</v>
      </c>
      <c r="H179" s="213">
        <f t="shared" si="71"/>
        <v>32.1</v>
      </c>
      <c r="I179" s="232">
        <v>0</v>
      </c>
      <c r="J179" s="232">
        <v>32.1</v>
      </c>
      <c r="K179" s="292">
        <v>0</v>
      </c>
      <c r="L179" s="232"/>
      <c r="M179" s="232">
        <f t="shared" si="69"/>
        <v>32.1</v>
      </c>
      <c r="N179" s="232"/>
      <c r="O179" s="232">
        <v>32.1</v>
      </c>
      <c r="P179" s="232">
        <v>0</v>
      </c>
      <c r="Q179" s="232"/>
      <c r="R179" s="232">
        <f t="shared" si="70"/>
        <v>32.1</v>
      </c>
      <c r="S179" s="232"/>
      <c r="T179" s="232">
        <v>32.1</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342"/>
      <c r="B180" s="401"/>
      <c r="C180" s="342"/>
      <c r="D180" s="287" t="s">
        <v>694</v>
      </c>
      <c r="E180" s="224"/>
      <c r="F180" s="180">
        <v>45292</v>
      </c>
      <c r="G180" s="286">
        <v>46387</v>
      </c>
      <c r="H180" s="213">
        <f t="shared" si="71"/>
        <v>53.4</v>
      </c>
      <c r="I180" s="232">
        <v>0</v>
      </c>
      <c r="J180" s="232">
        <v>53.4</v>
      </c>
      <c r="K180" s="292">
        <v>0</v>
      </c>
      <c r="L180" s="232"/>
      <c r="M180" s="232">
        <f t="shared" si="69"/>
        <v>53.4</v>
      </c>
      <c r="N180" s="232"/>
      <c r="O180" s="232">
        <v>53.4</v>
      </c>
      <c r="P180" s="232">
        <v>0</v>
      </c>
      <c r="Q180" s="232"/>
      <c r="R180" s="232">
        <f t="shared" si="70"/>
        <v>53.4</v>
      </c>
      <c r="S180" s="232"/>
      <c r="T180" s="232">
        <v>53.4</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6"/>
      <c r="B181" s="400" t="s">
        <v>672</v>
      </c>
      <c r="C181" s="331" t="s">
        <v>691</v>
      </c>
      <c r="D181" s="287" t="s">
        <v>699</v>
      </c>
      <c r="E181" s="224"/>
      <c r="F181" s="180">
        <v>45292</v>
      </c>
      <c r="G181" s="283">
        <v>46387</v>
      </c>
      <c r="H181" s="213">
        <f t="shared" si="71"/>
        <v>0.3</v>
      </c>
      <c r="I181" s="232">
        <v>0</v>
      </c>
      <c r="J181" s="232">
        <v>0.3</v>
      </c>
      <c r="K181" s="292">
        <v>0</v>
      </c>
      <c r="L181" s="232"/>
      <c r="M181" s="232">
        <f t="shared" si="69"/>
        <v>0.3</v>
      </c>
      <c r="N181" s="232"/>
      <c r="O181" s="232">
        <v>0.3</v>
      </c>
      <c r="P181" s="232">
        <v>0</v>
      </c>
      <c r="Q181" s="232"/>
      <c r="R181" s="232">
        <f t="shared" si="70"/>
        <v>0.3</v>
      </c>
      <c r="S181" s="232"/>
      <c r="T181" s="232">
        <v>0.3</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6"/>
      <c r="B182" s="401"/>
      <c r="C182" s="342"/>
      <c r="D182" s="287" t="s">
        <v>694</v>
      </c>
      <c r="E182" s="224"/>
      <c r="F182" s="180"/>
      <c r="G182" s="286"/>
      <c r="H182" s="213">
        <f t="shared" si="71"/>
        <v>0.5</v>
      </c>
      <c r="I182" s="232">
        <v>0</v>
      </c>
      <c r="J182" s="232">
        <v>0.5</v>
      </c>
      <c r="K182" s="292">
        <v>0</v>
      </c>
      <c r="L182" s="232"/>
      <c r="M182" s="232">
        <f t="shared" si="69"/>
        <v>0.5</v>
      </c>
      <c r="N182" s="232"/>
      <c r="O182" s="232">
        <v>0.5</v>
      </c>
      <c r="P182" s="232">
        <v>0</v>
      </c>
      <c r="Q182" s="232"/>
      <c r="R182" s="232">
        <f t="shared" si="70"/>
        <v>0.5</v>
      </c>
      <c r="S182" s="232"/>
      <c r="T182" s="232">
        <v>0.5</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6"/>
      <c r="B183" s="117" t="s">
        <v>719</v>
      </c>
      <c r="C183" s="284"/>
      <c r="D183" s="284"/>
      <c r="E183" s="224"/>
      <c r="F183" s="181"/>
      <c r="G183" s="182"/>
      <c r="H183" s="213"/>
      <c r="I183" s="232"/>
      <c r="J183" s="232"/>
      <c r="K183" s="29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1" t="s">
        <v>560</v>
      </c>
      <c r="B184" s="150" t="s">
        <v>443</v>
      </c>
      <c r="C184" s="314" t="s">
        <v>691</v>
      </c>
      <c r="D184" s="319" t="s">
        <v>679</v>
      </c>
      <c r="E184" s="319" t="s">
        <v>156</v>
      </c>
      <c r="F184" s="178">
        <v>45292</v>
      </c>
      <c r="G184" s="179">
        <v>46387</v>
      </c>
      <c r="H184" s="209">
        <f>J184+K184+I184</f>
        <v>5788.2</v>
      </c>
      <c r="I184" s="242">
        <v>0</v>
      </c>
      <c r="J184" s="242">
        <f>J185</f>
        <v>0</v>
      </c>
      <c r="K184" s="293">
        <f>K185</f>
        <v>5788.2</v>
      </c>
      <c r="L184" s="242"/>
      <c r="M184" s="242">
        <f>M185</f>
        <v>5788.2</v>
      </c>
      <c r="N184" s="242"/>
      <c r="O184" s="242">
        <f>O185</f>
        <v>0</v>
      </c>
      <c r="P184" s="242">
        <f>P185</f>
        <v>5788.2</v>
      </c>
      <c r="Q184" s="242"/>
      <c r="R184" s="242">
        <f>R185</f>
        <v>5788.2</v>
      </c>
      <c r="S184" s="242"/>
      <c r="T184" s="242">
        <f>T185</f>
        <v>0</v>
      </c>
      <c r="U184" s="242">
        <f>U185</f>
        <v>5788.2</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430</v>
      </c>
      <c r="B185" s="117" t="s">
        <v>444</v>
      </c>
      <c r="C185" s="315"/>
      <c r="D185" s="322"/>
      <c r="E185" s="320"/>
      <c r="F185" s="180">
        <v>45292</v>
      </c>
      <c r="G185" s="263">
        <v>46387</v>
      </c>
      <c r="H185" s="213">
        <f>J185+K185</f>
        <v>5788.2</v>
      </c>
      <c r="I185" s="232">
        <v>0</v>
      </c>
      <c r="J185" s="232">
        <v>0</v>
      </c>
      <c r="K185" s="292">
        <v>5788.2</v>
      </c>
      <c r="L185" s="232"/>
      <c r="M185" s="232">
        <f>O185+P185</f>
        <v>5788.2</v>
      </c>
      <c r="N185" s="232"/>
      <c r="O185" s="232">
        <v>0</v>
      </c>
      <c r="P185" s="232">
        <v>5788.2</v>
      </c>
      <c r="Q185" s="232"/>
      <c r="R185" s="232">
        <f>T185+U185</f>
        <v>5788.2</v>
      </c>
      <c r="S185" s="232"/>
      <c r="T185" s="232">
        <v>0</v>
      </c>
      <c r="U185" s="232">
        <v>5788.2</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6"/>
      <c r="B186" s="117" t="s">
        <v>720</v>
      </c>
      <c r="C186" s="342"/>
      <c r="D186" s="321"/>
      <c r="E186" s="320"/>
      <c r="F186" s="181"/>
      <c r="G186" s="182"/>
      <c r="H186" s="213"/>
      <c r="I186" s="232"/>
      <c r="J186" s="232"/>
      <c r="K186" s="29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6" t="s">
        <v>683</v>
      </c>
      <c r="B187" s="150" t="s">
        <v>684</v>
      </c>
      <c r="C187" s="288"/>
      <c r="D187" s="289"/>
      <c r="E187" s="320"/>
      <c r="F187" s="178">
        <v>45292</v>
      </c>
      <c r="G187" s="179">
        <v>45657</v>
      </c>
      <c r="H187" s="209">
        <f>K187</f>
        <v>0</v>
      </c>
      <c r="I187" s="242">
        <v>0</v>
      </c>
      <c r="J187" s="242">
        <v>0</v>
      </c>
      <c r="K187" s="293">
        <f>K188</f>
        <v>0</v>
      </c>
      <c r="L187" s="232"/>
      <c r="M187" s="232">
        <v>0</v>
      </c>
      <c r="N187" s="232"/>
      <c r="O187" s="232">
        <v>0</v>
      </c>
      <c r="P187" s="232">
        <v>0</v>
      </c>
      <c r="Q187" s="232"/>
      <c r="R187" s="232">
        <v>0</v>
      </c>
      <c r="S187" s="232"/>
      <c r="T187" s="232">
        <v>0</v>
      </c>
      <c r="U187" s="232">
        <v>0</v>
      </c>
      <c r="V187" s="232"/>
      <c r="W187" s="212" t="s">
        <v>17</v>
      </c>
      <c r="X187" s="228" t="s">
        <v>17</v>
      </c>
      <c r="Y187" s="228" t="s">
        <v>17</v>
      </c>
      <c r="Z187" s="228" t="s">
        <v>17</v>
      </c>
      <c r="AA187" s="228"/>
      <c r="AB187" s="228"/>
      <c r="AC187" s="228"/>
      <c r="AD187" s="228"/>
      <c r="AE187" s="228"/>
      <c r="AF187" s="228"/>
      <c r="AG187" s="228"/>
      <c r="AH187" s="228"/>
    </row>
    <row r="188" spans="1:36" s="214" customFormat="1" ht="91.5" customHeight="1" x14ac:dyDescent="0.25">
      <c r="A188" s="241" t="s">
        <v>463</v>
      </c>
      <c r="B188" s="117" t="s">
        <v>445</v>
      </c>
      <c r="C188" s="322"/>
      <c r="D188" s="322"/>
      <c r="E188" s="320"/>
      <c r="F188" s="180">
        <v>45292</v>
      </c>
      <c r="G188" s="263">
        <v>45657</v>
      </c>
      <c r="H188" s="213">
        <f>K188</f>
        <v>0</v>
      </c>
      <c r="I188" s="232">
        <v>0</v>
      </c>
      <c r="J188" s="232">
        <v>0</v>
      </c>
      <c r="K188" s="29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6" customHeight="1" x14ac:dyDescent="0.25">
      <c r="A189" s="241"/>
      <c r="B189" s="117" t="s">
        <v>721</v>
      </c>
      <c r="C189" s="321"/>
      <c r="D189" s="321"/>
      <c r="E189" s="321"/>
      <c r="F189" s="180">
        <v>45292</v>
      </c>
      <c r="G189" s="263">
        <v>45657</v>
      </c>
      <c r="H189" s="213"/>
      <c r="I189" s="232"/>
      <c r="J189" s="232"/>
      <c r="K189" s="292"/>
      <c r="L189" s="232"/>
      <c r="M189" s="232"/>
      <c r="N189" s="232"/>
      <c r="O189" s="232"/>
      <c r="P189" s="232"/>
      <c r="Q189" s="232"/>
      <c r="R189" s="232"/>
      <c r="S189" s="232"/>
      <c r="T189" s="232"/>
      <c r="U189" s="232"/>
      <c r="V189" s="232"/>
      <c r="W189" s="212" t="s">
        <v>17</v>
      </c>
      <c r="X189" s="228" t="s">
        <v>17</v>
      </c>
      <c r="Y189" s="228" t="s">
        <v>17</v>
      </c>
      <c r="Z189" s="228" t="s">
        <v>17</v>
      </c>
      <c r="AA189" s="228"/>
      <c r="AB189" s="228"/>
      <c r="AC189" s="228"/>
      <c r="AD189" s="228"/>
      <c r="AE189" s="228"/>
      <c r="AF189" s="228"/>
      <c r="AG189" s="228"/>
      <c r="AH189" s="228"/>
    </row>
    <row r="190" spans="1:36" s="7" customFormat="1" ht="33.75" customHeight="1" x14ac:dyDescent="0.25">
      <c r="A190" s="336" t="s">
        <v>59</v>
      </c>
      <c r="B190" s="404"/>
      <c r="C190" s="404"/>
      <c r="D190" s="405"/>
      <c r="E190" s="110"/>
      <c r="F190" s="52"/>
      <c r="G190" s="53"/>
      <c r="H190" s="233">
        <f>J190+K190+I190</f>
        <v>162835.4</v>
      </c>
      <c r="I190" s="233">
        <v>0</v>
      </c>
      <c r="J190" s="233">
        <f>J120+J135+J141+J146+J150+J154+J158+J166+J170+J176+J184+J162</f>
        <v>1926.9</v>
      </c>
      <c r="K190" s="233">
        <f>K120+K135+K141+K146+K150+K154+K158+K166+K170+K176+K184+K162+K187+K116</f>
        <v>160908.5</v>
      </c>
      <c r="L190" s="233"/>
      <c r="M190" s="233">
        <f>O190+P190</f>
        <v>160102.90000000002</v>
      </c>
      <c r="N190" s="233"/>
      <c r="O190" s="233">
        <f>O120+O135+O141+O146+O150+O154+O158+O166+O170+O176+O184+O162</f>
        <v>1926.9</v>
      </c>
      <c r="P190" s="233">
        <f>P120+P135+P141+P146+P150+P154+P158+P166+P170+P176+P184+P162+P187+P116</f>
        <v>158176.00000000003</v>
      </c>
      <c r="Q190" s="233"/>
      <c r="R190" s="233">
        <f>T190+U190</f>
        <v>160034.6</v>
      </c>
      <c r="S190" s="233"/>
      <c r="T190" s="233">
        <f>T120+T135+T141+T146+T150+T154+T158+T166+T170+T176+T184+T162</f>
        <v>1926.9</v>
      </c>
      <c r="U190" s="233">
        <f>U120+U135+U141+U146+U150+U154+U158+U166+U170+U176+U184+U162+U187+U116</f>
        <v>158107.70000000001</v>
      </c>
      <c r="V190" s="233">
        <f>V120+V135+V141+V150+V158+V166+V170</f>
        <v>0</v>
      </c>
      <c r="W190" s="22"/>
      <c r="X190" s="22"/>
      <c r="Y190" s="22"/>
      <c r="Z190" s="22"/>
      <c r="AA190" s="22"/>
      <c r="AB190" s="22"/>
      <c r="AC190" s="22"/>
      <c r="AD190" s="22"/>
      <c r="AE190" s="22"/>
      <c r="AF190" s="22"/>
      <c r="AG190" s="22"/>
      <c r="AH190" s="22"/>
      <c r="AI190" s="234"/>
      <c r="AJ190" s="234"/>
    </row>
    <row r="191" spans="1:36" s="51" customFormat="1" ht="39.75" customHeight="1" x14ac:dyDescent="0.25">
      <c r="A191" s="368" t="s">
        <v>233</v>
      </c>
      <c r="B191" s="369"/>
      <c r="C191" s="369"/>
      <c r="D191" s="369"/>
      <c r="E191" s="369"/>
      <c r="F191" s="369"/>
      <c r="G191" s="369"/>
      <c r="H191" s="369"/>
      <c r="I191" s="369"/>
      <c r="J191" s="369"/>
      <c r="K191" s="369"/>
      <c r="L191" s="369"/>
      <c r="M191" s="369"/>
      <c r="N191" s="369"/>
      <c r="O191" s="369"/>
      <c r="P191" s="369"/>
      <c r="Q191" s="369"/>
      <c r="R191" s="369"/>
      <c r="S191" s="369"/>
      <c r="T191" s="369"/>
      <c r="U191" s="369"/>
      <c r="V191" s="369"/>
      <c r="W191" s="369"/>
      <c r="X191" s="369"/>
      <c r="Y191" s="369"/>
      <c r="Z191" s="369"/>
      <c r="AA191" s="369"/>
      <c r="AB191" s="369"/>
      <c r="AC191" s="369"/>
      <c r="AD191" s="369"/>
      <c r="AE191" s="369"/>
      <c r="AF191" s="369"/>
      <c r="AG191" s="369"/>
      <c r="AH191" s="370"/>
    </row>
    <row r="192" spans="1:36" s="3" customFormat="1" ht="31.5" customHeight="1" x14ac:dyDescent="0.25">
      <c r="A192" s="353" t="s">
        <v>703</v>
      </c>
      <c r="B192" s="366"/>
      <c r="C192" s="366"/>
      <c r="D192" s="366"/>
      <c r="E192" s="366"/>
      <c r="F192" s="366"/>
      <c r="G192" s="366"/>
      <c r="H192" s="366"/>
      <c r="I192" s="366"/>
      <c r="J192" s="366"/>
      <c r="K192" s="366"/>
      <c r="L192" s="366"/>
      <c r="M192" s="366"/>
      <c r="N192" s="366"/>
      <c r="O192" s="366"/>
      <c r="P192" s="366"/>
      <c r="Q192" s="366"/>
      <c r="R192" s="366"/>
      <c r="S192" s="366"/>
      <c r="T192" s="366"/>
      <c r="U192" s="366"/>
      <c r="V192" s="366"/>
      <c r="W192" s="366"/>
      <c r="X192" s="366"/>
      <c r="Y192" s="366"/>
      <c r="Z192" s="366"/>
      <c r="AA192" s="366"/>
      <c r="AB192" s="366"/>
      <c r="AC192" s="366"/>
      <c r="AD192" s="366"/>
      <c r="AE192" s="366"/>
      <c r="AF192" s="366"/>
      <c r="AG192" s="366"/>
      <c r="AH192" s="367"/>
    </row>
    <row r="193" spans="1:34" s="2" customFormat="1" ht="126" x14ac:dyDescent="0.25">
      <c r="A193" s="20" t="s">
        <v>561</v>
      </c>
      <c r="B193" s="13" t="s">
        <v>62</v>
      </c>
      <c r="C193" s="314" t="s">
        <v>691</v>
      </c>
      <c r="D193" s="314" t="s">
        <v>680</v>
      </c>
      <c r="E193" s="314" t="s">
        <v>64</v>
      </c>
      <c r="F193" s="178">
        <v>45292</v>
      </c>
      <c r="G193" s="179">
        <v>46387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464</v>
      </c>
      <c r="B194" s="4" t="s">
        <v>234</v>
      </c>
      <c r="C194" s="315"/>
      <c r="D194" s="315"/>
      <c r="E194" s="315"/>
      <c r="F194" s="180">
        <v>45292</v>
      </c>
      <c r="G194" s="263">
        <v>46387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562</v>
      </c>
      <c r="B195" s="4" t="s">
        <v>245</v>
      </c>
      <c r="C195" s="315"/>
      <c r="D195" s="315"/>
      <c r="E195" s="315"/>
      <c r="F195" s="180">
        <v>45292</v>
      </c>
      <c r="G195" s="263">
        <v>46387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722</v>
      </c>
      <c r="C196" s="308"/>
      <c r="D196" s="308"/>
      <c r="E196" s="308"/>
      <c r="F196" s="80" t="s">
        <v>394</v>
      </c>
      <c r="G196" s="80" t="s">
        <v>396</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563</v>
      </c>
      <c r="B197" s="13" t="s">
        <v>63</v>
      </c>
      <c r="C197" s="314" t="s">
        <v>691</v>
      </c>
      <c r="D197" s="314" t="s">
        <v>681</v>
      </c>
      <c r="E197" s="314" t="s">
        <v>65</v>
      </c>
      <c r="F197" s="178">
        <v>45292</v>
      </c>
      <c r="G197" s="179">
        <v>46387</v>
      </c>
      <c r="H197" s="257">
        <f>I197+J197+K197+L197</f>
        <v>26</v>
      </c>
      <c r="I197" s="257">
        <f>I198+I199</f>
        <v>0</v>
      </c>
      <c r="J197" s="257">
        <f t="shared" ref="J197:L197" si="72">J198+J199</f>
        <v>0</v>
      </c>
      <c r="K197" s="36">
        <f t="shared" si="72"/>
        <v>26</v>
      </c>
      <c r="L197" s="281">
        <f t="shared" si="72"/>
        <v>0</v>
      </c>
      <c r="M197" s="257">
        <f>N197+O197+P197+Q197</f>
        <v>26</v>
      </c>
      <c r="N197" s="257">
        <f>N198+N199</f>
        <v>0</v>
      </c>
      <c r="O197" s="257">
        <f t="shared" ref="O197:Q197" si="73">O198+O199</f>
        <v>0</v>
      </c>
      <c r="P197" s="257">
        <f t="shared" si="73"/>
        <v>26</v>
      </c>
      <c r="Q197" s="257">
        <f t="shared" si="73"/>
        <v>0</v>
      </c>
      <c r="R197" s="257">
        <f>S197+T197+U197+V197</f>
        <v>26</v>
      </c>
      <c r="S197" s="257">
        <f>S198+S199</f>
        <v>0</v>
      </c>
      <c r="T197" s="257">
        <f t="shared" ref="T197:V197" si="74">T198+T199</f>
        <v>0</v>
      </c>
      <c r="U197" s="257">
        <f t="shared" si="74"/>
        <v>26</v>
      </c>
      <c r="V197" s="36">
        <f t="shared" si="74"/>
        <v>0</v>
      </c>
      <c r="W197" s="6"/>
      <c r="X197" s="6" t="s">
        <v>17</v>
      </c>
      <c r="Y197" s="6"/>
      <c r="AA197" s="6"/>
      <c r="AB197" s="6" t="s">
        <v>17</v>
      </c>
      <c r="AC197" s="6"/>
      <c r="AE197" s="6"/>
      <c r="AF197" s="103" t="s">
        <v>17</v>
      </c>
      <c r="AG197" s="6"/>
    </row>
    <row r="198" spans="1:34" s="3" customFormat="1" ht="66.75" customHeight="1" x14ac:dyDescent="0.25">
      <c r="A198" s="82" t="s">
        <v>564</v>
      </c>
      <c r="B198" s="4" t="s">
        <v>253</v>
      </c>
      <c r="C198" s="315"/>
      <c r="D198" s="315"/>
      <c r="E198" s="315"/>
      <c r="F198" s="180">
        <v>45292</v>
      </c>
      <c r="G198" s="263">
        <v>46387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565</v>
      </c>
      <c r="B199" s="4" t="s">
        <v>429</v>
      </c>
      <c r="C199" s="315"/>
      <c r="D199" s="315"/>
      <c r="E199" s="315"/>
      <c r="F199" s="180">
        <v>45292</v>
      </c>
      <c r="G199" s="263">
        <v>46387</v>
      </c>
      <c r="H199" s="36">
        <f>I199+J199+K199+L199</f>
        <v>0</v>
      </c>
      <c r="I199" s="37">
        <v>0</v>
      </c>
      <c r="J199" s="37">
        <v>0</v>
      </c>
      <c r="K199" s="37">
        <v>0</v>
      </c>
      <c r="L199" s="84">
        <v>0</v>
      </c>
      <c r="M199" s="36">
        <f t="shared" ref="M199" si="75">N199+O199+P199+Q199</f>
        <v>0</v>
      </c>
      <c r="N199" s="37">
        <v>0</v>
      </c>
      <c r="O199" s="37">
        <v>0</v>
      </c>
      <c r="P199" s="37">
        <v>0</v>
      </c>
      <c r="Q199" s="84">
        <v>0</v>
      </c>
      <c r="R199" s="36">
        <f t="shared" ref="R199" si="76">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723</v>
      </c>
      <c r="C200" s="308"/>
      <c r="D200" s="308"/>
      <c r="E200" s="308"/>
      <c r="F200" s="80" t="s">
        <v>394</v>
      </c>
      <c r="G200" s="83" t="s">
        <v>397</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53" t="s">
        <v>704</v>
      </c>
      <c r="B201" s="354"/>
      <c r="C201" s="354"/>
      <c r="D201" s="354"/>
      <c r="E201" s="354"/>
      <c r="F201" s="354"/>
      <c r="G201" s="354"/>
      <c r="H201" s="354"/>
      <c r="I201" s="354"/>
      <c r="J201" s="354"/>
      <c r="K201" s="354"/>
      <c r="L201" s="354"/>
      <c r="M201" s="354"/>
      <c r="N201" s="354"/>
      <c r="O201" s="354"/>
      <c r="P201" s="354"/>
      <c r="Q201" s="354"/>
      <c r="R201" s="354"/>
      <c r="S201" s="354"/>
      <c r="T201" s="354"/>
      <c r="U201" s="354"/>
      <c r="V201" s="354"/>
      <c r="W201" s="354"/>
      <c r="X201" s="354"/>
      <c r="Y201" s="354"/>
      <c r="Z201" s="354"/>
      <c r="AA201" s="354"/>
      <c r="AB201" s="354"/>
      <c r="AC201" s="354"/>
      <c r="AD201" s="354"/>
      <c r="AE201" s="354"/>
      <c r="AF201" s="354"/>
      <c r="AG201" s="354"/>
      <c r="AH201" s="355"/>
    </row>
    <row r="202" spans="1:34" s="2" customFormat="1" ht="63" x14ac:dyDescent="0.25">
      <c r="A202" s="20" t="s">
        <v>567</v>
      </c>
      <c r="B202" s="13" t="s">
        <v>66</v>
      </c>
      <c r="C202" s="314" t="s">
        <v>691</v>
      </c>
      <c r="D202" s="314" t="s">
        <v>681</v>
      </c>
      <c r="E202" s="314" t="s">
        <v>83</v>
      </c>
      <c r="F202" s="178">
        <v>45292</v>
      </c>
      <c r="G202" s="179">
        <v>46387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566</v>
      </c>
      <c r="B203" s="117" t="s">
        <v>262</v>
      </c>
      <c r="C203" s="315"/>
      <c r="D203" s="315"/>
      <c r="E203" s="315"/>
      <c r="F203" s="180">
        <v>45292</v>
      </c>
      <c r="G203" s="263">
        <v>46387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724</v>
      </c>
      <c r="C204" s="308"/>
      <c r="D204" s="308"/>
      <c r="E204" s="308"/>
      <c r="F204" s="180">
        <v>45292</v>
      </c>
      <c r="G204" s="263">
        <v>46387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568</v>
      </c>
      <c r="B205" s="150" t="s">
        <v>67</v>
      </c>
      <c r="C205" s="290" t="s">
        <v>691</v>
      </c>
      <c r="D205" s="157" t="s">
        <v>681</v>
      </c>
      <c r="E205" s="158" t="s">
        <v>162</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569</v>
      </c>
      <c r="B206" s="13" t="s">
        <v>68</v>
      </c>
      <c r="C206" s="290" t="s">
        <v>691</v>
      </c>
      <c r="D206" s="115" t="s">
        <v>681</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134</v>
      </c>
      <c r="B207" s="13" t="s">
        <v>69</v>
      </c>
      <c r="C207" s="314" t="s">
        <v>691</v>
      </c>
      <c r="D207" s="314" t="s">
        <v>681</v>
      </c>
      <c r="E207" s="314" t="s">
        <v>88</v>
      </c>
      <c r="F207" s="178">
        <v>45292</v>
      </c>
      <c r="G207" s="179">
        <v>46387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135</v>
      </c>
      <c r="B208" s="4" t="s">
        <v>86</v>
      </c>
      <c r="C208" s="315"/>
      <c r="D208" s="315"/>
      <c r="E208" s="315"/>
      <c r="F208" s="180">
        <v>45292</v>
      </c>
      <c r="G208" s="263">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570</v>
      </c>
      <c r="B209" s="4" t="s">
        <v>235</v>
      </c>
      <c r="C209" s="315"/>
      <c r="D209" s="315"/>
      <c r="E209" s="315"/>
      <c r="F209" s="180">
        <v>45292</v>
      </c>
      <c r="G209" s="263">
        <v>46387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725</v>
      </c>
      <c r="C210" s="308"/>
      <c r="D210" s="308"/>
      <c r="E210" s="308"/>
      <c r="F210" s="180">
        <v>45292</v>
      </c>
      <c r="G210" s="263">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571</v>
      </c>
      <c r="B211" s="13" t="s">
        <v>117</v>
      </c>
      <c r="C211" s="314" t="s">
        <v>691</v>
      </c>
      <c r="D211" s="314" t="s">
        <v>681</v>
      </c>
      <c r="E211" s="314" t="s">
        <v>405</v>
      </c>
      <c r="F211" s="178">
        <v>45292</v>
      </c>
      <c r="G211" s="179">
        <v>46387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15"/>
      <c r="D212" s="315"/>
      <c r="E212" s="315"/>
      <c r="F212" s="180">
        <v>45292</v>
      </c>
      <c r="G212" s="263">
        <v>46387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465</v>
      </c>
      <c r="B213" s="4" t="s">
        <v>85</v>
      </c>
      <c r="C213" s="315"/>
      <c r="D213" s="315"/>
      <c r="E213" s="315"/>
      <c r="F213" s="180">
        <v>45292</v>
      </c>
      <c r="G213" s="263">
        <v>46387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726</v>
      </c>
      <c r="C214" s="308"/>
      <c r="D214" s="308"/>
      <c r="E214" s="308"/>
      <c r="F214" s="180">
        <v>45292</v>
      </c>
      <c r="G214" s="263">
        <v>46387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572</v>
      </c>
      <c r="B215" s="13" t="s">
        <v>263</v>
      </c>
      <c r="C215" s="314" t="s">
        <v>691</v>
      </c>
      <c r="D215" s="314" t="s">
        <v>681</v>
      </c>
      <c r="E215" s="314" t="s">
        <v>89</v>
      </c>
      <c r="F215" s="178">
        <v>45292</v>
      </c>
      <c r="G215" s="179">
        <v>46387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573</v>
      </c>
      <c r="B216" s="4" t="s">
        <v>264</v>
      </c>
      <c r="C216" s="315"/>
      <c r="D216" s="315"/>
      <c r="E216" s="315"/>
      <c r="F216" s="180">
        <v>45292</v>
      </c>
      <c r="G216" s="263">
        <v>46387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727</v>
      </c>
      <c r="C217" s="308"/>
      <c r="D217" s="308"/>
      <c r="E217" s="308"/>
      <c r="F217" s="180">
        <v>45292</v>
      </c>
      <c r="G217" s="263">
        <v>46387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53" t="s">
        <v>705</v>
      </c>
      <c r="B218" s="354"/>
      <c r="C218" s="354"/>
      <c r="D218" s="354"/>
      <c r="E218" s="354"/>
      <c r="F218" s="354"/>
      <c r="G218" s="354"/>
      <c r="H218" s="354"/>
      <c r="I218" s="354"/>
      <c r="J218" s="354"/>
      <c r="K218" s="354"/>
      <c r="L218" s="354"/>
      <c r="M218" s="354"/>
      <c r="N218" s="354"/>
      <c r="O218" s="354"/>
      <c r="P218" s="354"/>
      <c r="Q218" s="354"/>
      <c r="R218" s="354"/>
      <c r="S218" s="354"/>
      <c r="T218" s="354"/>
      <c r="U218" s="354"/>
      <c r="V218" s="354"/>
      <c r="W218" s="354"/>
      <c r="X218" s="354"/>
      <c r="Y218" s="354"/>
      <c r="Z218" s="354"/>
      <c r="AA218" s="354"/>
      <c r="AB218" s="354"/>
      <c r="AC218" s="354"/>
      <c r="AD218" s="354"/>
      <c r="AE218" s="354"/>
      <c r="AF218" s="354"/>
      <c r="AG218" s="354"/>
      <c r="AH218" s="355"/>
    </row>
    <row r="219" spans="1:34" s="2" customFormat="1" ht="78.75" x14ac:dyDescent="0.25">
      <c r="A219" s="20" t="s">
        <v>574</v>
      </c>
      <c r="B219" s="13" t="s">
        <v>118</v>
      </c>
      <c r="C219" s="314" t="s">
        <v>691</v>
      </c>
      <c r="D219" s="314" t="s">
        <v>520</v>
      </c>
      <c r="E219" s="314" t="s">
        <v>91</v>
      </c>
      <c r="F219" s="178">
        <v>45292</v>
      </c>
      <c r="G219" s="179">
        <v>46387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575</v>
      </c>
      <c r="B220" s="4" t="s">
        <v>224</v>
      </c>
      <c r="C220" s="315"/>
      <c r="D220" s="315"/>
      <c r="E220" s="315"/>
      <c r="F220" s="180">
        <v>45292</v>
      </c>
      <c r="G220" s="263">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576</v>
      </c>
      <c r="B221" s="4" t="s">
        <v>236</v>
      </c>
      <c r="C221" s="315"/>
      <c r="D221" s="315"/>
      <c r="E221" s="315"/>
      <c r="F221" s="180">
        <v>45292</v>
      </c>
      <c r="G221" s="263">
        <v>46387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728</v>
      </c>
      <c r="C222" s="308"/>
      <c r="D222" s="308"/>
      <c r="E222" s="308"/>
      <c r="F222" s="180">
        <v>45292</v>
      </c>
      <c r="G222" s="263">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577</v>
      </c>
      <c r="B223" s="13" t="s">
        <v>70</v>
      </c>
      <c r="C223" s="314" t="s">
        <v>691</v>
      </c>
      <c r="D223" s="314" t="s">
        <v>681</v>
      </c>
      <c r="E223" s="314" t="s">
        <v>92</v>
      </c>
      <c r="F223" s="178">
        <v>45292</v>
      </c>
      <c r="G223" s="179">
        <v>46387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578</v>
      </c>
      <c r="B224" s="4" t="s">
        <v>212</v>
      </c>
      <c r="C224" s="315"/>
      <c r="D224" s="315"/>
      <c r="E224" s="315"/>
      <c r="F224" s="180">
        <v>45292</v>
      </c>
      <c r="G224" s="263">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579</v>
      </c>
      <c r="B225" s="4" t="s">
        <v>213</v>
      </c>
      <c r="C225" s="315"/>
      <c r="D225" s="315"/>
      <c r="E225" s="308"/>
      <c r="F225" s="180">
        <v>45292</v>
      </c>
      <c r="G225" s="263">
        <v>46387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729</v>
      </c>
      <c r="C226" s="308"/>
      <c r="D226" s="308"/>
      <c r="E226" s="19"/>
      <c r="F226" s="180">
        <v>45292</v>
      </c>
      <c r="G226" s="263">
        <v>46387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134</v>
      </c>
      <c r="B227" s="13" t="s">
        <v>71</v>
      </c>
      <c r="C227" s="313" t="s">
        <v>521</v>
      </c>
      <c r="D227" s="314" t="s">
        <v>90</v>
      </c>
      <c r="E227" s="314" t="s">
        <v>93</v>
      </c>
      <c r="F227" s="180">
        <v>45292</v>
      </c>
      <c r="G227" s="263">
        <v>46387</v>
      </c>
      <c r="H227" s="87">
        <f>I227+J227+K227+L227</f>
        <v>0</v>
      </c>
      <c r="I227" s="87">
        <f>I228</f>
        <v>0</v>
      </c>
      <c r="J227" s="87">
        <f t="shared" ref="J227:L227" si="77">J228</f>
        <v>0</v>
      </c>
      <c r="K227" s="87">
        <f t="shared" si="77"/>
        <v>0</v>
      </c>
      <c r="L227" s="87">
        <f t="shared" si="77"/>
        <v>0</v>
      </c>
      <c r="M227" s="87">
        <f>N227+O227+P227+Q227</f>
        <v>0</v>
      </c>
      <c r="N227" s="87">
        <f>N228</f>
        <v>0</v>
      </c>
      <c r="O227" s="87">
        <f t="shared" ref="O227:Q227" si="78">O228</f>
        <v>0</v>
      </c>
      <c r="P227" s="87">
        <f t="shared" si="78"/>
        <v>0</v>
      </c>
      <c r="Q227" s="87">
        <f t="shared" si="78"/>
        <v>0</v>
      </c>
      <c r="R227" s="87">
        <f>S227+T227+U227+V227</f>
        <v>0</v>
      </c>
      <c r="S227" s="87">
        <f>S228</f>
        <v>0</v>
      </c>
      <c r="T227" s="87">
        <f t="shared" ref="T227:V227" si="79">T228</f>
        <v>0</v>
      </c>
      <c r="U227" s="87">
        <f t="shared" si="79"/>
        <v>0</v>
      </c>
      <c r="V227" s="87">
        <f t="shared" si="79"/>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135</v>
      </c>
      <c r="B228" s="88" t="s">
        <v>172</v>
      </c>
      <c r="C228" s="313"/>
      <c r="D228" s="315"/>
      <c r="E228" s="315"/>
      <c r="F228" s="180">
        <v>45292</v>
      </c>
      <c r="G228" s="263">
        <v>46387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173</v>
      </c>
      <c r="C229" s="313"/>
      <c r="D229" s="308"/>
      <c r="E229" s="308"/>
      <c r="F229" s="180">
        <v>45292</v>
      </c>
      <c r="G229" s="263">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580</v>
      </c>
      <c r="B230" s="13" t="s">
        <v>72</v>
      </c>
      <c r="C230" s="314" t="s">
        <v>691</v>
      </c>
      <c r="D230" s="314" t="s">
        <v>681</v>
      </c>
      <c r="E230" s="314" t="s">
        <v>94</v>
      </c>
      <c r="F230" s="178">
        <v>45292</v>
      </c>
      <c r="G230" s="179">
        <v>46387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473</v>
      </c>
      <c r="B231" s="13" t="s">
        <v>174</v>
      </c>
      <c r="C231" s="315"/>
      <c r="D231" s="315"/>
      <c r="E231" s="315"/>
      <c r="F231" s="180">
        <v>45292</v>
      </c>
      <c r="G231" s="263">
        <v>46387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730</v>
      </c>
      <c r="C232" s="308"/>
      <c r="D232" s="308"/>
      <c r="E232" s="308"/>
      <c r="F232" s="180">
        <v>45292</v>
      </c>
      <c r="G232" s="263">
        <v>46387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53" t="s">
        <v>542</v>
      </c>
      <c r="B233" s="366"/>
      <c r="C233" s="366"/>
      <c r="D233" s="366"/>
      <c r="E233" s="366"/>
      <c r="F233" s="366"/>
      <c r="G233" s="366"/>
      <c r="H233" s="366"/>
      <c r="I233" s="366"/>
      <c r="J233" s="366"/>
      <c r="K233" s="366"/>
      <c r="L233" s="366"/>
      <c r="M233" s="366"/>
      <c r="N233" s="366"/>
      <c r="O233" s="366"/>
      <c r="P233" s="366"/>
      <c r="Q233" s="366"/>
      <c r="R233" s="366"/>
      <c r="S233" s="366"/>
      <c r="T233" s="366"/>
      <c r="U233" s="366"/>
      <c r="V233" s="366"/>
      <c r="W233" s="366"/>
      <c r="X233" s="366"/>
      <c r="Y233" s="366"/>
      <c r="Z233" s="366"/>
      <c r="AA233" s="366"/>
      <c r="AB233" s="366"/>
      <c r="AC233" s="366"/>
      <c r="AD233" s="366"/>
      <c r="AE233" s="366"/>
      <c r="AF233" s="366"/>
      <c r="AG233" s="366"/>
      <c r="AH233" s="367"/>
    </row>
    <row r="234" spans="1:34" s="2" customFormat="1" ht="78.75" customHeight="1" x14ac:dyDescent="0.25">
      <c r="A234" s="20" t="s">
        <v>581</v>
      </c>
      <c r="B234" s="13" t="s">
        <v>73</v>
      </c>
      <c r="C234" s="316" t="s">
        <v>691</v>
      </c>
      <c r="D234" s="314" t="s">
        <v>681</v>
      </c>
      <c r="E234" s="314" t="s">
        <v>95</v>
      </c>
      <c r="F234" s="178">
        <v>45292</v>
      </c>
      <c r="G234" s="179">
        <v>46387</v>
      </c>
      <c r="H234" s="257">
        <f>K234</f>
        <v>100</v>
      </c>
      <c r="I234" s="257">
        <f t="shared" ref="I234:L234" si="80">I235</f>
        <v>0</v>
      </c>
      <c r="J234" s="257">
        <f t="shared" si="80"/>
        <v>0</v>
      </c>
      <c r="K234" s="36">
        <f>K235+K237</f>
        <v>100</v>
      </c>
      <c r="L234" s="257">
        <f t="shared" si="80"/>
        <v>0</v>
      </c>
      <c r="M234" s="257">
        <f>P234</f>
        <v>100</v>
      </c>
      <c r="N234" s="257">
        <f>N235</f>
        <v>0</v>
      </c>
      <c r="O234" s="257">
        <f t="shared" ref="O234:Q234" si="81">O235</f>
        <v>0</v>
      </c>
      <c r="P234" s="257">
        <f>P235+P237</f>
        <v>100</v>
      </c>
      <c r="Q234" s="257">
        <f t="shared" si="81"/>
        <v>0</v>
      </c>
      <c r="R234" s="257">
        <f>U234</f>
        <v>100</v>
      </c>
      <c r="S234" s="257">
        <f>S235</f>
        <v>0</v>
      </c>
      <c r="T234" s="257">
        <f t="shared" ref="T234:V234" si="82">T235</f>
        <v>0</v>
      </c>
      <c r="U234" s="257">
        <f>U235+U237</f>
        <v>100</v>
      </c>
      <c r="V234" s="36">
        <f t="shared" si="82"/>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466</v>
      </c>
      <c r="B235" s="13" t="s">
        <v>175</v>
      </c>
      <c r="C235" s="317"/>
      <c r="D235" s="315"/>
      <c r="E235" s="315"/>
      <c r="F235" s="180">
        <v>45292</v>
      </c>
      <c r="G235" s="263">
        <v>46387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731</v>
      </c>
      <c r="C236" s="317"/>
      <c r="D236" s="308"/>
      <c r="E236" s="308"/>
      <c r="F236" s="180">
        <v>45292</v>
      </c>
      <c r="G236" s="263">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582</v>
      </c>
      <c r="B237" s="4" t="s">
        <v>452</v>
      </c>
      <c r="C237" s="318"/>
      <c r="D237" s="245" t="s">
        <v>681</v>
      </c>
      <c r="E237" s="245"/>
      <c r="F237" s="180">
        <v>45292</v>
      </c>
      <c r="G237" s="263">
        <v>46387</v>
      </c>
      <c r="H237" s="247">
        <f>K237</f>
        <v>50</v>
      </c>
      <c r="I237" s="247">
        <v>0</v>
      </c>
      <c r="J237" s="247">
        <v>0</v>
      </c>
      <c r="K237" s="247">
        <v>50</v>
      </c>
      <c r="L237" s="247"/>
      <c r="M237" s="247">
        <f>P237</f>
        <v>50</v>
      </c>
      <c r="N237" s="247"/>
      <c r="O237" s="247">
        <v>0</v>
      </c>
      <c r="P237" s="247">
        <v>50</v>
      </c>
      <c r="Q237" s="248"/>
      <c r="R237" s="247">
        <f>U237</f>
        <v>50</v>
      </c>
      <c r="S237" s="247"/>
      <c r="T237" s="247">
        <v>0</v>
      </c>
      <c r="U237" s="247">
        <v>50</v>
      </c>
      <c r="V237" s="246"/>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732</v>
      </c>
      <c r="C238" s="245" t="s">
        <v>691</v>
      </c>
      <c r="D238" s="245" t="s">
        <v>681</v>
      </c>
      <c r="E238" s="245"/>
      <c r="F238" s="180">
        <v>45292</v>
      </c>
      <c r="G238" s="263">
        <v>46387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583</v>
      </c>
      <c r="B239" s="13" t="s">
        <v>74</v>
      </c>
      <c r="C239" s="314" t="s">
        <v>691</v>
      </c>
      <c r="D239" s="314" t="s">
        <v>681</v>
      </c>
      <c r="E239" s="314" t="s">
        <v>96</v>
      </c>
      <c r="F239" s="178">
        <v>45292</v>
      </c>
      <c r="G239" s="179">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474</v>
      </c>
      <c r="B240" s="13" t="s">
        <v>176</v>
      </c>
      <c r="C240" s="315"/>
      <c r="D240" s="315"/>
      <c r="E240" s="315"/>
      <c r="F240" s="180">
        <v>45292</v>
      </c>
      <c r="G240" s="263">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733</v>
      </c>
      <c r="C241" s="308"/>
      <c r="D241" s="308"/>
      <c r="E241" s="308"/>
      <c r="F241" s="180">
        <v>45292</v>
      </c>
      <c r="G241" s="263">
        <v>46387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584</v>
      </c>
      <c r="B242" s="13" t="s">
        <v>75</v>
      </c>
      <c r="C242" s="314" t="s">
        <v>691</v>
      </c>
      <c r="D242" s="314" t="s">
        <v>681</v>
      </c>
      <c r="E242" s="314" t="s">
        <v>96</v>
      </c>
      <c r="F242" s="178">
        <v>45292</v>
      </c>
      <c r="G242" s="179">
        <v>46387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475</v>
      </c>
      <c r="B243" s="13" t="s">
        <v>178</v>
      </c>
      <c r="C243" s="315"/>
      <c r="D243" s="315"/>
      <c r="E243" s="315"/>
      <c r="F243" s="180">
        <v>45292</v>
      </c>
      <c r="G243" s="263">
        <v>46387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734</v>
      </c>
      <c r="C244" s="308"/>
      <c r="D244" s="308"/>
      <c r="E244" s="308"/>
      <c r="F244" s="180">
        <v>45292</v>
      </c>
      <c r="G244" s="263">
        <v>46387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585</v>
      </c>
      <c r="B245" s="13" t="s">
        <v>76</v>
      </c>
      <c r="C245" s="314" t="s">
        <v>691</v>
      </c>
      <c r="D245" s="314" t="s">
        <v>681</v>
      </c>
      <c r="E245" s="314" t="s">
        <v>97</v>
      </c>
      <c r="F245" s="178">
        <v>45292</v>
      </c>
      <c r="G245" s="179">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467</v>
      </c>
      <c r="B246" s="13" t="s">
        <v>179</v>
      </c>
      <c r="C246" s="315"/>
      <c r="D246" s="315"/>
      <c r="E246" s="315"/>
      <c r="F246" s="180">
        <v>45292</v>
      </c>
      <c r="G246" s="263">
        <v>46387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735</v>
      </c>
      <c r="C247" s="308"/>
      <c r="D247" s="308"/>
      <c r="E247" s="308"/>
      <c r="F247" s="180">
        <v>45292</v>
      </c>
      <c r="G247" s="263">
        <v>46387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586</v>
      </c>
      <c r="B248" s="13" t="s">
        <v>455</v>
      </c>
      <c r="C248" s="314" t="s">
        <v>691</v>
      </c>
      <c r="D248" s="314" t="s">
        <v>681</v>
      </c>
      <c r="E248" s="314" t="s">
        <v>98</v>
      </c>
      <c r="F248" s="178">
        <v>45292</v>
      </c>
      <c r="G248" s="179">
        <v>46387</v>
      </c>
      <c r="H248" s="209">
        <f>K248</f>
        <v>3920.9</v>
      </c>
      <c r="I248" s="209">
        <f t="shared" ref="I248:V248" si="83">I249</f>
        <v>0</v>
      </c>
      <c r="J248" s="209">
        <f t="shared" si="83"/>
        <v>0</v>
      </c>
      <c r="K248" s="34">
        <f>K249+K251+K253</f>
        <v>3920.9</v>
      </c>
      <c r="L248" s="282">
        <f t="shared" si="83"/>
        <v>0</v>
      </c>
      <c r="M248" s="209">
        <f>P248</f>
        <v>1700</v>
      </c>
      <c r="N248" s="209">
        <f t="shared" si="83"/>
        <v>0</v>
      </c>
      <c r="O248" s="209">
        <f t="shared" si="83"/>
        <v>0</v>
      </c>
      <c r="P248" s="209">
        <f>P249+P251+P253</f>
        <v>1700</v>
      </c>
      <c r="Q248" s="282">
        <f t="shared" si="83"/>
        <v>0</v>
      </c>
      <c r="R248" s="209">
        <f>U248</f>
        <v>1700</v>
      </c>
      <c r="S248" s="209">
        <f t="shared" si="83"/>
        <v>0</v>
      </c>
      <c r="T248" s="209">
        <f t="shared" si="83"/>
        <v>0</v>
      </c>
      <c r="U248" s="209">
        <f>U249+U251+U253</f>
        <v>1700</v>
      </c>
      <c r="V248" s="282">
        <f t="shared" si="83"/>
        <v>0</v>
      </c>
      <c r="W248" s="269"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476</v>
      </c>
      <c r="B249" s="13" t="s">
        <v>534</v>
      </c>
      <c r="C249" s="315"/>
      <c r="D249" s="315"/>
      <c r="E249" s="315"/>
      <c r="F249" s="180">
        <v>45292</v>
      </c>
      <c r="G249" s="263">
        <v>46387</v>
      </c>
      <c r="H249" s="35">
        <f>K249</f>
        <v>2691</v>
      </c>
      <c r="I249" s="35">
        <v>0</v>
      </c>
      <c r="J249" s="35">
        <v>0</v>
      </c>
      <c r="K249" s="35">
        <v>2691</v>
      </c>
      <c r="L249" s="91">
        <v>0</v>
      </c>
      <c r="M249" s="35">
        <f>N249+O249+P249+Q249</f>
        <v>700</v>
      </c>
      <c r="N249" s="35">
        <v>0</v>
      </c>
      <c r="O249" s="35">
        <v>0</v>
      </c>
      <c r="P249" s="35">
        <v>700</v>
      </c>
      <c r="Q249" s="91">
        <v>0</v>
      </c>
      <c r="R249" s="35">
        <f>S249+T249+U249+V249</f>
        <v>700</v>
      </c>
      <c r="S249" s="35">
        <v>0</v>
      </c>
      <c r="T249" s="35">
        <v>0</v>
      </c>
      <c r="U249" s="35">
        <v>700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736</v>
      </c>
      <c r="C250" s="315"/>
      <c r="D250" s="315"/>
      <c r="E250" s="315"/>
      <c r="F250" s="180">
        <v>45292</v>
      </c>
      <c r="G250" s="263">
        <v>46387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587</v>
      </c>
      <c r="B251" s="4" t="s">
        <v>453</v>
      </c>
      <c r="C251" s="315"/>
      <c r="D251" s="315"/>
      <c r="E251" s="315"/>
      <c r="F251" s="180">
        <v>45292</v>
      </c>
      <c r="G251" s="263">
        <v>46387</v>
      </c>
      <c r="H251" s="35">
        <f>J251+K251</f>
        <v>1000</v>
      </c>
      <c r="I251" s="35">
        <v>0</v>
      </c>
      <c r="J251" s="35">
        <v>0</v>
      </c>
      <c r="K251" s="35">
        <v>1000</v>
      </c>
      <c r="L251" s="91"/>
      <c r="M251" s="35">
        <f>P251</f>
        <v>600</v>
      </c>
      <c r="N251" s="35"/>
      <c r="O251" s="35"/>
      <c r="P251" s="35">
        <v>600</v>
      </c>
      <c r="Q251" s="91"/>
      <c r="R251" s="35">
        <f>U251</f>
        <v>600</v>
      </c>
      <c r="S251" s="35"/>
      <c r="T251" s="35"/>
      <c r="U251" s="35">
        <v>600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737</v>
      </c>
      <c r="C252" s="315"/>
      <c r="D252" s="315"/>
      <c r="E252" s="315"/>
      <c r="F252" s="180">
        <v>45292</v>
      </c>
      <c r="G252" s="263">
        <v>46387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588</v>
      </c>
      <c r="B253" s="4" t="s">
        <v>454</v>
      </c>
      <c r="C253" s="315"/>
      <c r="D253" s="315"/>
      <c r="E253" s="315"/>
      <c r="F253" s="180">
        <v>45292</v>
      </c>
      <c r="G253" s="263">
        <v>46387</v>
      </c>
      <c r="H253" s="35">
        <f>K253</f>
        <v>229.9</v>
      </c>
      <c r="I253" s="35">
        <v>0</v>
      </c>
      <c r="J253" s="35">
        <v>0</v>
      </c>
      <c r="K253" s="35">
        <v>229.9</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49" t="s">
        <v>738</v>
      </c>
      <c r="C254" s="308"/>
      <c r="D254" s="308"/>
      <c r="E254" s="308"/>
      <c r="F254" s="180">
        <v>45292</v>
      </c>
      <c r="G254" s="263">
        <v>46387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53" t="s">
        <v>706</v>
      </c>
      <c r="B255" s="354"/>
      <c r="C255" s="354"/>
      <c r="D255" s="354"/>
      <c r="E255" s="354"/>
      <c r="F255" s="354"/>
      <c r="G255" s="354"/>
      <c r="H255" s="354"/>
      <c r="I255" s="354"/>
      <c r="J255" s="354"/>
      <c r="K255" s="354"/>
      <c r="L255" s="354"/>
      <c r="M255" s="354"/>
      <c r="N255" s="354"/>
      <c r="O255" s="354"/>
      <c r="P255" s="354"/>
      <c r="Q255" s="354"/>
      <c r="R255" s="354"/>
      <c r="S255" s="354"/>
      <c r="T255" s="354"/>
      <c r="U255" s="354"/>
      <c r="V255" s="354"/>
      <c r="W255" s="354"/>
      <c r="X255" s="354"/>
      <c r="Y255" s="354"/>
      <c r="Z255" s="354"/>
      <c r="AA255" s="354"/>
      <c r="AB255" s="354"/>
      <c r="AC255" s="354"/>
      <c r="AD255" s="354"/>
      <c r="AE255" s="354"/>
      <c r="AF255" s="354"/>
      <c r="AG255" s="354"/>
      <c r="AH255" s="355"/>
    </row>
    <row r="256" spans="1:34" s="2" customFormat="1" ht="63" x14ac:dyDescent="0.25">
      <c r="A256" s="20" t="s">
        <v>589</v>
      </c>
      <c r="B256" s="13" t="s">
        <v>77</v>
      </c>
      <c r="C256" s="314" t="s">
        <v>691</v>
      </c>
      <c r="D256" s="314" t="s">
        <v>681</v>
      </c>
      <c r="E256" s="314" t="s">
        <v>99</v>
      </c>
      <c r="F256" s="178">
        <v>45292</v>
      </c>
      <c r="G256" s="179">
        <v>46387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468</v>
      </c>
      <c r="B257" s="13" t="s">
        <v>180</v>
      </c>
      <c r="C257" s="315"/>
      <c r="D257" s="315"/>
      <c r="E257" s="315"/>
      <c r="F257" s="180">
        <v>45292</v>
      </c>
      <c r="G257" s="263">
        <v>46387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739</v>
      </c>
      <c r="C258" s="308"/>
      <c r="D258" s="308"/>
      <c r="E258" s="308"/>
      <c r="F258" s="180">
        <v>45292</v>
      </c>
      <c r="G258" s="263">
        <v>46387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590</v>
      </c>
      <c r="B259" s="13" t="s">
        <v>100</v>
      </c>
      <c r="C259" s="314" t="s">
        <v>691</v>
      </c>
      <c r="D259" s="314" t="s">
        <v>681</v>
      </c>
      <c r="E259" s="314" t="s">
        <v>159</v>
      </c>
      <c r="F259" s="178">
        <v>45292</v>
      </c>
      <c r="G259" s="179">
        <v>46387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469</v>
      </c>
      <c r="B260" s="13" t="s">
        <v>181</v>
      </c>
      <c r="C260" s="315"/>
      <c r="D260" s="315"/>
      <c r="E260" s="315"/>
      <c r="F260" s="180">
        <v>45292</v>
      </c>
      <c r="G260" s="263">
        <v>46387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740</v>
      </c>
      <c r="C261" s="308"/>
      <c r="D261" s="308"/>
      <c r="E261" s="308"/>
      <c r="F261" s="180">
        <v>45292</v>
      </c>
      <c r="G261" s="263">
        <v>46387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14" t="s">
        <v>691</v>
      </c>
      <c r="D262" s="314" t="s">
        <v>681</v>
      </c>
      <c r="E262" s="314" t="s">
        <v>101</v>
      </c>
      <c r="F262" s="178">
        <v>45292</v>
      </c>
      <c r="G262" s="179">
        <v>46387</v>
      </c>
      <c r="H262" s="276">
        <f>I262+J262+K262+L262</f>
        <v>250</v>
      </c>
      <c r="I262" s="276">
        <f>I263+I264+I265+I266</f>
        <v>0</v>
      </c>
      <c r="J262" s="276">
        <f t="shared" ref="J262:L262" si="84">J263+J264+J265+J266</f>
        <v>0</v>
      </c>
      <c r="K262" s="96">
        <f t="shared" si="84"/>
        <v>250</v>
      </c>
      <c r="L262" s="276">
        <f t="shared" si="84"/>
        <v>0</v>
      </c>
      <c r="M262" s="276">
        <f>N262+O262+P262+Q262</f>
        <v>250</v>
      </c>
      <c r="N262" s="276">
        <f>N263+N264+N265+N266</f>
        <v>0</v>
      </c>
      <c r="O262" s="276">
        <f t="shared" ref="O262:Q262" si="85">O263+O264+O265+O266</f>
        <v>0</v>
      </c>
      <c r="P262" s="276">
        <f t="shared" si="85"/>
        <v>250</v>
      </c>
      <c r="Q262" s="276">
        <f t="shared" si="85"/>
        <v>0</v>
      </c>
      <c r="R262" s="276">
        <f>S262+T262+U262+V262</f>
        <v>250</v>
      </c>
      <c r="S262" s="276">
        <f>S263+S264+S265+S266</f>
        <v>0</v>
      </c>
      <c r="T262" s="276">
        <f t="shared" ref="T262:V262" si="86">T263+T264+T265+T266</f>
        <v>0</v>
      </c>
      <c r="U262" s="276">
        <f t="shared" si="86"/>
        <v>250</v>
      </c>
      <c r="V262" s="96">
        <f t="shared" si="86"/>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478</v>
      </c>
      <c r="B263" s="13" t="s">
        <v>182</v>
      </c>
      <c r="C263" s="315"/>
      <c r="D263" s="315"/>
      <c r="E263" s="315"/>
      <c r="F263" s="180">
        <v>45292</v>
      </c>
      <c r="G263" s="263">
        <v>46387</v>
      </c>
      <c r="H263" s="278">
        <f t="shared" ref="H263:H266" si="87">I263+J263+K263+L263</f>
        <v>30</v>
      </c>
      <c r="I263" s="278">
        <v>0</v>
      </c>
      <c r="J263" s="278">
        <v>0</v>
      </c>
      <c r="K263" s="97">
        <v>30</v>
      </c>
      <c r="L263" s="278">
        <v>0</v>
      </c>
      <c r="M263" s="278">
        <f t="shared" ref="M263:M266" si="88">N263+O263+P263+Q263</f>
        <v>30</v>
      </c>
      <c r="N263" s="278">
        <v>0</v>
      </c>
      <c r="O263" s="278">
        <v>0</v>
      </c>
      <c r="P263" s="278">
        <v>30</v>
      </c>
      <c r="Q263" s="278">
        <v>0</v>
      </c>
      <c r="R263" s="278">
        <f t="shared" ref="R263:R265" si="89">S263+T263+U263+V263</f>
        <v>30</v>
      </c>
      <c r="S263" s="278">
        <v>0</v>
      </c>
      <c r="T263" s="278">
        <v>0</v>
      </c>
      <c r="U263" s="278">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591</v>
      </c>
      <c r="B264" s="13" t="s">
        <v>183</v>
      </c>
      <c r="C264" s="315"/>
      <c r="D264" s="315"/>
      <c r="E264" s="315"/>
      <c r="F264" s="180">
        <v>45292</v>
      </c>
      <c r="G264" s="263">
        <v>46387</v>
      </c>
      <c r="H264" s="278">
        <f t="shared" si="87"/>
        <v>35</v>
      </c>
      <c r="I264" s="278">
        <v>0</v>
      </c>
      <c r="J264" s="278">
        <v>0</v>
      </c>
      <c r="K264" s="97">
        <v>35</v>
      </c>
      <c r="L264" s="278">
        <v>0</v>
      </c>
      <c r="M264" s="278">
        <f t="shared" si="88"/>
        <v>35</v>
      </c>
      <c r="N264" s="278">
        <v>0</v>
      </c>
      <c r="O264" s="278">
        <v>0</v>
      </c>
      <c r="P264" s="278">
        <v>35</v>
      </c>
      <c r="Q264" s="278">
        <v>0</v>
      </c>
      <c r="R264" s="278">
        <f t="shared" si="89"/>
        <v>35</v>
      </c>
      <c r="S264" s="278">
        <v>0</v>
      </c>
      <c r="T264" s="278">
        <v>0</v>
      </c>
      <c r="U264" s="278">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477</v>
      </c>
      <c r="B265" s="4" t="s">
        <v>375</v>
      </c>
      <c r="C265" s="315"/>
      <c r="D265" s="315"/>
      <c r="E265" s="315"/>
      <c r="F265" s="180">
        <v>45292</v>
      </c>
      <c r="G265" s="263">
        <v>46387</v>
      </c>
      <c r="H265" s="278">
        <v>185</v>
      </c>
      <c r="I265" s="278">
        <v>0</v>
      </c>
      <c r="J265" s="278">
        <v>0</v>
      </c>
      <c r="K265" s="97">
        <v>185</v>
      </c>
      <c r="L265" s="278">
        <v>0</v>
      </c>
      <c r="M265" s="278">
        <f t="shared" si="88"/>
        <v>185</v>
      </c>
      <c r="N265" s="278">
        <v>0</v>
      </c>
      <c r="O265" s="278">
        <v>0</v>
      </c>
      <c r="P265" s="278">
        <v>185</v>
      </c>
      <c r="Q265" s="278">
        <v>0</v>
      </c>
      <c r="R265" s="278">
        <f t="shared" si="89"/>
        <v>185</v>
      </c>
      <c r="S265" s="278">
        <v>0</v>
      </c>
      <c r="T265" s="278">
        <v>0</v>
      </c>
      <c r="U265" s="278">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387</v>
      </c>
      <c r="B266" s="4" t="s">
        <v>388</v>
      </c>
      <c r="C266" s="315"/>
      <c r="D266" s="315"/>
      <c r="E266" s="315"/>
      <c r="F266" s="180">
        <v>45292</v>
      </c>
      <c r="G266" s="263">
        <v>46387</v>
      </c>
      <c r="H266" s="278">
        <f t="shared" si="87"/>
        <v>0</v>
      </c>
      <c r="I266" s="278">
        <v>0</v>
      </c>
      <c r="J266" s="278">
        <v>0</v>
      </c>
      <c r="K266" s="97">
        <v>0</v>
      </c>
      <c r="L266" s="278">
        <v>0</v>
      </c>
      <c r="M266" s="278">
        <f t="shared" si="88"/>
        <v>0</v>
      </c>
      <c r="N266" s="278">
        <v>0</v>
      </c>
      <c r="O266" s="278">
        <v>0</v>
      </c>
      <c r="P266" s="278">
        <v>0</v>
      </c>
      <c r="Q266" s="278">
        <v>0</v>
      </c>
      <c r="R266" s="278">
        <v>0</v>
      </c>
      <c r="S266" s="278">
        <v>0</v>
      </c>
      <c r="T266" s="278">
        <v>0</v>
      </c>
      <c r="U266" s="278">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741</v>
      </c>
      <c r="C267" s="308"/>
      <c r="D267" s="308"/>
      <c r="E267" s="308"/>
      <c r="F267" s="180">
        <v>45292</v>
      </c>
      <c r="G267" s="263">
        <v>46387</v>
      </c>
      <c r="H267" s="277"/>
      <c r="I267" s="277"/>
      <c r="J267" s="277"/>
      <c r="K267" s="38"/>
      <c r="L267" s="277"/>
      <c r="M267" s="277"/>
      <c r="N267" s="277"/>
      <c r="O267" s="277"/>
      <c r="P267" s="277"/>
      <c r="Q267" s="277"/>
      <c r="R267" s="277"/>
      <c r="S267" s="277"/>
      <c r="T267" s="277"/>
      <c r="U267" s="277"/>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592</v>
      </c>
      <c r="B268" s="13" t="s">
        <v>79</v>
      </c>
      <c r="C268" s="314" t="s">
        <v>691</v>
      </c>
      <c r="D268" s="314" t="s">
        <v>681</v>
      </c>
      <c r="E268" s="314" t="s">
        <v>102</v>
      </c>
      <c r="F268" s="178">
        <v>45292</v>
      </c>
      <c r="G268" s="179">
        <v>46387</v>
      </c>
      <c r="H268" s="257">
        <f t="shared" ref="H268:V268" si="90">H269</f>
        <v>150</v>
      </c>
      <c r="I268" s="257">
        <f t="shared" si="90"/>
        <v>0</v>
      </c>
      <c r="J268" s="257">
        <f t="shared" si="90"/>
        <v>0</v>
      </c>
      <c r="K268" s="36">
        <f t="shared" si="90"/>
        <v>150</v>
      </c>
      <c r="L268" s="257">
        <f t="shared" si="90"/>
        <v>0</v>
      </c>
      <c r="M268" s="257">
        <f t="shared" si="90"/>
        <v>150</v>
      </c>
      <c r="N268" s="257">
        <f t="shared" si="90"/>
        <v>0</v>
      </c>
      <c r="O268" s="257">
        <f t="shared" si="90"/>
        <v>0</v>
      </c>
      <c r="P268" s="257">
        <f t="shared" si="90"/>
        <v>150</v>
      </c>
      <c r="Q268" s="257">
        <f t="shared" si="90"/>
        <v>0</v>
      </c>
      <c r="R268" s="257">
        <f t="shared" si="90"/>
        <v>150</v>
      </c>
      <c r="S268" s="257">
        <f t="shared" si="90"/>
        <v>0</v>
      </c>
      <c r="T268" s="257">
        <f t="shared" si="90"/>
        <v>0</v>
      </c>
      <c r="U268" s="257">
        <f t="shared" si="90"/>
        <v>150</v>
      </c>
      <c r="V268" s="36">
        <f t="shared" si="90"/>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479</v>
      </c>
      <c r="B269" s="13" t="s">
        <v>184</v>
      </c>
      <c r="C269" s="315"/>
      <c r="D269" s="315"/>
      <c r="E269" s="398"/>
      <c r="F269" s="180">
        <v>45292</v>
      </c>
      <c r="G269" s="263">
        <v>46387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742</v>
      </c>
      <c r="C270" s="308"/>
      <c r="D270" s="308"/>
      <c r="E270" s="399"/>
      <c r="F270" s="180">
        <v>45292</v>
      </c>
      <c r="G270" s="263">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593</v>
      </c>
      <c r="B271" s="13" t="s">
        <v>80</v>
      </c>
      <c r="C271" s="314" t="s">
        <v>691</v>
      </c>
      <c r="D271" s="314" t="s">
        <v>681</v>
      </c>
      <c r="E271" s="314" t="s">
        <v>103</v>
      </c>
      <c r="F271" s="178">
        <v>45292</v>
      </c>
      <c r="G271" s="179">
        <v>46387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470</v>
      </c>
      <c r="B272" s="13" t="s">
        <v>177</v>
      </c>
      <c r="C272" s="315"/>
      <c r="D272" s="315"/>
      <c r="E272" s="315"/>
      <c r="F272" s="180">
        <v>45292</v>
      </c>
      <c r="G272" s="263">
        <v>46387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743</v>
      </c>
      <c r="C273" s="308"/>
      <c r="D273" s="308"/>
      <c r="E273" s="308"/>
      <c r="F273" s="180">
        <v>45292</v>
      </c>
      <c r="G273" s="263">
        <v>46387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594</v>
      </c>
      <c r="B274" s="13" t="s">
        <v>519</v>
      </c>
      <c r="C274" s="314" t="s">
        <v>691</v>
      </c>
      <c r="D274" s="314" t="s">
        <v>681</v>
      </c>
      <c r="E274" s="314"/>
      <c r="F274" s="274">
        <v>45292</v>
      </c>
      <c r="G274" s="275">
        <v>46387</v>
      </c>
      <c r="H274" s="257">
        <f>H275</f>
        <v>203.4</v>
      </c>
      <c r="I274" s="257">
        <f t="shared" ref="I274:J274" si="91">I275</f>
        <v>0</v>
      </c>
      <c r="J274" s="257">
        <f t="shared" si="91"/>
        <v>199.3</v>
      </c>
      <c r="K274" s="36">
        <f>K275</f>
        <v>4.0999999999999996</v>
      </c>
      <c r="L274" s="257">
        <f>L275</f>
        <v>0</v>
      </c>
      <c r="M274" s="257">
        <f>M275</f>
        <v>203.4</v>
      </c>
      <c r="N274" s="257">
        <f t="shared" ref="N274" si="92">N275</f>
        <v>0</v>
      </c>
      <c r="O274" s="257">
        <f>O275</f>
        <v>199.3</v>
      </c>
      <c r="P274" s="257">
        <f>P275</f>
        <v>4.0999999999999996</v>
      </c>
      <c r="Q274" s="257">
        <f>Q275</f>
        <v>0</v>
      </c>
      <c r="R274" s="257">
        <f>R275</f>
        <v>203.4</v>
      </c>
      <c r="S274" s="257">
        <f t="shared" ref="S274" si="93">S275</f>
        <v>0</v>
      </c>
      <c r="T274" s="257">
        <f>T275</f>
        <v>199.3</v>
      </c>
      <c r="U274" s="257">
        <f>U275</f>
        <v>4.0999999999999996</v>
      </c>
      <c r="V274" s="264">
        <f>V275</f>
        <v>0</v>
      </c>
      <c r="W274" s="269"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480</v>
      </c>
      <c r="B275" s="4" t="s">
        <v>438</v>
      </c>
      <c r="C275" s="315"/>
      <c r="D275" s="315"/>
      <c r="E275" s="391"/>
      <c r="F275" s="279">
        <v>45292</v>
      </c>
      <c r="G275" s="280">
        <v>46387</v>
      </c>
      <c r="H275" s="258">
        <f>J275+K275</f>
        <v>203.4</v>
      </c>
      <c r="I275" s="258">
        <v>0</v>
      </c>
      <c r="J275" s="258">
        <v>199.3</v>
      </c>
      <c r="K275" s="37">
        <v>4.0999999999999996</v>
      </c>
      <c r="L275" s="258">
        <v>0</v>
      </c>
      <c r="M275" s="258">
        <v>203.4</v>
      </c>
      <c r="N275" s="258">
        <v>0</v>
      </c>
      <c r="O275" s="258">
        <v>199.3</v>
      </c>
      <c r="P275" s="258">
        <v>4.0999999999999996</v>
      </c>
      <c r="Q275" s="258">
        <v>0</v>
      </c>
      <c r="R275" s="258">
        <v>203.4</v>
      </c>
      <c r="S275" s="258">
        <v>0</v>
      </c>
      <c r="T275" s="258">
        <v>199.3</v>
      </c>
      <c r="U275" s="258">
        <v>4.0999999999999996</v>
      </c>
      <c r="V275" s="265">
        <v>0</v>
      </c>
      <c r="W275" s="270"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744</v>
      </c>
      <c r="C276" s="308"/>
      <c r="D276" s="308"/>
      <c r="E276" s="342"/>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36" t="s">
        <v>104</v>
      </c>
      <c r="B277" s="337"/>
      <c r="C277" s="338"/>
      <c r="D277" s="110"/>
      <c r="E277" s="110"/>
      <c r="F277" s="152"/>
      <c r="G277" s="53"/>
      <c r="H277" s="40">
        <f>I277+J277+K277+L277</f>
        <v>4650.3</v>
      </c>
      <c r="I277" s="40">
        <f>I197+I206+I234+I248+I262+I268</f>
        <v>0</v>
      </c>
      <c r="J277" s="40">
        <f>J274</f>
        <v>199.3</v>
      </c>
      <c r="K277" s="40">
        <f>K197+K206+K234+K248+K262+K268+K274</f>
        <v>4451</v>
      </c>
      <c r="L277" s="40">
        <f>L197+L206+L234+L248+L262+L268</f>
        <v>0</v>
      </c>
      <c r="M277" s="40">
        <f>N277+O277+P277+Q277</f>
        <v>2429.4</v>
      </c>
      <c r="N277" s="40">
        <f>N197+N206+N234+N248+N262+N268</f>
        <v>0</v>
      </c>
      <c r="O277" s="40">
        <f>O274</f>
        <v>199.3</v>
      </c>
      <c r="P277" s="40">
        <f>P197+P206+P234+P248+P262+P268+P274</f>
        <v>2230.1</v>
      </c>
      <c r="Q277" s="40">
        <f>Q197+Q206+Q234+Q248+Q262+Q268</f>
        <v>0</v>
      </c>
      <c r="R277" s="40">
        <f>S277+T277+U277+V277</f>
        <v>2429.4</v>
      </c>
      <c r="S277" s="40">
        <f>S197+S206+S234+S248+S262+S268</f>
        <v>0</v>
      </c>
      <c r="T277" s="40">
        <f>T274</f>
        <v>199.3</v>
      </c>
      <c r="U277" s="40">
        <f>U197+U206+U234+U248+U262+U268+U274</f>
        <v>2230.1</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68" t="s">
        <v>451</v>
      </c>
      <c r="B278" s="406"/>
      <c r="C278" s="406"/>
      <c r="D278" s="406"/>
      <c r="E278" s="406"/>
      <c r="F278" s="406"/>
      <c r="G278" s="406"/>
      <c r="H278" s="406"/>
      <c r="I278" s="406"/>
      <c r="J278" s="406"/>
      <c r="K278" s="406"/>
      <c r="L278" s="406"/>
      <c r="M278" s="406"/>
      <c r="N278" s="406"/>
      <c r="O278" s="406"/>
      <c r="P278" s="406"/>
      <c r="Q278" s="406"/>
      <c r="R278" s="406"/>
      <c r="S278" s="406"/>
      <c r="T278" s="406"/>
      <c r="U278" s="406"/>
      <c r="V278" s="406"/>
      <c r="W278" s="406"/>
      <c r="X278" s="406"/>
      <c r="Y278" s="406"/>
      <c r="Z278" s="406"/>
      <c r="AA278" s="406"/>
      <c r="AB278" s="406"/>
      <c r="AC278" s="406"/>
      <c r="AD278" s="406"/>
      <c r="AE278" s="406"/>
      <c r="AF278" s="406"/>
      <c r="AG278" s="406"/>
      <c r="AH278" s="407"/>
    </row>
    <row r="279" spans="1:35" s="3" customFormat="1" ht="54" customHeight="1" x14ac:dyDescent="0.25">
      <c r="A279" s="159"/>
      <c r="B279" s="353" t="s">
        <v>543</v>
      </c>
      <c r="C279" s="354"/>
      <c r="D279" s="354"/>
      <c r="E279" s="354"/>
      <c r="F279" s="354"/>
      <c r="G279" s="354"/>
      <c r="H279" s="354"/>
      <c r="I279" s="354"/>
      <c r="J279" s="354"/>
      <c r="K279" s="354"/>
      <c r="L279" s="354"/>
      <c r="M279" s="354"/>
      <c r="N279" s="354"/>
      <c r="O279" s="354"/>
      <c r="P279" s="354"/>
      <c r="Q279" s="354"/>
      <c r="R279" s="354"/>
      <c r="S279" s="354"/>
      <c r="T279" s="354"/>
      <c r="U279" s="354"/>
      <c r="V279" s="354"/>
      <c r="W279" s="354"/>
      <c r="X279" s="354"/>
      <c r="Y279" s="354"/>
      <c r="Z279" s="354"/>
      <c r="AA279" s="354"/>
      <c r="AB279" s="354"/>
      <c r="AC279" s="354"/>
      <c r="AD279" s="354"/>
      <c r="AE279" s="354"/>
      <c r="AF279" s="354"/>
      <c r="AG279" s="354"/>
      <c r="AH279" s="355"/>
    </row>
    <row r="280" spans="1:35" s="2" customFormat="1" ht="47.25" x14ac:dyDescent="0.25">
      <c r="A280" s="20" t="s">
        <v>595</v>
      </c>
      <c r="B280" s="13" t="s">
        <v>81</v>
      </c>
      <c r="C280" s="380" t="s">
        <v>691</v>
      </c>
      <c r="D280" s="380" t="s">
        <v>641</v>
      </c>
      <c r="E280" s="314" t="s">
        <v>381</v>
      </c>
      <c r="F280" s="180">
        <v>45292</v>
      </c>
      <c r="G280" s="263">
        <v>46387</v>
      </c>
      <c r="H280" s="36">
        <f t="shared" ref="H280" si="94">H281</f>
        <v>0</v>
      </c>
      <c r="I280" s="36">
        <f>I281+I282+I283</f>
        <v>0</v>
      </c>
      <c r="J280" s="36">
        <f t="shared" ref="J280:L280" si="95">J281+J282+J283</f>
        <v>0</v>
      </c>
      <c r="K280" s="36">
        <f t="shared" si="95"/>
        <v>0</v>
      </c>
      <c r="L280" s="36">
        <f t="shared" si="95"/>
        <v>0</v>
      </c>
      <c r="M280" s="36">
        <f t="shared" ref="M280" si="96">M281</f>
        <v>0</v>
      </c>
      <c r="N280" s="36">
        <f>N281+N282+N283</f>
        <v>0</v>
      </c>
      <c r="O280" s="36">
        <f t="shared" ref="O280:Q280" si="97">O281+O282+O283</f>
        <v>0</v>
      </c>
      <c r="P280" s="36">
        <f t="shared" si="97"/>
        <v>0</v>
      </c>
      <c r="Q280" s="36">
        <f t="shared" si="97"/>
        <v>0</v>
      </c>
      <c r="R280" s="36">
        <f t="shared" ref="R280" si="98">R281</f>
        <v>0</v>
      </c>
      <c r="S280" s="36">
        <f>S281+S282+S283</f>
        <v>0</v>
      </c>
      <c r="T280" s="36">
        <f t="shared" ref="T280:V280" si="99">T281+T282+T283</f>
        <v>0</v>
      </c>
      <c r="U280" s="36">
        <f t="shared" si="99"/>
        <v>0</v>
      </c>
      <c r="V280" s="36">
        <f t="shared" si="99"/>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481</v>
      </c>
      <c r="B281" s="4" t="s">
        <v>254</v>
      </c>
      <c r="C281" s="315"/>
      <c r="D281" s="315"/>
      <c r="E281" s="315"/>
      <c r="F281" s="180">
        <v>45292</v>
      </c>
      <c r="G281" s="263">
        <v>46387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596</v>
      </c>
      <c r="B282" s="4" t="s">
        <v>255</v>
      </c>
      <c r="C282" s="315"/>
      <c r="D282" s="315"/>
      <c r="E282" s="315"/>
      <c r="F282" s="180">
        <v>45292</v>
      </c>
      <c r="G282" s="263">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597</v>
      </c>
      <c r="B283" s="4" t="s">
        <v>256</v>
      </c>
      <c r="C283" s="315"/>
      <c r="D283" s="315"/>
      <c r="E283" s="315"/>
      <c r="F283" s="180">
        <v>45292</v>
      </c>
      <c r="G283" s="263">
        <v>46387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745</v>
      </c>
      <c r="C284" s="308"/>
      <c r="D284" s="308"/>
      <c r="E284" s="308"/>
      <c r="F284" s="180">
        <v>45292</v>
      </c>
      <c r="G284" s="263">
        <v>46387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598</v>
      </c>
      <c r="B285" s="13" t="s">
        <v>82</v>
      </c>
      <c r="C285" s="380" t="s">
        <v>691</v>
      </c>
      <c r="D285" s="408" t="s">
        <v>642</v>
      </c>
      <c r="E285" s="314" t="s">
        <v>382</v>
      </c>
      <c r="F285" s="180">
        <v>45292</v>
      </c>
      <c r="G285" s="263">
        <v>46387</v>
      </c>
      <c r="H285" s="36">
        <f t="shared" ref="H285:V285" si="100">H286</f>
        <v>0</v>
      </c>
      <c r="I285" s="36">
        <f t="shared" si="100"/>
        <v>0</v>
      </c>
      <c r="J285" s="36">
        <f t="shared" si="100"/>
        <v>0</v>
      </c>
      <c r="K285" s="36">
        <f t="shared" si="100"/>
        <v>0</v>
      </c>
      <c r="L285" s="36">
        <f t="shared" si="100"/>
        <v>0</v>
      </c>
      <c r="M285" s="36">
        <f t="shared" si="100"/>
        <v>0</v>
      </c>
      <c r="N285" s="36">
        <f t="shared" si="100"/>
        <v>0</v>
      </c>
      <c r="O285" s="36">
        <f t="shared" si="100"/>
        <v>0</v>
      </c>
      <c r="P285" s="36">
        <f t="shared" si="100"/>
        <v>0</v>
      </c>
      <c r="Q285" s="36">
        <f t="shared" si="100"/>
        <v>0</v>
      </c>
      <c r="R285" s="36">
        <f t="shared" si="100"/>
        <v>0</v>
      </c>
      <c r="S285" s="36">
        <f t="shared" si="100"/>
        <v>0</v>
      </c>
      <c r="T285" s="36">
        <f t="shared" si="100"/>
        <v>0</v>
      </c>
      <c r="U285" s="36">
        <f t="shared" si="100"/>
        <v>0</v>
      </c>
      <c r="V285" s="36">
        <f t="shared" si="100"/>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482</v>
      </c>
      <c r="B286" s="4" t="s">
        <v>257</v>
      </c>
      <c r="C286" s="315"/>
      <c r="D286" s="382"/>
      <c r="E286" s="315"/>
      <c r="F286" s="180">
        <v>45292</v>
      </c>
      <c r="G286" s="263">
        <v>46387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599</v>
      </c>
      <c r="B287" s="4" t="s">
        <v>332</v>
      </c>
      <c r="C287" s="315"/>
      <c r="D287" s="381"/>
      <c r="E287" s="308"/>
      <c r="F287" s="180">
        <v>45292</v>
      </c>
      <c r="G287" s="263">
        <v>46387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600</v>
      </c>
      <c r="B288" s="4" t="s">
        <v>258</v>
      </c>
      <c r="C288" s="315"/>
      <c r="D288" s="92" t="s">
        <v>553</v>
      </c>
      <c r="E288" s="57"/>
      <c r="F288" s="180">
        <v>45292</v>
      </c>
      <c r="G288" s="263">
        <v>46387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746</v>
      </c>
      <c r="C289" s="308"/>
      <c r="D289" s="92" t="s">
        <v>643</v>
      </c>
      <c r="E289" s="57"/>
      <c r="F289" s="329" t="s">
        <v>369</v>
      </c>
      <c r="G289" s="330"/>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601</v>
      </c>
      <c r="B290" s="13" t="s">
        <v>373</v>
      </c>
      <c r="C290" s="376" t="s">
        <v>691</v>
      </c>
      <c r="D290" s="380" t="s">
        <v>644</v>
      </c>
      <c r="E290" s="380" t="s">
        <v>333</v>
      </c>
      <c r="F290" s="180">
        <v>45292</v>
      </c>
      <c r="G290" s="263">
        <v>46387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483</v>
      </c>
      <c r="B291" s="4" t="s">
        <v>362</v>
      </c>
      <c r="C291" s="377"/>
      <c r="D291" s="381"/>
      <c r="E291" s="381"/>
      <c r="F291" s="180">
        <v>45292</v>
      </c>
      <c r="G291" s="263">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747</v>
      </c>
      <c r="C292" s="133"/>
      <c r="D292" s="133"/>
      <c r="E292" s="92"/>
      <c r="F292" s="180">
        <v>45292</v>
      </c>
      <c r="G292" s="263">
        <v>46387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602</v>
      </c>
      <c r="B293" s="13" t="s">
        <v>334</v>
      </c>
      <c r="C293" s="376" t="s">
        <v>691</v>
      </c>
      <c r="D293" s="380" t="s">
        <v>644</v>
      </c>
      <c r="E293" s="380" t="s">
        <v>265</v>
      </c>
      <c r="F293" s="180">
        <v>45292</v>
      </c>
      <c r="G293" s="263">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484</v>
      </c>
      <c r="B294" s="4" t="s">
        <v>399</v>
      </c>
      <c r="C294" s="377"/>
      <c r="D294" s="381"/>
      <c r="E294" s="381"/>
      <c r="F294" s="180">
        <v>45292</v>
      </c>
      <c r="G294" s="263">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748</v>
      </c>
      <c r="C295" s="134"/>
      <c r="D295" s="133"/>
      <c r="E295" s="92"/>
      <c r="F295" s="180">
        <v>45292</v>
      </c>
      <c r="G295" s="263">
        <v>46387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603</v>
      </c>
      <c r="B296" s="13" t="s">
        <v>370</v>
      </c>
      <c r="C296" s="376" t="s">
        <v>691</v>
      </c>
      <c r="D296" s="380" t="s">
        <v>645</v>
      </c>
      <c r="E296" s="380" t="s">
        <v>335</v>
      </c>
      <c r="F296" s="180">
        <v>45292</v>
      </c>
      <c r="G296" s="263">
        <v>46387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485</v>
      </c>
      <c r="B297" s="4" t="s">
        <v>336</v>
      </c>
      <c r="C297" s="377"/>
      <c r="D297" s="381"/>
      <c r="E297" s="381"/>
      <c r="F297" s="180">
        <v>45292</v>
      </c>
      <c r="G297" s="263">
        <v>46387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749</v>
      </c>
      <c r="D298" s="5"/>
      <c r="E298" s="92"/>
      <c r="F298" s="180">
        <v>45292</v>
      </c>
      <c r="G298" s="263">
        <v>46387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604</v>
      </c>
      <c r="B299" s="13" t="s">
        <v>337</v>
      </c>
      <c r="C299" s="376" t="s">
        <v>691</v>
      </c>
      <c r="D299" s="380" t="s">
        <v>646</v>
      </c>
      <c r="E299" s="380" t="s">
        <v>338</v>
      </c>
      <c r="F299" s="180">
        <v>45292</v>
      </c>
      <c r="G299" s="263">
        <v>46387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486</v>
      </c>
      <c r="B300" s="4" t="s">
        <v>339</v>
      </c>
      <c r="C300" s="377"/>
      <c r="D300" s="381"/>
      <c r="E300" s="381"/>
      <c r="F300" s="180">
        <v>45292</v>
      </c>
      <c r="G300" s="263">
        <v>46387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750</v>
      </c>
      <c r="C301" s="92"/>
      <c r="D301" s="92"/>
      <c r="E301" s="92"/>
      <c r="F301" s="180">
        <v>45292</v>
      </c>
      <c r="G301" s="263">
        <v>46387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customHeight="1" x14ac:dyDescent="0.25">
      <c r="A302" s="20" t="s">
        <v>605</v>
      </c>
      <c r="B302" s="13" t="s">
        <v>266</v>
      </c>
      <c r="C302" s="376" t="s">
        <v>691</v>
      </c>
      <c r="D302" s="380" t="s">
        <v>647</v>
      </c>
      <c r="E302" s="397" t="s">
        <v>341</v>
      </c>
      <c r="F302" s="180">
        <v>45292</v>
      </c>
      <c r="G302" s="263">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487</v>
      </c>
      <c r="B303" s="4" t="s">
        <v>340</v>
      </c>
      <c r="C303" s="377"/>
      <c r="D303" s="381"/>
      <c r="E303" s="397"/>
      <c r="F303" s="180">
        <v>45292</v>
      </c>
      <c r="G303" s="263">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751</v>
      </c>
      <c r="C304" s="92"/>
      <c r="D304" s="92"/>
      <c r="E304" s="118"/>
      <c r="F304" s="180">
        <v>45292</v>
      </c>
      <c r="G304" s="263">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606</v>
      </c>
      <c r="B305" s="13" t="s">
        <v>267</v>
      </c>
      <c r="C305" s="376" t="s">
        <v>691</v>
      </c>
      <c r="D305" s="409" t="s">
        <v>648</v>
      </c>
      <c r="E305" s="394" t="s">
        <v>268</v>
      </c>
      <c r="F305" s="180">
        <v>45292</v>
      </c>
      <c r="G305" s="263">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488</v>
      </c>
      <c r="B306" s="4" t="s">
        <v>342</v>
      </c>
      <c r="C306" s="377"/>
      <c r="D306" s="410"/>
      <c r="E306" s="395"/>
      <c r="F306" s="180">
        <v>45292</v>
      </c>
      <c r="G306" s="263">
        <v>46387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264.75" customHeight="1" x14ac:dyDescent="0.25">
      <c r="A307" s="21" t="s">
        <v>489</v>
      </c>
      <c r="B307" s="4" t="s">
        <v>343</v>
      </c>
      <c r="C307" s="376" t="s">
        <v>691</v>
      </c>
      <c r="D307" s="254" t="s">
        <v>648</v>
      </c>
      <c r="E307" s="396"/>
      <c r="F307" s="180">
        <v>45292</v>
      </c>
      <c r="G307" s="263">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752</v>
      </c>
      <c r="C308" s="377"/>
      <c r="D308" s="92"/>
      <c r="E308" s="92"/>
      <c r="F308" s="180">
        <v>45292</v>
      </c>
      <c r="G308" s="263">
        <v>46387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607</v>
      </c>
      <c r="B309" s="13" t="s">
        <v>270</v>
      </c>
      <c r="C309" s="376" t="s">
        <v>691</v>
      </c>
      <c r="D309" s="380" t="s">
        <v>648</v>
      </c>
      <c r="E309" s="380" t="s">
        <v>269</v>
      </c>
      <c r="F309" s="180">
        <v>45292</v>
      </c>
      <c r="G309" s="263">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490</v>
      </c>
      <c r="B310" s="4" t="s">
        <v>271</v>
      </c>
      <c r="C310" s="377"/>
      <c r="D310" s="381"/>
      <c r="E310" s="381"/>
      <c r="F310" s="180">
        <v>45292</v>
      </c>
      <c r="G310" s="263">
        <v>46387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753</v>
      </c>
      <c r="C311" s="5"/>
      <c r="D311" s="5"/>
      <c r="E311" s="118"/>
      <c r="F311" s="180">
        <v>45292</v>
      </c>
      <c r="G311" s="263">
        <v>46387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53" t="s">
        <v>544</v>
      </c>
      <c r="B312" s="354"/>
      <c r="C312" s="354"/>
      <c r="D312" s="354"/>
      <c r="E312" s="354"/>
      <c r="F312" s="354"/>
      <c r="G312" s="354"/>
      <c r="H312" s="354"/>
      <c r="I312" s="354"/>
      <c r="J312" s="354"/>
      <c r="K312" s="354"/>
      <c r="L312" s="354"/>
      <c r="M312" s="354"/>
      <c r="N312" s="354"/>
      <c r="O312" s="354"/>
      <c r="P312" s="354"/>
      <c r="Q312" s="354"/>
      <c r="R312" s="354"/>
      <c r="S312" s="354"/>
      <c r="T312" s="354"/>
      <c r="U312" s="354"/>
      <c r="V312" s="354"/>
      <c r="W312" s="354"/>
      <c r="X312" s="354"/>
      <c r="Y312" s="354"/>
      <c r="Z312" s="354"/>
      <c r="AA312" s="354"/>
      <c r="AB312" s="354"/>
      <c r="AC312" s="354"/>
      <c r="AD312" s="354"/>
      <c r="AE312" s="354"/>
      <c r="AF312" s="354"/>
      <c r="AG312" s="354"/>
      <c r="AH312" s="355"/>
    </row>
    <row r="313" spans="1:35" s="2" customFormat="1" ht="204.75" x14ac:dyDescent="0.25">
      <c r="A313" s="20" t="s">
        <v>608</v>
      </c>
      <c r="B313" s="13" t="s">
        <v>272</v>
      </c>
      <c r="C313" s="380" t="s">
        <v>691</v>
      </c>
      <c r="D313" s="380" t="s">
        <v>649</v>
      </c>
      <c r="E313" s="314" t="s">
        <v>273</v>
      </c>
      <c r="F313" s="180">
        <v>45292</v>
      </c>
      <c r="G313" s="263">
        <v>46387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491</v>
      </c>
      <c r="B314" s="4" t="s">
        <v>344</v>
      </c>
      <c r="C314" s="382"/>
      <c r="D314" s="382"/>
      <c r="E314" s="315"/>
      <c r="F314" s="180">
        <v>45292</v>
      </c>
      <c r="G314" s="263">
        <v>46387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492</v>
      </c>
      <c r="B315" s="4" t="s">
        <v>345</v>
      </c>
      <c r="C315" s="381"/>
      <c r="D315" s="381"/>
      <c r="E315" s="308"/>
      <c r="F315" s="180">
        <v>45292</v>
      </c>
      <c r="G315" s="263">
        <v>46387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754</v>
      </c>
      <c r="C316" s="92"/>
      <c r="D316" s="92"/>
      <c r="E316" s="21"/>
      <c r="F316" s="180">
        <v>45292</v>
      </c>
      <c r="G316" s="263">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609</v>
      </c>
      <c r="B317" s="13" t="s">
        <v>274</v>
      </c>
      <c r="C317" s="380" t="s">
        <v>691</v>
      </c>
      <c r="D317" s="380" t="s">
        <v>649</v>
      </c>
      <c r="E317" s="356" t="s">
        <v>359</v>
      </c>
      <c r="F317" s="180">
        <v>45292</v>
      </c>
      <c r="G317" s="263">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493</v>
      </c>
      <c r="B318" s="4" t="s">
        <v>275</v>
      </c>
      <c r="C318" s="382"/>
      <c r="D318" s="382"/>
      <c r="E318" s="383"/>
      <c r="F318" s="180">
        <v>45292</v>
      </c>
      <c r="G318" s="263">
        <v>46387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494</v>
      </c>
      <c r="B319" s="4" t="s">
        <v>346</v>
      </c>
      <c r="C319" s="381"/>
      <c r="D319" s="381"/>
      <c r="E319" s="383"/>
      <c r="F319" s="180">
        <v>45292</v>
      </c>
      <c r="G319" s="263">
        <v>46387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755</v>
      </c>
      <c r="C320" s="92"/>
      <c r="D320" s="92"/>
      <c r="E320" s="357"/>
      <c r="F320" s="180">
        <v>45292</v>
      </c>
      <c r="G320" s="263">
        <v>46387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610</v>
      </c>
      <c r="B321" s="13" t="s">
        <v>276</v>
      </c>
      <c r="C321" s="380" t="s">
        <v>691</v>
      </c>
      <c r="D321" s="380" t="s">
        <v>649</v>
      </c>
      <c r="E321" s="356" t="s">
        <v>277</v>
      </c>
      <c r="F321" s="180">
        <v>45292</v>
      </c>
      <c r="G321" s="263">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495</v>
      </c>
      <c r="B322" s="4" t="s">
        <v>283</v>
      </c>
      <c r="C322" s="382"/>
      <c r="D322" s="382"/>
      <c r="E322" s="383"/>
      <c r="F322" s="180">
        <v>45292</v>
      </c>
      <c r="G322" s="263">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496</v>
      </c>
      <c r="B323" s="4" t="s">
        <v>284</v>
      </c>
      <c r="C323" s="381"/>
      <c r="D323" s="381"/>
      <c r="E323" s="357"/>
      <c r="F323" s="180">
        <v>45292</v>
      </c>
      <c r="G323" s="263">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756</v>
      </c>
      <c r="C324" s="92"/>
      <c r="D324" s="92"/>
      <c r="E324" s="21"/>
      <c r="F324" s="180">
        <v>45292</v>
      </c>
      <c r="G324" s="263">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611</v>
      </c>
      <c r="B325" s="13" t="s">
        <v>278</v>
      </c>
      <c r="C325" s="380" t="s">
        <v>691</v>
      </c>
      <c r="D325" s="380" t="s">
        <v>649</v>
      </c>
      <c r="E325" s="356" t="s">
        <v>279</v>
      </c>
      <c r="F325" s="180">
        <v>45292</v>
      </c>
      <c r="G325" s="263">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497</v>
      </c>
      <c r="B326" s="4" t="s">
        <v>281</v>
      </c>
      <c r="C326" s="382"/>
      <c r="D326" s="382"/>
      <c r="E326" s="383"/>
      <c r="F326" s="180">
        <v>45292</v>
      </c>
      <c r="G326" s="263">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612</v>
      </c>
      <c r="B327" s="4" t="s">
        <v>282</v>
      </c>
      <c r="C327" s="381"/>
      <c r="D327" s="381"/>
      <c r="E327" s="357"/>
      <c r="F327" s="180">
        <v>45292</v>
      </c>
      <c r="G327" s="263">
        <v>46387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757</v>
      </c>
      <c r="C328" s="92"/>
      <c r="D328" s="92"/>
      <c r="E328" s="21"/>
      <c r="F328" s="180">
        <v>45292</v>
      </c>
      <c r="G328" s="263">
        <v>46387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613</v>
      </c>
      <c r="B329" s="13" t="s">
        <v>280</v>
      </c>
      <c r="C329" s="380" t="s">
        <v>691</v>
      </c>
      <c r="D329" s="380" t="s">
        <v>649</v>
      </c>
      <c r="E329" s="356" t="s">
        <v>285</v>
      </c>
      <c r="F329" s="180">
        <v>45292</v>
      </c>
      <c r="G329" s="263">
        <v>46387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498</v>
      </c>
      <c r="B330" s="4" t="s">
        <v>347</v>
      </c>
      <c r="C330" s="382"/>
      <c r="D330" s="382"/>
      <c r="E330" s="383"/>
      <c r="F330" s="180">
        <v>45292</v>
      </c>
      <c r="G330" s="263">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614</v>
      </c>
      <c r="B331" s="4" t="s">
        <v>348</v>
      </c>
      <c r="C331" s="381"/>
      <c r="D331" s="381"/>
      <c r="E331" s="357"/>
      <c r="F331" s="180">
        <v>45292</v>
      </c>
      <c r="G331" s="263">
        <v>46387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758</v>
      </c>
      <c r="C332" s="92"/>
      <c r="D332" s="92"/>
      <c r="E332" s="21"/>
      <c r="F332" s="180">
        <v>45292</v>
      </c>
      <c r="G332" s="263">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615</v>
      </c>
      <c r="B333" s="13" t="s">
        <v>286</v>
      </c>
      <c r="C333" s="376" t="s">
        <v>691</v>
      </c>
      <c r="D333" s="380" t="s">
        <v>649</v>
      </c>
      <c r="E333" s="356" t="s">
        <v>288</v>
      </c>
      <c r="F333" s="180">
        <v>45292</v>
      </c>
      <c r="G333" s="263">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customHeight="1" x14ac:dyDescent="0.25">
      <c r="A334" s="21" t="s">
        <v>499</v>
      </c>
      <c r="B334" s="4" t="s">
        <v>287</v>
      </c>
      <c r="C334" s="377"/>
      <c r="D334" s="381"/>
      <c r="E334" s="357"/>
      <c r="F334" s="180">
        <v>45292</v>
      </c>
      <c r="G334" s="263">
        <v>46387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674</v>
      </c>
      <c r="C335" s="92"/>
      <c r="D335" s="92"/>
      <c r="E335" s="21"/>
      <c r="F335" s="180">
        <v>45292</v>
      </c>
      <c r="G335" s="263">
        <v>46387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616</v>
      </c>
      <c r="B336" s="13" t="s">
        <v>290</v>
      </c>
      <c r="C336" s="376" t="s">
        <v>691</v>
      </c>
      <c r="D336" s="380" t="s">
        <v>649</v>
      </c>
      <c r="E336" s="356" t="s">
        <v>289</v>
      </c>
      <c r="F336" s="180">
        <v>45292</v>
      </c>
      <c r="G336" s="263">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500</v>
      </c>
      <c r="B337" s="4" t="s">
        <v>349</v>
      </c>
      <c r="C337" s="377"/>
      <c r="D337" s="381"/>
      <c r="E337" s="357"/>
      <c r="F337" s="180">
        <v>45292</v>
      </c>
      <c r="G337" s="263">
        <v>46387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759</v>
      </c>
      <c r="C338" s="92"/>
      <c r="D338" s="92"/>
      <c r="E338" s="21"/>
      <c r="F338" s="180">
        <v>45292</v>
      </c>
      <c r="G338" s="263">
        <v>46387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616</v>
      </c>
      <c r="B339" s="13" t="s">
        <v>291</v>
      </c>
      <c r="C339" s="376" t="s">
        <v>691</v>
      </c>
      <c r="D339" s="380" t="s">
        <v>649</v>
      </c>
      <c r="E339" s="356" t="s">
        <v>292</v>
      </c>
      <c r="F339" s="180">
        <v>45292</v>
      </c>
      <c r="G339" s="263">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500</v>
      </c>
      <c r="B340" s="4" t="s">
        <v>293</v>
      </c>
      <c r="C340" s="377"/>
      <c r="D340" s="381"/>
      <c r="E340" s="357"/>
      <c r="F340" s="180">
        <v>45292</v>
      </c>
      <c r="G340" s="263">
        <v>46387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760</v>
      </c>
      <c r="C341" s="92"/>
      <c r="D341" s="92"/>
      <c r="E341" s="21"/>
      <c r="F341" s="180">
        <v>45292</v>
      </c>
      <c r="G341" s="263">
        <v>46387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53" t="s">
        <v>294</v>
      </c>
      <c r="B342" s="354"/>
      <c r="C342" s="354"/>
      <c r="D342" s="354"/>
      <c r="E342" s="354"/>
      <c r="F342" s="354"/>
      <c r="G342" s="354"/>
      <c r="H342" s="354"/>
      <c r="I342" s="354"/>
      <c r="J342" s="354"/>
      <c r="K342" s="354"/>
      <c r="L342" s="354"/>
      <c r="M342" s="354"/>
      <c r="N342" s="354"/>
      <c r="O342" s="354"/>
      <c r="P342" s="354"/>
      <c r="Q342" s="354"/>
      <c r="R342" s="354"/>
      <c r="S342" s="354"/>
      <c r="T342" s="354"/>
      <c r="U342" s="354"/>
      <c r="V342" s="354"/>
      <c r="W342" s="354"/>
      <c r="X342" s="354"/>
      <c r="Y342" s="354"/>
      <c r="Z342" s="354"/>
      <c r="AA342" s="354"/>
      <c r="AB342" s="354"/>
      <c r="AC342" s="354"/>
      <c r="AD342" s="354"/>
      <c r="AE342" s="354"/>
      <c r="AF342" s="354"/>
      <c r="AG342" s="354"/>
      <c r="AH342" s="355"/>
    </row>
    <row r="343" spans="1:34" s="3" customFormat="1" ht="91.5" customHeight="1" x14ac:dyDescent="0.25">
      <c r="A343" s="95" t="s">
        <v>618</v>
      </c>
      <c r="B343" s="13" t="s">
        <v>295</v>
      </c>
      <c r="C343" s="376" t="s">
        <v>691</v>
      </c>
      <c r="D343" s="331" t="s">
        <v>649</v>
      </c>
      <c r="E343" s="356" t="s">
        <v>360</v>
      </c>
      <c r="F343" s="180">
        <v>45292</v>
      </c>
      <c r="G343" s="263">
        <v>46387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501</v>
      </c>
      <c r="B344" s="4" t="s">
        <v>364</v>
      </c>
      <c r="C344" s="377"/>
      <c r="D344" s="332"/>
      <c r="E344" s="357"/>
      <c r="F344" s="180">
        <v>45292</v>
      </c>
      <c r="G344" s="263">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761</v>
      </c>
      <c r="C345" s="56"/>
      <c r="D345" s="57"/>
      <c r="E345" s="120"/>
      <c r="F345" s="180">
        <v>45292</v>
      </c>
      <c r="G345" s="263">
        <v>46387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617</v>
      </c>
      <c r="B346" s="13" t="s">
        <v>296</v>
      </c>
      <c r="C346" s="380" t="s">
        <v>691</v>
      </c>
      <c r="D346" s="314" t="s">
        <v>649</v>
      </c>
      <c r="E346" s="356" t="s">
        <v>361</v>
      </c>
      <c r="F346" s="180">
        <v>45292</v>
      </c>
      <c r="G346" s="263">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471</v>
      </c>
      <c r="B347" s="4" t="s">
        <v>297</v>
      </c>
      <c r="C347" s="382"/>
      <c r="D347" s="315"/>
      <c r="E347" s="383"/>
      <c r="F347" s="180">
        <v>45292</v>
      </c>
      <c r="G347" s="263">
        <v>46387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502</v>
      </c>
      <c r="B348" s="4" t="s">
        <v>350</v>
      </c>
      <c r="C348" s="381"/>
      <c r="D348" s="308"/>
      <c r="E348" s="357"/>
      <c r="F348" s="180">
        <v>45292</v>
      </c>
      <c r="G348" s="263">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762</v>
      </c>
      <c r="C349" s="75"/>
      <c r="D349" s="75"/>
      <c r="E349" s="21"/>
      <c r="F349" s="180">
        <v>45292</v>
      </c>
      <c r="G349" s="263">
        <v>46387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619</v>
      </c>
      <c r="B350" s="13" t="s">
        <v>298</v>
      </c>
      <c r="C350" s="314" t="s">
        <v>691</v>
      </c>
      <c r="D350" s="119" t="s">
        <v>676</v>
      </c>
      <c r="E350" s="356" t="s">
        <v>303</v>
      </c>
      <c r="F350" s="180">
        <v>45292</v>
      </c>
      <c r="G350" s="263">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503</v>
      </c>
      <c r="B351" s="4" t="s">
        <v>299</v>
      </c>
      <c r="C351" s="391"/>
      <c r="D351" s="119" t="s">
        <v>700</v>
      </c>
      <c r="E351" s="383"/>
      <c r="F351" s="180">
        <v>45292</v>
      </c>
      <c r="G351" s="263">
        <v>46387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620</v>
      </c>
      <c r="B352" s="4" t="s">
        <v>300</v>
      </c>
      <c r="C352" s="342"/>
      <c r="D352" s="119" t="s">
        <v>385</v>
      </c>
      <c r="E352" s="357"/>
      <c r="F352" s="180">
        <v>45292</v>
      </c>
      <c r="G352" s="263">
        <v>46387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763</v>
      </c>
      <c r="C353" s="119"/>
      <c r="D353" s="119"/>
      <c r="E353" s="21"/>
      <c r="F353" s="180">
        <v>45292</v>
      </c>
      <c r="G353" s="263">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621</v>
      </c>
      <c r="B354" s="13" t="s">
        <v>301</v>
      </c>
      <c r="C354" s="376" t="s">
        <v>691</v>
      </c>
      <c r="D354" s="314" t="s">
        <v>700</v>
      </c>
      <c r="E354" s="356" t="s">
        <v>302</v>
      </c>
      <c r="F354" s="180">
        <v>45292</v>
      </c>
      <c r="G354" s="263">
        <v>46387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504</v>
      </c>
      <c r="B355" s="4" t="s">
        <v>304</v>
      </c>
      <c r="C355" s="377"/>
      <c r="D355" s="308"/>
      <c r="E355" s="357"/>
      <c r="F355" s="180">
        <v>45292</v>
      </c>
      <c r="G355" s="263">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764</v>
      </c>
      <c r="C356" s="119"/>
      <c r="D356" s="119"/>
      <c r="E356" s="21"/>
      <c r="F356" s="180">
        <v>45292</v>
      </c>
      <c r="G356" s="263">
        <v>46387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622</v>
      </c>
      <c r="B357" s="13" t="s">
        <v>371</v>
      </c>
      <c r="C357" s="376" t="s">
        <v>691</v>
      </c>
      <c r="D357" s="314" t="s">
        <v>649</v>
      </c>
      <c r="E357" s="356" t="s">
        <v>305</v>
      </c>
      <c r="F357" s="180">
        <v>45292</v>
      </c>
      <c r="G357" s="263">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505</v>
      </c>
      <c r="B358" s="4" t="s">
        <v>351</v>
      </c>
      <c r="C358" s="377"/>
      <c r="D358" s="308"/>
      <c r="E358" s="357"/>
      <c r="F358" s="180">
        <v>45292</v>
      </c>
      <c r="G358" s="263">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765</v>
      </c>
      <c r="C359" s="119"/>
      <c r="D359" s="119"/>
      <c r="E359" s="21"/>
      <c r="F359" s="180">
        <v>45292</v>
      </c>
      <c r="G359" s="263">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623</v>
      </c>
      <c r="B360" s="13" t="s">
        <v>306</v>
      </c>
      <c r="C360" s="314" t="s">
        <v>691</v>
      </c>
      <c r="D360" s="314" t="s">
        <v>701</v>
      </c>
      <c r="E360" s="356" t="s">
        <v>307</v>
      </c>
      <c r="F360" s="180">
        <v>45292</v>
      </c>
      <c r="G360" s="263">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506</v>
      </c>
      <c r="B361" s="4" t="s">
        <v>671</v>
      </c>
      <c r="C361" s="391"/>
      <c r="D361" s="308"/>
      <c r="E361" s="357"/>
      <c r="F361" s="180">
        <v>45292</v>
      </c>
      <c r="G361" s="263">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766</v>
      </c>
      <c r="C362" s="391"/>
      <c r="D362" s="119"/>
      <c r="E362" s="21"/>
      <c r="F362" s="180">
        <v>45292</v>
      </c>
      <c r="G362" s="263">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624</v>
      </c>
      <c r="B363" s="13" t="s">
        <v>308</v>
      </c>
      <c r="C363" s="391"/>
      <c r="D363" s="314" t="s">
        <v>385</v>
      </c>
      <c r="E363" s="356" t="s">
        <v>309</v>
      </c>
      <c r="F363" s="180">
        <v>45292</v>
      </c>
      <c r="G363" s="263">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507</v>
      </c>
      <c r="B364" s="4" t="s">
        <v>352</v>
      </c>
      <c r="C364" s="342"/>
      <c r="D364" s="308"/>
      <c r="E364" s="357"/>
      <c r="F364" s="180">
        <v>45292</v>
      </c>
      <c r="G364" s="263">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767</v>
      </c>
      <c r="C365" s="119"/>
      <c r="D365" s="119"/>
      <c r="E365" s="21"/>
      <c r="F365" s="180">
        <v>45292</v>
      </c>
      <c r="G365" s="263">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310</v>
      </c>
      <c r="C366" s="376" t="s">
        <v>691</v>
      </c>
      <c r="D366" s="314" t="s">
        <v>649</v>
      </c>
      <c r="E366" s="356" t="s">
        <v>311</v>
      </c>
      <c r="F366" s="180">
        <v>45292</v>
      </c>
      <c r="G366" s="263">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508</v>
      </c>
      <c r="B367" s="4" t="s">
        <v>313</v>
      </c>
      <c r="C367" s="377"/>
      <c r="D367" s="308"/>
      <c r="E367" s="357"/>
      <c r="F367" s="180">
        <v>45292</v>
      </c>
      <c r="G367" s="263">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768</v>
      </c>
      <c r="C368" s="119"/>
      <c r="D368" s="119"/>
      <c r="E368" s="21"/>
      <c r="F368" s="180">
        <v>45292</v>
      </c>
      <c r="G368" s="263">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312</v>
      </c>
      <c r="C369" s="380" t="s">
        <v>691</v>
      </c>
      <c r="D369" s="314" t="s">
        <v>649</v>
      </c>
      <c r="E369" s="356" t="s">
        <v>314</v>
      </c>
      <c r="F369" s="180">
        <v>45292</v>
      </c>
      <c r="G369" s="263">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509</v>
      </c>
      <c r="B370" s="4" t="s">
        <v>353</v>
      </c>
      <c r="C370" s="382"/>
      <c r="D370" s="315"/>
      <c r="E370" s="383"/>
      <c r="F370" s="180">
        <v>45292</v>
      </c>
      <c r="G370" s="263">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625</v>
      </c>
      <c r="B371" s="4" t="s">
        <v>354</v>
      </c>
      <c r="C371" s="382"/>
      <c r="D371" s="315"/>
      <c r="E371" s="383"/>
      <c r="F371" s="180">
        <v>45292</v>
      </c>
      <c r="G371" s="263">
        <v>46387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626</v>
      </c>
      <c r="B372" s="4" t="s">
        <v>355</v>
      </c>
      <c r="C372" s="381"/>
      <c r="D372" s="308"/>
      <c r="E372" s="357"/>
      <c r="F372" s="180">
        <v>45292</v>
      </c>
      <c r="G372" s="263">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769</v>
      </c>
      <c r="C373" s="105"/>
      <c r="D373" s="21"/>
      <c r="E373" s="80"/>
      <c r="F373" s="180">
        <v>45292</v>
      </c>
      <c r="G373" s="263">
        <v>46387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372</v>
      </c>
      <c r="C374" s="376" t="s">
        <v>691</v>
      </c>
      <c r="D374" s="314" t="s">
        <v>649</v>
      </c>
      <c r="E374" s="356" t="s">
        <v>314</v>
      </c>
      <c r="F374" s="180">
        <v>45292</v>
      </c>
      <c r="G374" s="263">
        <v>46387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472</v>
      </c>
      <c r="B375" s="4" t="s">
        <v>374</v>
      </c>
      <c r="C375" s="377"/>
      <c r="D375" s="308"/>
      <c r="E375" s="357"/>
      <c r="F375" s="180">
        <v>45292</v>
      </c>
      <c r="G375" s="263">
        <v>46387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770</v>
      </c>
      <c r="C376" s="1"/>
      <c r="D376" s="123"/>
      <c r="E376" s="1"/>
      <c r="F376" s="180">
        <v>45292</v>
      </c>
      <c r="G376" s="263">
        <v>46387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53" t="s">
        <v>707</v>
      </c>
      <c r="B377" s="354"/>
      <c r="C377" s="354"/>
      <c r="D377" s="354"/>
      <c r="E377" s="354"/>
      <c r="F377" s="354"/>
      <c r="G377" s="354"/>
      <c r="H377" s="354"/>
      <c r="I377" s="354"/>
      <c r="J377" s="354"/>
      <c r="K377" s="354"/>
      <c r="L377" s="354"/>
      <c r="M377" s="354"/>
      <c r="N377" s="354"/>
      <c r="O377" s="354"/>
      <c r="P377" s="354"/>
      <c r="Q377" s="354"/>
      <c r="R377" s="354"/>
      <c r="S377" s="354"/>
      <c r="T377" s="354"/>
      <c r="U377" s="354"/>
      <c r="V377" s="354"/>
      <c r="W377" s="354"/>
      <c r="X377" s="354"/>
      <c r="Y377" s="354"/>
      <c r="Z377" s="354"/>
      <c r="AA377" s="354"/>
      <c r="AB377" s="354"/>
      <c r="AC377" s="354"/>
      <c r="AD377" s="354"/>
      <c r="AE377" s="354"/>
      <c r="AF377" s="354"/>
      <c r="AG377" s="354"/>
      <c r="AH377" s="355"/>
      <c r="AI377" s="141"/>
    </row>
    <row r="378" spans="1:35" s="3" customFormat="1" ht="132.75" customHeight="1" x14ac:dyDescent="0.25">
      <c r="A378" s="139" t="s">
        <v>627</v>
      </c>
      <c r="B378" s="140" t="s">
        <v>315</v>
      </c>
      <c r="C378" s="376" t="s">
        <v>691</v>
      </c>
      <c r="D378" s="315" t="s">
        <v>682</v>
      </c>
      <c r="E378" s="315" t="s">
        <v>383</v>
      </c>
      <c r="F378" s="180">
        <v>45292</v>
      </c>
      <c r="G378" s="263">
        <v>46387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510</v>
      </c>
      <c r="B379" s="4" t="s">
        <v>384</v>
      </c>
      <c r="C379" s="377"/>
      <c r="D379" s="308"/>
      <c r="E379" s="308"/>
      <c r="F379" s="180">
        <v>45292</v>
      </c>
      <c r="G379" s="263">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771</v>
      </c>
      <c r="C380" s="119"/>
      <c r="D380" s="119"/>
      <c r="E380" s="119"/>
      <c r="F380" s="180">
        <v>45292</v>
      </c>
      <c r="G380" s="263">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316</v>
      </c>
      <c r="C381" s="376" t="s">
        <v>691</v>
      </c>
      <c r="D381" s="314" t="s">
        <v>518</v>
      </c>
      <c r="E381" s="356" t="s">
        <v>317</v>
      </c>
      <c r="F381" s="180">
        <v>45292</v>
      </c>
      <c r="G381" s="263">
        <v>46387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511</v>
      </c>
      <c r="B382" s="4" t="s">
        <v>356</v>
      </c>
      <c r="C382" s="377"/>
      <c r="D382" s="308"/>
      <c r="E382" s="357"/>
      <c r="F382" s="180">
        <v>45292</v>
      </c>
      <c r="G382" s="263">
        <v>46387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772</v>
      </c>
      <c r="C383" s="138"/>
      <c r="D383" s="138"/>
      <c r="E383" s="138"/>
      <c r="F383" s="180">
        <v>45292</v>
      </c>
      <c r="G383" s="263">
        <v>46387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84" t="s">
        <v>545</v>
      </c>
      <c r="B384" s="385"/>
      <c r="C384" s="385"/>
      <c r="D384" s="385"/>
      <c r="E384" s="385"/>
      <c r="F384" s="385"/>
      <c r="G384" s="385"/>
      <c r="H384" s="385"/>
      <c r="I384" s="385"/>
      <c r="J384" s="385"/>
      <c r="K384" s="385"/>
      <c r="L384" s="385"/>
      <c r="M384" s="385"/>
      <c r="N384" s="385"/>
      <c r="O384" s="385"/>
      <c r="P384" s="385"/>
      <c r="Q384" s="385"/>
      <c r="R384" s="385"/>
      <c r="S384" s="385"/>
      <c r="T384" s="385"/>
      <c r="U384" s="385"/>
      <c r="V384" s="385"/>
      <c r="W384" s="385"/>
      <c r="X384" s="385"/>
      <c r="Y384" s="385"/>
      <c r="Z384" s="385"/>
      <c r="AA384" s="385"/>
      <c r="AB384" s="385"/>
      <c r="AC384" s="385"/>
      <c r="AD384" s="385"/>
      <c r="AE384" s="385"/>
      <c r="AF384" s="385"/>
      <c r="AG384" s="385"/>
      <c r="AH384" s="386"/>
    </row>
    <row r="385" spans="1:34" s="2" customFormat="1" ht="267.75" customHeight="1" x14ac:dyDescent="0.25">
      <c r="A385" s="144">
        <v>83</v>
      </c>
      <c r="B385" s="140" t="s">
        <v>318</v>
      </c>
      <c r="C385" s="376" t="s">
        <v>691</v>
      </c>
      <c r="D385" s="315" t="s">
        <v>650</v>
      </c>
      <c r="E385" s="383" t="s">
        <v>363</v>
      </c>
      <c r="F385" s="180">
        <v>45292</v>
      </c>
      <c r="G385" s="263">
        <v>46387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512</v>
      </c>
      <c r="B386" s="4" t="s">
        <v>357</v>
      </c>
      <c r="C386" s="377"/>
      <c r="D386" s="308"/>
      <c r="E386" s="357"/>
      <c r="F386" s="180">
        <v>45292</v>
      </c>
      <c r="G386" s="263">
        <v>46387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773</v>
      </c>
      <c r="C387" s="19"/>
      <c r="D387" s="19"/>
      <c r="E387" s="19"/>
      <c r="F387" s="180">
        <v>45292</v>
      </c>
      <c r="G387" s="263">
        <v>46387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319</v>
      </c>
      <c r="C388" s="380" t="s">
        <v>691</v>
      </c>
      <c r="D388" s="380" t="s">
        <v>651</v>
      </c>
      <c r="E388" s="314" t="s">
        <v>321</v>
      </c>
      <c r="F388" s="180">
        <v>45292</v>
      </c>
      <c r="G388" s="263">
        <v>46387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513</v>
      </c>
      <c r="B389" s="236" t="s">
        <v>358</v>
      </c>
      <c r="C389" s="382"/>
      <c r="D389" s="382"/>
      <c r="E389" s="315"/>
      <c r="F389" s="180">
        <v>45292</v>
      </c>
      <c r="G389" s="263">
        <v>46387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514</v>
      </c>
      <c r="B390" s="236" t="s">
        <v>320</v>
      </c>
      <c r="C390" s="381"/>
      <c r="D390" s="381"/>
      <c r="E390" s="308"/>
      <c r="F390" s="180">
        <v>45292</v>
      </c>
      <c r="G390" s="263">
        <v>46387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774</v>
      </c>
      <c r="C391" s="1"/>
      <c r="D391" s="1"/>
      <c r="E391" s="56"/>
      <c r="F391" s="180">
        <v>45292</v>
      </c>
      <c r="G391" s="263">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322</v>
      </c>
      <c r="C392" s="380" t="s">
        <v>691</v>
      </c>
      <c r="D392" s="380" t="s">
        <v>677</v>
      </c>
      <c r="E392" s="137" t="s">
        <v>325</v>
      </c>
      <c r="F392" s="180">
        <v>45292</v>
      </c>
      <c r="G392" s="263">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515</v>
      </c>
      <c r="B393" s="236" t="s">
        <v>323</v>
      </c>
      <c r="C393" s="382"/>
      <c r="D393" s="382"/>
      <c r="E393" s="129" t="s">
        <v>391</v>
      </c>
      <c r="F393" s="180">
        <v>45292</v>
      </c>
      <c r="G393" s="263">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628</v>
      </c>
      <c r="B394" s="4" t="s">
        <v>324</v>
      </c>
      <c r="C394" s="381"/>
      <c r="D394" s="381"/>
      <c r="E394" s="56"/>
      <c r="F394" s="180">
        <v>45292</v>
      </c>
      <c r="G394" s="263">
        <v>46387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775</v>
      </c>
      <c r="C395" s="93"/>
      <c r="D395" s="132"/>
      <c r="E395" s="105"/>
      <c r="F395" s="180">
        <v>45292</v>
      </c>
      <c r="G395" s="263">
        <v>46387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50" t="s">
        <v>546</v>
      </c>
      <c r="C396" s="351"/>
      <c r="D396" s="351"/>
      <c r="E396" s="351"/>
      <c r="F396" s="351"/>
      <c r="G396" s="351"/>
      <c r="H396" s="351"/>
      <c r="I396" s="351"/>
      <c r="J396" s="351"/>
      <c r="K396" s="351"/>
      <c r="L396" s="351"/>
      <c r="M396" s="351"/>
      <c r="N396" s="351"/>
      <c r="O396" s="351"/>
      <c r="P396" s="351"/>
      <c r="Q396" s="351"/>
      <c r="R396" s="351"/>
      <c r="S396" s="351"/>
      <c r="T396" s="351"/>
      <c r="U396" s="351"/>
      <c r="V396" s="351"/>
      <c r="W396" s="351"/>
      <c r="X396" s="351"/>
      <c r="Y396" s="351"/>
      <c r="Z396" s="351"/>
      <c r="AA396" s="351"/>
      <c r="AB396" s="351"/>
      <c r="AC396" s="351"/>
      <c r="AD396" s="351"/>
      <c r="AE396" s="351"/>
      <c r="AF396" s="351"/>
      <c r="AG396" s="351"/>
      <c r="AH396" s="352"/>
    </row>
    <row r="397" spans="1:34" s="3" customFormat="1" ht="131.25" customHeight="1" x14ac:dyDescent="0.25">
      <c r="A397" s="20">
        <v>86</v>
      </c>
      <c r="B397" s="13" t="s">
        <v>326</v>
      </c>
      <c r="C397" s="376" t="s">
        <v>691</v>
      </c>
      <c r="D397" s="380" t="s">
        <v>649</v>
      </c>
      <c r="E397" s="387" t="s">
        <v>327</v>
      </c>
      <c r="F397" s="180">
        <v>45292</v>
      </c>
      <c r="G397" s="263">
        <v>46387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516</v>
      </c>
      <c r="B398" s="4" t="s">
        <v>365</v>
      </c>
      <c r="C398" s="377"/>
      <c r="D398" s="381"/>
      <c r="E398" s="388"/>
      <c r="F398" s="180">
        <v>45292</v>
      </c>
      <c r="G398" s="263">
        <v>46387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776</v>
      </c>
      <c r="D399" s="131"/>
      <c r="E399" s="116"/>
      <c r="F399" s="180">
        <v>45292</v>
      </c>
      <c r="G399" s="263">
        <v>46387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328</v>
      </c>
      <c r="C400" s="376" t="s">
        <v>691</v>
      </c>
      <c r="D400" s="380" t="s">
        <v>649</v>
      </c>
      <c r="E400" s="356" t="s">
        <v>329</v>
      </c>
      <c r="F400" s="180">
        <v>45292</v>
      </c>
      <c r="G400" s="263">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517</v>
      </c>
      <c r="B401" s="4" t="s">
        <v>366</v>
      </c>
      <c r="C401" s="377"/>
      <c r="D401" s="381"/>
      <c r="E401" s="357"/>
      <c r="F401" s="180">
        <v>45292</v>
      </c>
      <c r="G401" s="263">
        <v>46387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777</v>
      </c>
      <c r="C402" s="122"/>
      <c r="D402" s="131"/>
      <c r="E402" s="121"/>
      <c r="F402" s="180">
        <v>45292</v>
      </c>
      <c r="G402" s="263">
        <v>46387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330</v>
      </c>
      <c r="C403" s="376" t="s">
        <v>691</v>
      </c>
      <c r="D403" s="380" t="s">
        <v>649</v>
      </c>
      <c r="E403" s="389" t="s">
        <v>331</v>
      </c>
      <c r="F403" s="180">
        <v>45292</v>
      </c>
      <c r="G403" s="263">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629</v>
      </c>
      <c r="B404" s="4" t="s">
        <v>367</v>
      </c>
      <c r="C404" s="377"/>
      <c r="D404" s="381"/>
      <c r="E404" s="390"/>
      <c r="F404" s="180">
        <v>45292</v>
      </c>
      <c r="G404" s="263">
        <v>46387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778</v>
      </c>
      <c r="C405" s="94"/>
      <c r="D405" s="94"/>
      <c r="E405" s="105"/>
      <c r="F405" s="180">
        <v>45292</v>
      </c>
      <c r="G405" s="263">
        <v>46387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K406+I406+J406</f>
        <v>0</v>
      </c>
      <c r="I406" s="165">
        <f>I280+I285</f>
        <v>0</v>
      </c>
      <c r="J406" s="165">
        <f t="shared" ref="J406:L406" si="101">J280+J285</f>
        <v>0</v>
      </c>
      <c r="K406" s="165">
        <f t="shared" si="101"/>
        <v>0</v>
      </c>
      <c r="L406" s="166">
        <f t="shared" si="101"/>
        <v>0</v>
      </c>
      <c r="M406" s="165">
        <f>P406</f>
        <v>0</v>
      </c>
      <c r="N406" s="165">
        <f>N280+N285</f>
        <v>0</v>
      </c>
      <c r="O406" s="165">
        <f t="shared" ref="O406:Q406" si="102">O280+O285</f>
        <v>0</v>
      </c>
      <c r="P406" s="165">
        <f t="shared" si="102"/>
        <v>0</v>
      </c>
      <c r="Q406" s="165">
        <f t="shared" si="102"/>
        <v>0</v>
      </c>
      <c r="R406" s="165">
        <f>U406</f>
        <v>0</v>
      </c>
      <c r="S406" s="165">
        <f>S280+S285</f>
        <v>0</v>
      </c>
      <c r="T406" s="165">
        <f t="shared" ref="T406:V406" si="103">T280+T285</f>
        <v>0</v>
      </c>
      <c r="U406" s="165">
        <f t="shared" si="103"/>
        <v>0</v>
      </c>
      <c r="V406" s="165">
        <f t="shared" si="103"/>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390</v>
      </c>
      <c r="C407" s="170"/>
      <c r="D407" s="171"/>
      <c r="E407" s="172"/>
      <c r="F407" s="173"/>
      <c r="G407" s="174"/>
      <c r="H407" s="192">
        <f t="shared" ref="H407:M407" si="104">H61+H109+H190+H277+H406</f>
        <v>245242.59999999998</v>
      </c>
      <c r="I407" s="192">
        <f t="shared" si="104"/>
        <v>90.7</v>
      </c>
      <c r="J407" s="192">
        <f t="shared" si="104"/>
        <v>2161.4</v>
      </c>
      <c r="K407" s="192">
        <f t="shared" si="104"/>
        <v>242990.5</v>
      </c>
      <c r="L407" s="192" t="e">
        <f t="shared" si="104"/>
        <v>#REF!</v>
      </c>
      <c r="M407" s="192">
        <f t="shared" si="104"/>
        <v>235755.6</v>
      </c>
      <c r="N407" s="192"/>
      <c r="O407" s="192">
        <f>O61+O109+O190+O277+O406</f>
        <v>2126.2000000000003</v>
      </c>
      <c r="P407" s="192">
        <f>P61+P109+P190+P277+P406</f>
        <v>233629.40000000005</v>
      </c>
      <c r="Q407" s="192"/>
      <c r="R407" s="192">
        <f>R61+R109+R190+R277+R406</f>
        <v>235196.6</v>
      </c>
      <c r="S407" s="192"/>
      <c r="T407" s="192">
        <f>T61+T109+T190+T277+T406</f>
        <v>2126.2000000000003</v>
      </c>
      <c r="U407" s="192">
        <f>U61+U109+U190+U277+U406</f>
        <v>233070.40000000002</v>
      </c>
      <c r="V407" s="192" t="e">
        <f>V61+V109+V190+V277+V406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386</v>
      </c>
    </row>
    <row r="409" spans="1:37" s="3" customFormat="1" x14ac:dyDescent="0.25">
      <c r="A409" s="64"/>
      <c r="B409" s="65"/>
      <c r="C409" s="73"/>
      <c r="D409" s="73"/>
      <c r="E409" s="73"/>
      <c r="F409" s="148"/>
      <c r="G409" s="148"/>
      <c r="H409" s="251"/>
      <c r="I409" s="74"/>
      <c r="J409" s="74"/>
      <c r="K409" s="74"/>
      <c r="L409" s="74"/>
      <c r="M409" s="251"/>
      <c r="N409" s="74"/>
      <c r="O409" s="74"/>
      <c r="P409" s="74"/>
      <c r="Q409" s="74"/>
      <c r="R409" s="251"/>
      <c r="S409" s="74"/>
      <c r="T409" s="74"/>
      <c r="U409" s="74"/>
      <c r="V409" s="74"/>
      <c r="W409" s="65"/>
      <c r="X409" s="65"/>
      <c r="Y409" s="65"/>
      <c r="Z409" s="65"/>
      <c r="AA409" s="65"/>
      <c r="AB409" s="65"/>
      <c r="AC409" s="65"/>
      <c r="AD409" s="65"/>
      <c r="AE409" s="65"/>
      <c r="AF409" s="65"/>
      <c r="AG409" s="65"/>
      <c r="AH409" s="65"/>
    </row>
    <row r="412" spans="1:37" x14ac:dyDescent="0.25">
      <c r="M412" s="261"/>
      <c r="O412" s="261"/>
      <c r="P412" s="261"/>
    </row>
    <row r="415" spans="1:37" x14ac:dyDescent="0.25">
      <c r="M415" s="261"/>
    </row>
  </sheetData>
  <mergeCells count="345">
    <mergeCell ref="E336:E337"/>
    <mergeCell ref="D336:D337"/>
    <mergeCell ref="C336:C337"/>
    <mergeCell ref="C321:C323"/>
    <mergeCell ref="D321:D323"/>
    <mergeCell ref="C202:C204"/>
    <mergeCell ref="A201:AH201"/>
    <mergeCell ref="D202:D204"/>
    <mergeCell ref="C211:C214"/>
    <mergeCell ref="D211:D214"/>
    <mergeCell ref="E211:E214"/>
    <mergeCell ref="D259:D261"/>
    <mergeCell ref="E259:E261"/>
    <mergeCell ref="A255:AH255"/>
    <mergeCell ref="A278:AH278"/>
    <mergeCell ref="D285:D287"/>
    <mergeCell ref="C230:C232"/>
    <mergeCell ref="D230:D232"/>
    <mergeCell ref="E230:E232"/>
    <mergeCell ref="E239:E241"/>
    <mergeCell ref="D280:D284"/>
    <mergeCell ref="D305:D306"/>
    <mergeCell ref="C256:C258"/>
    <mergeCell ref="E248:E254"/>
    <mergeCell ref="C177:C178"/>
    <mergeCell ref="C179:C180"/>
    <mergeCell ref="C181:C182"/>
    <mergeCell ref="B179:B180"/>
    <mergeCell ref="A179:A180"/>
    <mergeCell ref="B176:B178"/>
    <mergeCell ref="B181:B182"/>
    <mergeCell ref="E193:E196"/>
    <mergeCell ref="C184:C186"/>
    <mergeCell ref="D184:D186"/>
    <mergeCell ref="A190:D190"/>
    <mergeCell ref="C245:C247"/>
    <mergeCell ref="D245:D247"/>
    <mergeCell ref="E242:E244"/>
    <mergeCell ref="C197:C200"/>
    <mergeCell ref="E227:E229"/>
    <mergeCell ref="C223:C226"/>
    <mergeCell ref="A277:C277"/>
    <mergeCell ref="D234:D236"/>
    <mergeCell ref="D242:D244"/>
    <mergeCell ref="D268:D270"/>
    <mergeCell ref="C259:C261"/>
    <mergeCell ref="C268:C270"/>
    <mergeCell ref="D256:D258"/>
    <mergeCell ref="C234:C237"/>
    <mergeCell ref="D223:D226"/>
    <mergeCell ref="D227:D229"/>
    <mergeCell ref="E256:E258"/>
    <mergeCell ref="E245:E247"/>
    <mergeCell ref="C242:C244"/>
    <mergeCell ref="C239:C241"/>
    <mergeCell ref="D239:D241"/>
    <mergeCell ref="C262:C267"/>
    <mergeCell ref="E234:E236"/>
    <mergeCell ref="E268:E270"/>
    <mergeCell ref="E302:E303"/>
    <mergeCell ref="D302:D303"/>
    <mergeCell ref="C302:C303"/>
    <mergeCell ref="C307:C308"/>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C354:C355"/>
    <mergeCell ref="C350:C352"/>
    <mergeCell ref="C112:C114"/>
    <mergeCell ref="A124:AH124"/>
    <mergeCell ref="C171:C173"/>
    <mergeCell ref="D171:D173"/>
    <mergeCell ref="C280:C284"/>
    <mergeCell ref="C285:C289"/>
    <mergeCell ref="C248:C254"/>
    <mergeCell ref="D248:D254"/>
    <mergeCell ref="D354:D355"/>
    <mergeCell ref="E354:E355"/>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D366:D367"/>
    <mergeCell ref="E366:E367"/>
    <mergeCell ref="C369:C372"/>
    <mergeCell ref="D369:D372"/>
    <mergeCell ref="E369:E372"/>
    <mergeCell ref="C360:C364"/>
    <mergeCell ref="D360:D361"/>
    <mergeCell ref="U3:AH3"/>
    <mergeCell ref="C274:C276"/>
    <mergeCell ref="D274:D276"/>
    <mergeCell ref="E274:E276"/>
    <mergeCell ref="T16:T17"/>
    <mergeCell ref="U16:U17"/>
    <mergeCell ref="V16:V17"/>
    <mergeCell ref="H7:V7"/>
    <mergeCell ref="E52:E55"/>
    <mergeCell ref="E271:E273"/>
    <mergeCell ref="C271:C273"/>
    <mergeCell ref="D271:D273"/>
    <mergeCell ref="E262:E267"/>
    <mergeCell ref="D197:D200"/>
    <mergeCell ref="E197:E200"/>
    <mergeCell ref="E219:E222"/>
    <mergeCell ref="E202:E204"/>
    <mergeCell ref="C397:C398"/>
    <mergeCell ref="D397:D398"/>
    <mergeCell ref="E397:E398"/>
    <mergeCell ref="C400:C401"/>
    <mergeCell ref="D400:D401"/>
    <mergeCell ref="E400:E401"/>
    <mergeCell ref="C403:C404"/>
    <mergeCell ref="D403:D404"/>
    <mergeCell ref="E403:E404"/>
    <mergeCell ref="F153:G153"/>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E360:E361"/>
    <mergeCell ref="D363:D364"/>
    <mergeCell ref="E363:E364"/>
    <mergeCell ref="C366:C367"/>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A134:AH134"/>
    <mergeCell ref="A110:AH110"/>
    <mergeCell ref="D67:D69"/>
    <mergeCell ref="A61:D61"/>
    <mergeCell ref="C106:C107"/>
    <mergeCell ref="D106:D107"/>
    <mergeCell ref="A97:AH97"/>
    <mergeCell ref="E64:E78"/>
    <mergeCell ref="C77:C78"/>
    <mergeCell ref="D77:D78"/>
    <mergeCell ref="C64:C65"/>
    <mergeCell ref="D64:D65"/>
    <mergeCell ref="C120:C123"/>
    <mergeCell ref="D120:D123"/>
    <mergeCell ref="E120:E123"/>
    <mergeCell ref="A119:AH119"/>
    <mergeCell ref="E112:E114"/>
    <mergeCell ref="C90:C96"/>
    <mergeCell ref="D90:D96"/>
    <mergeCell ref="F76:G76"/>
    <mergeCell ref="A63:AH63"/>
    <mergeCell ref="F115:G115"/>
    <mergeCell ref="E98:E103"/>
    <mergeCell ref="D112:D114"/>
    <mergeCell ref="D82:D89"/>
    <mergeCell ref="D104:D105"/>
    <mergeCell ref="E104:E108"/>
    <mergeCell ref="F21:G21"/>
    <mergeCell ref="F40:G40"/>
    <mergeCell ref="E18:E21"/>
    <mergeCell ref="E22:E24"/>
    <mergeCell ref="D125:D127"/>
    <mergeCell ref="E125:E127"/>
    <mergeCell ref="E57:E60"/>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B396:AH396"/>
    <mergeCell ref="B279:AH279"/>
    <mergeCell ref="E343:E344"/>
    <mergeCell ref="E141:E144"/>
    <mergeCell ref="F161:G161"/>
    <mergeCell ref="F169:G169"/>
    <mergeCell ref="F165:G165"/>
    <mergeCell ref="A51:AH51"/>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1:AH81"/>
    <mergeCell ref="A111:AH111"/>
    <mergeCell ref="C104:C105"/>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L16:L17"/>
    <mergeCell ref="X16:X17"/>
    <mergeCell ref="E13:E17"/>
    <mergeCell ref="D130:D133"/>
    <mergeCell ref="E82:E96"/>
    <mergeCell ref="D71:D76"/>
    <mergeCell ref="E184:E189"/>
    <mergeCell ref="D150:D151"/>
    <mergeCell ref="D154:D156"/>
    <mergeCell ref="D162:D164"/>
    <mergeCell ref="D98:D103"/>
    <mergeCell ref="A62:AH62"/>
    <mergeCell ref="C79:C80"/>
    <mergeCell ref="D79:D80"/>
    <mergeCell ref="F149:G149"/>
    <mergeCell ref="F140:G140"/>
    <mergeCell ref="F145:G145"/>
    <mergeCell ref="C141:C144"/>
    <mergeCell ref="D141:D144"/>
    <mergeCell ref="E135:E139"/>
    <mergeCell ref="C188:C189"/>
    <mergeCell ref="D188:D189"/>
    <mergeCell ref="F157:G157"/>
    <mergeCell ref="F173:G173"/>
    <mergeCell ref="A109:D109"/>
    <mergeCell ref="C82:C89"/>
    <mergeCell ref="C98:C103"/>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B7:B9"/>
    <mergeCell ref="E7:E9"/>
  </mergeCells>
  <pageMargins left="0.70866141732283472" right="0.70866141732283472" top="0.74803149606299213" bottom="0.74803149606299213" header="0.31496062992125984" footer="0.31496062992125984"/>
  <pageSetup paperSize="9" scale="35" fitToHeight="0" orientation="landscape" r:id="rId1"/>
  <rowBreaks count="2" manualBreakCount="2">
    <brk id="165" max="33" man="1"/>
    <brk id="18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2024-07-02T13:56:56Z</cp:lastPrinted>
  <dcterms:created xsi:type="dcterms:W3CDTF">2014-09-11T06:26:00Z</dcterms:created>
  <dcterms:modified xsi:type="dcterms:W3CDTF">2024-07-04T11:47:25Z</dcterms:modified>
</cp:coreProperties>
</file>