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T13" i="1" l="1"/>
  <c r="AT38" i="1"/>
  <c r="AR45" i="1" l="1"/>
  <c r="AR26" i="1"/>
  <c r="AR25" i="1"/>
  <c r="AU19" i="1" l="1"/>
  <c r="AR19" i="1" s="1"/>
  <c r="AR15" i="1" s="1"/>
  <c r="AU39" i="1"/>
  <c r="AT18" i="1" l="1"/>
  <c r="AT19" i="1"/>
  <c r="AW38" i="1"/>
  <c r="AR48" i="1"/>
  <c r="D48" i="1" s="1"/>
  <c r="AT17" i="1" l="1"/>
  <c r="AU15" i="1" l="1"/>
  <c r="AT39" i="1"/>
  <c r="AT37" i="1" s="1"/>
  <c r="AT14" i="1"/>
  <c r="AU18" i="1" l="1"/>
  <c r="AR33" i="1"/>
  <c r="AR30" i="1"/>
  <c r="AU54" i="1"/>
  <c r="AU55" i="1"/>
  <c r="AT55" i="1"/>
  <c r="AR65" i="1"/>
  <c r="AU38" i="1" l="1"/>
  <c r="AR38" i="1" s="1"/>
  <c r="AR46" i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<sst xmlns="http://schemas.openxmlformats.org/spreadsheetml/2006/main" count="258" uniqueCount="83">
  <si>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</si>
  <si>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</si>
  <si>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</si>
  <si>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</si>
  <si>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</si>
  <si>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</si>
  <si>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</si>
  <si>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</si>
  <si>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</si>
  <si>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</si>
  <si>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</si>
  <si>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</si>
  <si>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</si>
  <si>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</si>
  <si>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</si>
  <si>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</si>
  <si>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</si>
  <si>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</si>
  <si>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</si>
  <si>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</si>
  <si>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</si>
  <si>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</si>
  <si>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</si>
  <si>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</si>
  <si>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</si>
  <si>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</si>
  <si>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</si>
  <si>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</si>
  <si>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</si>
  <si>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</si>
  <si>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</si>
  <si>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</si>
  <si>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</si>
  <si>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</si>
  <si>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</si>
  <si>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</si>
  <si>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</si>
  <si>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</si>
  <si>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</si>
  <si>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</si>
  <si>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</si>
  <si>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</si>
  <si>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</si>
  <si>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</si>
  <si>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</si>
  <si>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</si>
  <si>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</si>
  <si>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</si>
  <si>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</si>
  <si>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</si>
  <si>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</si>
  <si>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</si>
  <si>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</si>
  <si>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</si>
  <si>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</si>
  <si>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</si>
  <si>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</si>
  <si>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</si>
  <si>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</si>
  <si>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</si>
  <si>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</si>
  <si>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</si>
  <si>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</si>
  <si>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</si>
  <si>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</si>
  <si>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</si>
  <si>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</si>
  <si>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</si>
  <si>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</si>
  <si>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</si>
  <si>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</si>
  <si>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</si>
  <si>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</si>
  <si>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</si>
  <si>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</si>
  <si>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</si>
  <si>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</si>
  <si>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</si>
  <si>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</si>
  <si>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</si>
  <si>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</si>
  <si>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</si>
  <si>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постановлению администрации МР «Печора» от 29.05.2024 № 799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</si>
</sst>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T14" sqref="AT14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11"/>
      <c r="AZ1" s="111"/>
      <c r="BA1" s="111"/>
      <c r="BB1" s="111"/>
      <c r="BC1" s="111"/>
      <c r="BD1" s="111"/>
      <c r="BE1" s="111"/>
      <c r="BF1" s="111"/>
      <c r="BH1" s="106"/>
      <c r="BI1" s="106"/>
      <c r="BJ1" s="111" t="s">
        <v>82</v>
      </c>
      <c r="BK1" s="111"/>
      <c r="BL1" s="111"/>
      <c r="BM1" s="111"/>
      <c r="BN1" s="111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11"/>
      <c r="AZ2" s="111"/>
      <c r="BA2" s="111"/>
      <c r="BB2" s="111"/>
      <c r="BC2" s="111"/>
      <c r="BD2" s="111"/>
      <c r="BE2" s="111"/>
      <c r="BF2" s="111"/>
      <c r="BG2" s="106"/>
      <c r="BH2" s="106"/>
      <c r="BI2" s="106"/>
      <c r="BJ2" s="111"/>
      <c r="BK2" s="111"/>
      <c r="BL2" s="111"/>
      <c r="BM2" s="111"/>
      <c r="BN2" s="111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11"/>
      <c r="AZ3" s="111"/>
      <c r="BA3" s="111"/>
      <c r="BB3" s="111"/>
      <c r="BC3" s="111"/>
      <c r="BD3" s="111"/>
      <c r="BE3" s="111"/>
      <c r="BF3" s="111"/>
      <c r="BG3" s="111" t="s">
        <v>62</v>
      </c>
      <c r="BH3" s="111"/>
      <c r="BI3" s="111"/>
      <c r="BJ3" s="111"/>
      <c r="BK3" s="111"/>
      <c r="BL3" s="111"/>
      <c r="BM3" s="111"/>
      <c r="BN3" s="111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</row>
    <row r="6" spans="1:67" ht="22.5" customHeight="1" x14ac:dyDescent="0.2">
      <c r="A6" s="141" t="s">
        <v>51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37" t="s">
        <v>4</v>
      </c>
      <c r="B8" s="114" t="s">
        <v>5</v>
      </c>
      <c r="C8" s="114" t="s">
        <v>0</v>
      </c>
      <c r="D8" s="114" t="s">
        <v>1</v>
      </c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</row>
    <row r="9" spans="1:67" ht="25.15" customHeight="1" x14ac:dyDescent="0.2">
      <c r="A9" s="138"/>
      <c r="B9" s="140"/>
      <c r="C9" s="114"/>
      <c r="D9" s="114" t="s">
        <v>2</v>
      </c>
      <c r="E9" s="114"/>
      <c r="F9" s="114"/>
      <c r="G9" s="114"/>
      <c r="H9" s="114"/>
      <c r="I9" s="114"/>
      <c r="J9" s="114"/>
      <c r="K9" s="114" t="s">
        <v>29</v>
      </c>
      <c r="L9" s="114"/>
      <c r="M9" s="114"/>
      <c r="N9" s="114"/>
      <c r="O9" s="114"/>
      <c r="P9" s="114"/>
      <c r="Q9" s="114"/>
      <c r="R9" s="114" t="s">
        <v>28</v>
      </c>
      <c r="S9" s="114"/>
      <c r="T9" s="114"/>
      <c r="U9" s="114"/>
      <c r="V9" s="114"/>
      <c r="W9" s="114"/>
      <c r="X9" s="114"/>
      <c r="Y9" s="114"/>
      <c r="Z9" s="114"/>
      <c r="AA9" s="114" t="s">
        <v>27</v>
      </c>
      <c r="AB9" s="108"/>
      <c r="AC9" s="108"/>
      <c r="AD9" s="108"/>
      <c r="AE9" s="108"/>
      <c r="AF9" s="108"/>
      <c r="AG9" s="108"/>
      <c r="AH9" s="108"/>
      <c r="AI9" s="112" t="s">
        <v>26</v>
      </c>
      <c r="AJ9" s="113"/>
      <c r="AK9" s="113"/>
      <c r="AL9" s="113"/>
      <c r="AM9" s="113"/>
      <c r="AN9" s="113"/>
      <c r="AO9" s="113"/>
      <c r="AP9" s="113"/>
      <c r="AQ9" s="136"/>
      <c r="AR9" s="122" t="s">
        <v>25</v>
      </c>
      <c r="AS9" s="123"/>
      <c r="AT9" s="123"/>
      <c r="AU9" s="123"/>
      <c r="AV9" s="123"/>
      <c r="AW9" s="123"/>
      <c r="AX9" s="124"/>
      <c r="AY9" s="112" t="s">
        <v>24</v>
      </c>
      <c r="AZ9" s="113"/>
      <c r="BA9" s="113"/>
      <c r="BB9" s="113"/>
      <c r="BC9" s="113"/>
      <c r="BD9" s="113"/>
      <c r="BE9" s="113"/>
      <c r="BF9" s="113"/>
      <c r="BG9" s="112" t="s">
        <v>81</v>
      </c>
      <c r="BH9" s="113"/>
      <c r="BI9" s="113"/>
      <c r="BJ9" s="113"/>
      <c r="BK9" s="113"/>
      <c r="BL9" s="113"/>
      <c r="BM9" s="113"/>
      <c r="BN9" s="113"/>
    </row>
    <row r="10" spans="1:67" ht="138" customHeight="1" x14ac:dyDescent="0.2">
      <c r="A10" s="139"/>
      <c r="B10" s="140"/>
      <c r="C10" s="114"/>
      <c r="D10" s="114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15" t="s">
        <v>52</v>
      </c>
      <c r="B12" s="43"/>
      <c r="C12" s="39" t="s">
        <v>6</v>
      </c>
      <c r="D12" s="79">
        <f>K12+R12+AA12+AI12+AR12+AY12+BG12</f>
        <v>1920355.7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324722.60000000003</v>
      </c>
      <c r="AS12" s="79">
        <f t="shared" ref="AS12:AX12" si="4">AS13+AS14+AS15</f>
        <v>0</v>
      </c>
      <c r="AT12" s="79">
        <f>AT13+AT14+AT15</f>
        <v>183065.69999999998</v>
      </c>
      <c r="AU12" s="79">
        <f t="shared" si="4"/>
        <v>137270.6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16"/>
      <c r="B13" s="43" t="s">
        <v>7</v>
      </c>
      <c r="C13" s="43" t="s">
        <v>7</v>
      </c>
      <c r="D13" s="23">
        <f>K13+R13+AA13+AI13+AR13+AY13+BG13</f>
        <v>1128121.2999999998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141039</v>
      </c>
      <c r="AS13" s="23">
        <f>AS18+AS38+AS54+AS69</f>
        <v>0</v>
      </c>
      <c r="AT13" s="98">
        <f>AT18+AT38+AT55+AT69+AT79</f>
        <v>78722.099999999991</v>
      </c>
      <c r="AU13" s="101">
        <f>AU18+AU38+AU55+AU69</f>
        <v>57930.6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16"/>
      <c r="B14" s="43" t="s">
        <v>11</v>
      </c>
      <c r="C14" s="43" t="s">
        <v>11</v>
      </c>
      <c r="D14" s="23">
        <f>K14+R14+AA14+AI14+AR14+AY14+BG14</f>
        <v>489407.69999999995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136483.70000000001</v>
      </c>
      <c r="AS14" s="23">
        <f t="shared" si="13"/>
        <v>0</v>
      </c>
      <c r="AT14" s="23">
        <f>AT39</f>
        <v>101182.2</v>
      </c>
      <c r="AU14" s="101">
        <f t="shared" si="13"/>
        <v>35301.5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16"/>
      <c r="B15" s="43" t="s">
        <v>18</v>
      </c>
      <c r="C15" s="43" t="s">
        <v>18</v>
      </c>
      <c r="D15" s="23">
        <f t="shared" ref="D15" si="15">K15+R15+AA15+AI15+AR15+AY15</f>
        <v>264120.5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47199.9</v>
      </c>
      <c r="AS15" s="23">
        <f t="shared" si="17"/>
        <v>0</v>
      </c>
      <c r="AT15" s="23">
        <f t="shared" si="17"/>
        <v>3161.4</v>
      </c>
      <c r="AU15" s="101">
        <f>AU19</f>
        <v>44038.5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17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15" t="s">
        <v>30</v>
      </c>
      <c r="B17" s="39"/>
      <c r="C17" s="81" t="s">
        <v>6</v>
      </c>
      <c r="D17" s="80">
        <f>K17+R17+AA17+AI17+AR17+AY17+BG17</f>
        <v>606676.4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88892.5</v>
      </c>
      <c r="AS17" s="80">
        <f t="shared" si="22"/>
        <v>0</v>
      </c>
      <c r="AT17" s="80">
        <f>AT18+AT19</f>
        <v>25989.200000000001</v>
      </c>
      <c r="AU17" s="79">
        <f>AU18+AU19</f>
        <v>62732.5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16"/>
      <c r="B18" s="39" t="s">
        <v>10</v>
      </c>
      <c r="C18" s="39" t="s">
        <v>7</v>
      </c>
      <c r="D18" s="79">
        <f t="shared" si="19"/>
        <v>312621.3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41692.600000000006</v>
      </c>
      <c r="AS18" s="79">
        <v>0</v>
      </c>
      <c r="AT18" s="79">
        <f>AT27</f>
        <v>22827.8</v>
      </c>
      <c r="AU18" s="79">
        <f>AU22+AU25</f>
        <v>18694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6"/>
      <c r="B19" s="39" t="s">
        <v>18</v>
      </c>
      <c r="C19" s="39" t="s">
        <v>18</v>
      </c>
      <c r="D19" s="79">
        <f t="shared" si="19"/>
        <v>259400.6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47199.9</v>
      </c>
      <c r="AS19" s="79">
        <v>0</v>
      </c>
      <c r="AT19" s="79">
        <f>AT26+AT28+AT30+AT33+AT23</f>
        <v>3161.4</v>
      </c>
      <c r="AU19" s="79">
        <f>AU26+AU28+AU30+AU33+AU23</f>
        <v>44038.5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17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0" t="s">
        <v>37</v>
      </c>
      <c r="B21" s="39" t="s">
        <v>22</v>
      </c>
      <c r="C21" s="39"/>
      <c r="D21" s="79">
        <f t="shared" si="19"/>
        <v>159063.9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17569.5</v>
      </c>
      <c r="AS21" s="79">
        <f>AS22+AS23</f>
        <v>0</v>
      </c>
      <c r="AT21" s="79">
        <f t="shared" ref="AT21:AV21" si="36">AT22+AT23</f>
        <v>0</v>
      </c>
      <c r="AU21" s="79">
        <f t="shared" si="36"/>
        <v>17398.7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20"/>
      <c r="B22" s="43" t="s">
        <v>19</v>
      </c>
      <c r="C22" s="43" t="s">
        <v>7</v>
      </c>
      <c r="D22" s="23">
        <f t="shared" si="19"/>
        <v>102027.4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14570.3</v>
      </c>
      <c r="AS22" s="23">
        <v>0</v>
      </c>
      <c r="AT22" s="23">
        <v>0</v>
      </c>
      <c r="AU22" s="101">
        <v>14399.5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20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20" t="s">
        <v>38</v>
      </c>
      <c r="B25" s="43" t="s">
        <v>70</v>
      </c>
      <c r="C25" s="43" t="s">
        <v>7</v>
      </c>
      <c r="D25" s="23">
        <f t="shared" si="19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4294.5</v>
      </c>
      <c r="AS25" s="23">
        <v>0</v>
      </c>
      <c r="AT25" s="23">
        <v>0</v>
      </c>
      <c r="AU25" s="101">
        <v>4294.5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21"/>
      <c r="B26" s="43" t="s">
        <v>18</v>
      </c>
      <c r="C26" s="43" t="s">
        <v>18</v>
      </c>
      <c r="D26" s="23">
        <f t="shared" si="19"/>
        <v>124618.2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35511.4</v>
      </c>
      <c r="AS26" s="23">
        <v>0</v>
      </c>
      <c r="AT26" s="23">
        <v>0</v>
      </c>
      <c r="AU26" s="101">
        <v>35511.4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20" t="s">
        <v>76</v>
      </c>
      <c r="B28" s="114" t="s">
        <v>19</v>
      </c>
      <c r="C28" s="114" t="s">
        <v>18</v>
      </c>
      <c r="D28" s="107">
        <f t="shared" si="19"/>
        <v>6670.5</v>
      </c>
      <c r="E28" s="23"/>
      <c r="F28" s="23"/>
      <c r="G28" s="23"/>
      <c r="H28" s="23"/>
      <c r="I28" s="23"/>
      <c r="J28" s="23"/>
      <c r="K28" s="107">
        <f>N28</f>
        <v>0</v>
      </c>
      <c r="L28" s="107">
        <v>0</v>
      </c>
      <c r="M28" s="107">
        <v>0</v>
      </c>
      <c r="N28" s="107">
        <v>0</v>
      </c>
      <c r="O28" s="107">
        <v>0</v>
      </c>
      <c r="P28" s="107">
        <v>0</v>
      </c>
      <c r="Q28" s="107">
        <v>0</v>
      </c>
      <c r="R28" s="107">
        <f>S29+T29+U28+V28+W29+Y28+Z29</f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107">
        <v>0</v>
      </c>
      <c r="Y28" s="107">
        <v>0</v>
      </c>
      <c r="Z28" s="107"/>
      <c r="AA28" s="107">
        <f>AC28+AD28+AF28</f>
        <v>3122.3</v>
      </c>
      <c r="AB28" s="107">
        <v>0</v>
      </c>
      <c r="AC28" s="118">
        <v>2244.4</v>
      </c>
      <c r="AD28" s="118">
        <v>877.9</v>
      </c>
      <c r="AE28" s="107">
        <v>0</v>
      </c>
      <c r="AF28" s="107">
        <v>0</v>
      </c>
      <c r="AG28" s="107">
        <v>0</v>
      </c>
      <c r="AH28" s="107">
        <v>0</v>
      </c>
      <c r="AI28" s="107">
        <f>AJ28+AK28+AL28+AM28+AQ28+AN28</f>
        <v>0</v>
      </c>
      <c r="AJ28" s="107">
        <v>0</v>
      </c>
      <c r="AK28" s="107">
        <v>0</v>
      </c>
      <c r="AL28" s="107">
        <v>0</v>
      </c>
      <c r="AM28" s="107">
        <v>0</v>
      </c>
      <c r="AN28" s="107">
        <v>0</v>
      </c>
      <c r="AO28" s="107">
        <v>0</v>
      </c>
      <c r="AP28" s="107">
        <v>0</v>
      </c>
      <c r="AQ28" s="107">
        <v>0</v>
      </c>
      <c r="AR28" s="107">
        <f t="shared" si="35"/>
        <v>3548.2000000000003</v>
      </c>
      <c r="AS28" s="107">
        <v>0</v>
      </c>
      <c r="AT28" s="107">
        <v>3161.4</v>
      </c>
      <c r="AU28" s="107">
        <v>386.8</v>
      </c>
      <c r="AV28" s="107">
        <v>0</v>
      </c>
      <c r="AW28" s="107">
        <v>0</v>
      </c>
      <c r="AX28" s="107">
        <v>0</v>
      </c>
      <c r="AY28" s="107">
        <f>AZ28+BC28+BD28+BF28+BL29</f>
        <v>0</v>
      </c>
      <c r="AZ28" s="107">
        <v>0</v>
      </c>
      <c r="BA28" s="109">
        <v>0</v>
      </c>
      <c r="BB28" s="107">
        <v>0</v>
      </c>
      <c r="BC28" s="107">
        <v>0</v>
      </c>
      <c r="BD28" s="107">
        <v>0</v>
      </c>
      <c r="BE28" s="107">
        <v>0</v>
      </c>
      <c r="BF28" s="107">
        <v>0</v>
      </c>
      <c r="BG28" s="107">
        <f>BH28+BK28+BL28+BN28+BT29</f>
        <v>0</v>
      </c>
      <c r="BH28" s="107">
        <v>0</v>
      </c>
      <c r="BI28" s="109">
        <v>0</v>
      </c>
      <c r="BJ28" s="107">
        <v>0</v>
      </c>
      <c r="BK28" s="107">
        <v>0</v>
      </c>
      <c r="BL28" s="107">
        <v>0</v>
      </c>
      <c r="BM28" s="107">
        <v>0</v>
      </c>
      <c r="BN28" s="107">
        <v>0</v>
      </c>
    </row>
    <row r="29" spans="1:66" ht="55.5" customHeight="1" x14ac:dyDescent="0.2">
      <c r="A29" s="120"/>
      <c r="B29" s="108"/>
      <c r="C29" s="108"/>
      <c r="D29" s="108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19"/>
      <c r="AD29" s="119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10"/>
      <c r="BB29" s="108"/>
      <c r="BC29" s="108"/>
      <c r="BD29" s="108"/>
      <c r="BE29" s="108"/>
      <c r="BF29" s="108"/>
      <c r="BG29" s="108"/>
      <c r="BH29" s="108"/>
      <c r="BI29" s="110"/>
      <c r="BJ29" s="108"/>
      <c r="BK29" s="108"/>
      <c r="BL29" s="108"/>
      <c r="BM29" s="108"/>
      <c r="BN29" s="108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27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28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29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28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25" t="s">
        <v>41</v>
      </c>
      <c r="B37" s="39"/>
      <c r="C37" s="39" t="s">
        <v>6</v>
      </c>
      <c r="D37" s="79">
        <f>K37+R37+AA37+AI37+AR37+AY37+BG37</f>
        <v>758719.7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147814.5</v>
      </c>
      <c r="AS37" s="79">
        <f t="shared" ref="AS37:AX37" si="55">SUM(AS38:AS39)</f>
        <v>0</v>
      </c>
      <c r="AT37" s="79">
        <f>SUM(AT38:AT39)</f>
        <v>112001.7</v>
      </c>
      <c r="AU37" s="79">
        <f t="shared" si="55"/>
        <v>35695.5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25"/>
      <c r="B38" s="39" t="s">
        <v>7</v>
      </c>
      <c r="C38" s="39" t="s">
        <v>7</v>
      </c>
      <c r="D38" s="79">
        <f t="shared" si="45"/>
        <v>262637.7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11330.8</v>
      </c>
      <c r="AS38" s="79">
        <v>0</v>
      </c>
      <c r="AT38" s="79">
        <f>AT48+AT46</f>
        <v>10819.5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26"/>
      <c r="B39" s="39" t="s">
        <v>11</v>
      </c>
      <c r="C39" s="39" t="s">
        <v>11</v>
      </c>
      <c r="D39" s="79">
        <f>K39+R39+AA39+AI39+AR39+AY39+BG39</f>
        <v>489257.69999999995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136483.70000000001</v>
      </c>
      <c r="AS39" s="79">
        <f t="shared" ref="AS39:AX39" si="67">AS42</f>
        <v>0</v>
      </c>
      <c r="AT39" s="79">
        <f>AT49+AT45</f>
        <v>101182.2</v>
      </c>
      <c r="AU39" s="79">
        <f>AU45+AU49</f>
        <v>35301.5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26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0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21"/>
      <c r="B42" s="114" t="s">
        <v>11</v>
      </c>
      <c r="C42" s="114" t="s">
        <v>11</v>
      </c>
      <c r="D42" s="107">
        <f t="shared" si="45"/>
        <v>192393.39999999997</v>
      </c>
      <c r="E42" s="23"/>
      <c r="F42" s="23"/>
      <c r="G42" s="23"/>
      <c r="H42" s="56"/>
      <c r="I42" s="56"/>
      <c r="J42" s="56"/>
      <c r="K42" s="107">
        <f>M42+N42+L42</f>
        <v>20816.099999999999</v>
      </c>
      <c r="L42" s="107">
        <v>19280.599999999999</v>
      </c>
      <c r="M42" s="107">
        <v>865.3</v>
      </c>
      <c r="N42" s="107">
        <v>670.2</v>
      </c>
      <c r="O42" s="131">
        <v>0</v>
      </c>
      <c r="P42" s="131">
        <v>0</v>
      </c>
      <c r="Q42" s="131">
        <v>0</v>
      </c>
      <c r="R42" s="107">
        <f>S42+U42+V42</f>
        <v>142723.69999999998</v>
      </c>
      <c r="S42" s="107">
        <v>135392.79999999999</v>
      </c>
      <c r="T42" s="107">
        <v>0</v>
      </c>
      <c r="U42" s="107">
        <v>5567.6</v>
      </c>
      <c r="V42" s="107">
        <v>1763.3</v>
      </c>
      <c r="W42" s="107">
        <v>0</v>
      </c>
      <c r="X42" s="107">
        <v>0</v>
      </c>
      <c r="Y42" s="107">
        <v>0</v>
      </c>
      <c r="Z42" s="107">
        <v>0</v>
      </c>
      <c r="AA42" s="107">
        <f>AD42+AC42+AB42</f>
        <v>27896.3</v>
      </c>
      <c r="AB42" s="107">
        <v>24168.3</v>
      </c>
      <c r="AC42" s="118">
        <v>1017.6</v>
      </c>
      <c r="AD42" s="118">
        <v>2710.4</v>
      </c>
      <c r="AE42" s="107">
        <v>0</v>
      </c>
      <c r="AF42" s="107">
        <v>0</v>
      </c>
      <c r="AG42" s="107">
        <v>0</v>
      </c>
      <c r="AH42" s="107">
        <v>0</v>
      </c>
      <c r="AI42" s="107">
        <f>AJ42+AK42+AL42</f>
        <v>957.3</v>
      </c>
      <c r="AJ42" s="107">
        <v>0</v>
      </c>
      <c r="AK42" s="107">
        <v>0</v>
      </c>
      <c r="AL42" s="107">
        <v>957.3</v>
      </c>
      <c r="AM42" s="107">
        <v>0</v>
      </c>
      <c r="AN42" s="107">
        <v>0</v>
      </c>
      <c r="AO42" s="107">
        <v>0</v>
      </c>
      <c r="AP42" s="107">
        <v>0</v>
      </c>
      <c r="AQ42" s="107">
        <v>0</v>
      </c>
      <c r="AR42" s="107">
        <f>AT42</f>
        <v>0</v>
      </c>
      <c r="AS42" s="107">
        <v>0</v>
      </c>
      <c r="AT42" s="107">
        <v>0</v>
      </c>
      <c r="AU42" s="107">
        <v>0</v>
      </c>
      <c r="AV42" s="107">
        <v>0</v>
      </c>
      <c r="AW42" s="107">
        <v>0</v>
      </c>
      <c r="AX42" s="107">
        <v>0</v>
      </c>
      <c r="AY42" s="107">
        <f>BB42</f>
        <v>0</v>
      </c>
      <c r="AZ42" s="107">
        <v>0</v>
      </c>
      <c r="BA42" s="109">
        <v>0</v>
      </c>
      <c r="BB42" s="107">
        <v>0</v>
      </c>
      <c r="BC42" s="107">
        <v>0</v>
      </c>
      <c r="BD42" s="107">
        <v>0</v>
      </c>
      <c r="BE42" s="107">
        <v>0</v>
      </c>
      <c r="BF42" s="107">
        <v>0</v>
      </c>
      <c r="BG42" s="107">
        <f>BJ42</f>
        <v>0</v>
      </c>
      <c r="BH42" s="107">
        <v>0</v>
      </c>
      <c r="BI42" s="109">
        <v>0</v>
      </c>
      <c r="BJ42" s="107">
        <v>0</v>
      </c>
      <c r="BK42" s="107">
        <v>0</v>
      </c>
      <c r="BL42" s="107">
        <v>0</v>
      </c>
      <c r="BM42" s="107">
        <v>0</v>
      </c>
      <c r="BN42" s="107">
        <v>0</v>
      </c>
    </row>
    <row r="43" spans="1:66" ht="53.25" customHeight="1" x14ac:dyDescent="0.2">
      <c r="A43" s="121"/>
      <c r="B43" s="108"/>
      <c r="C43" s="108"/>
      <c r="D43" s="108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08"/>
      <c r="L43" s="108"/>
      <c r="M43" s="108"/>
      <c r="N43" s="108"/>
      <c r="O43" s="132"/>
      <c r="P43" s="132"/>
      <c r="Q43" s="132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19"/>
      <c r="AD43" s="119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10"/>
      <c r="BB43" s="108"/>
      <c r="BC43" s="108"/>
      <c r="BD43" s="108"/>
      <c r="BE43" s="108"/>
      <c r="BF43" s="108"/>
      <c r="BG43" s="108"/>
      <c r="BH43" s="108"/>
      <c r="BI43" s="110"/>
      <c r="BJ43" s="108"/>
      <c r="BK43" s="108"/>
      <c r="BL43" s="108"/>
      <c r="BM43" s="108"/>
      <c r="BN43" s="108"/>
    </row>
    <row r="44" spans="1:66" ht="75.75" customHeight="1" x14ac:dyDescent="0.2">
      <c r="A44" s="133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4"/>
      <c r="B45" s="43" t="s">
        <v>11</v>
      </c>
      <c r="C45" s="49" t="s">
        <v>11</v>
      </c>
      <c r="D45" s="50">
        <f t="shared" si="72"/>
        <v>217925.9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136240.9</v>
      </c>
      <c r="AS45" s="50">
        <v>0</v>
      </c>
      <c r="AT45" s="50">
        <v>100941.8</v>
      </c>
      <c r="AU45" s="50">
        <v>35299.1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35"/>
      <c r="B46" s="88" t="s">
        <v>7</v>
      </c>
      <c r="C46" s="88" t="s">
        <v>7</v>
      </c>
      <c r="D46" s="50">
        <f t="shared" si="72"/>
        <v>10884.2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10884.2</v>
      </c>
      <c r="AS46" s="50"/>
      <c r="AT46" s="50">
        <v>10490.2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20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21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15" t="s">
        <v>31</v>
      </c>
      <c r="B54" s="39"/>
      <c r="C54" s="39" t="s">
        <v>6</v>
      </c>
      <c r="D54" s="79">
        <f t="shared" ref="D54:D70" si="77">K54+R54+AA54+AI54+AR54+AY54+BG54</f>
        <v>528211.49999999988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86000.199999999983</v>
      </c>
      <c r="AS54" s="79">
        <f t="shared" ref="AS54:AX54" si="84">AS57+AS58+AS59+AS60+AS61</f>
        <v>0</v>
      </c>
      <c r="AT54" s="79">
        <f>AT57+AT58+AT59+AT60+AT61+AT66</f>
        <v>43316.399999999994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0"/>
      <c r="B55" s="39" t="s">
        <v>56</v>
      </c>
      <c r="C55" s="39" t="s">
        <v>7</v>
      </c>
      <c r="D55" s="79">
        <f t="shared" si="77"/>
        <v>527606.89999999991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86000.199999999983</v>
      </c>
      <c r="AS55" s="79">
        <f t="shared" ref="AS55:AX55" si="92">AS57+AS58+AS59+AS60+AS61+AS62+AS63</f>
        <v>0</v>
      </c>
      <c r="AT55" s="79">
        <f>AT57+AT58+AT59+AT60+AT61+AT62+AT63+AT66</f>
        <v>43316.399999999994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17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17496.099999999999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3515.1</v>
      </c>
      <c r="AS60" s="23">
        <v>0</v>
      </c>
      <c r="AT60" s="23">
        <v>1022</v>
      </c>
      <c r="AU60" s="100">
        <v>2167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20013.499999999996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2349.7999999999997</v>
      </c>
      <c r="AS61" s="23">
        <v>0</v>
      </c>
      <c r="AT61" s="23">
        <v>2180.1</v>
      </c>
      <c r="AU61" s="101">
        <v>169.7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25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25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20" t="s">
        <v>77</v>
      </c>
      <c r="B73" s="114" t="s">
        <v>19</v>
      </c>
      <c r="C73" s="114" t="s">
        <v>12</v>
      </c>
      <c r="D73" s="107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7">
        <f t="shared" si="62"/>
        <v>220.5</v>
      </c>
      <c r="L73" s="107">
        <v>0</v>
      </c>
      <c r="M73" s="107">
        <v>0</v>
      </c>
      <c r="N73" s="107">
        <v>220.5</v>
      </c>
      <c r="O73" s="107">
        <v>0</v>
      </c>
      <c r="P73" s="107">
        <v>0</v>
      </c>
      <c r="Q73" s="107">
        <v>0</v>
      </c>
      <c r="R73" s="107">
        <f t="shared" si="73"/>
        <v>148.19999999999999</v>
      </c>
      <c r="S73" s="107">
        <v>0</v>
      </c>
      <c r="T73" s="107">
        <v>0</v>
      </c>
      <c r="U73" s="107">
        <v>0</v>
      </c>
      <c r="V73" s="107">
        <v>148.19999999999999</v>
      </c>
      <c r="W73" s="107">
        <v>0</v>
      </c>
      <c r="X73" s="107">
        <v>0</v>
      </c>
      <c r="Y73" s="107">
        <v>0</v>
      </c>
      <c r="Z73" s="107">
        <v>0</v>
      </c>
      <c r="AA73" s="107">
        <f t="shared" si="74"/>
        <v>210.7</v>
      </c>
      <c r="AB73" s="107">
        <v>0</v>
      </c>
      <c r="AC73" s="118">
        <v>0</v>
      </c>
      <c r="AD73" s="118">
        <v>210.7</v>
      </c>
      <c r="AE73" s="107">
        <v>0</v>
      </c>
      <c r="AF73" s="107">
        <v>0</v>
      </c>
      <c r="AG73" s="107">
        <v>0</v>
      </c>
      <c r="AH73" s="107">
        <v>0</v>
      </c>
      <c r="AI73" s="107">
        <v>207</v>
      </c>
      <c r="AJ73" s="107">
        <v>0</v>
      </c>
      <c r="AK73" s="107">
        <v>0</v>
      </c>
      <c r="AL73" s="107">
        <v>207</v>
      </c>
      <c r="AM73" s="107">
        <v>0</v>
      </c>
      <c r="AN73" s="107">
        <v>0</v>
      </c>
      <c r="AO73" s="107">
        <v>0</v>
      </c>
      <c r="AP73" s="107">
        <v>0</v>
      </c>
      <c r="AQ73" s="107">
        <v>0</v>
      </c>
      <c r="AR73" s="107">
        <f>AS73+AT73+AU73+AV73+BF73</f>
        <v>207</v>
      </c>
      <c r="AS73" s="107">
        <v>0</v>
      </c>
      <c r="AT73" s="107">
        <v>0</v>
      </c>
      <c r="AU73" s="107">
        <v>207</v>
      </c>
      <c r="AV73" s="107">
        <v>0</v>
      </c>
      <c r="AW73" s="107">
        <v>0</v>
      </c>
      <c r="AX73" s="107">
        <v>0</v>
      </c>
      <c r="AY73" s="107">
        <f>AZ73+BC73+BD73+BF73+BL73</f>
        <v>1222</v>
      </c>
      <c r="AZ73" s="107">
        <v>0</v>
      </c>
      <c r="BA73" s="109">
        <v>0</v>
      </c>
      <c r="BB73" s="107">
        <v>0</v>
      </c>
      <c r="BC73" s="107">
        <v>1222</v>
      </c>
      <c r="BD73" s="107">
        <v>0</v>
      </c>
      <c r="BE73" s="107">
        <v>0</v>
      </c>
      <c r="BF73" s="107">
        <v>0</v>
      </c>
      <c r="BG73" s="107">
        <f>BH73+BK73+BL73+BN73+BT73</f>
        <v>1227</v>
      </c>
      <c r="BH73" s="107">
        <v>0</v>
      </c>
      <c r="BI73" s="109">
        <v>0</v>
      </c>
      <c r="BJ73" s="107">
        <v>0</v>
      </c>
      <c r="BK73" s="107">
        <v>1227</v>
      </c>
      <c r="BL73" s="107">
        <v>0</v>
      </c>
      <c r="BM73" s="107">
        <v>0</v>
      </c>
      <c r="BN73" s="107">
        <v>0</v>
      </c>
    </row>
    <row r="74" spans="1:67" s="6" customFormat="1" ht="54.75" customHeight="1" x14ac:dyDescent="0.2">
      <c r="A74" s="120"/>
      <c r="B74" s="108"/>
      <c r="C74" s="108"/>
      <c r="D74" s="108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19"/>
      <c r="AD74" s="119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10"/>
      <c r="BB74" s="108"/>
      <c r="BC74" s="108"/>
      <c r="BD74" s="108"/>
      <c r="BE74" s="108"/>
      <c r="BF74" s="108"/>
      <c r="BG74" s="108"/>
      <c r="BH74" s="108"/>
      <c r="BI74" s="110"/>
      <c r="BJ74" s="108"/>
      <c r="BK74" s="108"/>
      <c r="BL74" s="108"/>
      <c r="BM74" s="108"/>
      <c r="BN74" s="108"/>
    </row>
    <row r="75" spans="1:67" s="6" customFormat="1" ht="38.25" x14ac:dyDescent="0.2">
      <c r="A75" s="121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21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15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16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6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17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21:A23"/>
    <mergeCell ref="W28:W29"/>
    <mergeCell ref="AT28:AT29"/>
    <mergeCell ref="AP28:AP29"/>
    <mergeCell ref="BJ1:BN2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BF42:BF43"/>
    <mergeCell ref="AZ42:AZ43"/>
    <mergeCell ref="BB42:BB43"/>
    <mergeCell ref="BC42:BC43"/>
    <mergeCell ref="A6:BF6"/>
    <mergeCell ref="AA28:AA29"/>
    <mergeCell ref="R28:R29"/>
    <mergeCell ref="S28:S29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X28:X29"/>
    <mergeCell ref="Y28:Y29"/>
    <mergeCell ref="Z28:Z29"/>
    <mergeCell ref="AA42:AA43"/>
    <mergeCell ref="AB42:AB43"/>
    <mergeCell ref="AC42:AC43"/>
    <mergeCell ref="P42:P43"/>
    <mergeCell ref="U42:U43"/>
    <mergeCell ref="V42:V43"/>
    <mergeCell ref="W42:W43"/>
    <mergeCell ref="X42:X43"/>
    <mergeCell ref="Y42:Y43"/>
    <mergeCell ref="Z42:Z43"/>
    <mergeCell ref="M42:M43"/>
    <mergeCell ref="N42:N43"/>
    <mergeCell ref="O42:O43"/>
    <mergeCell ref="T42:T43"/>
    <mergeCell ref="K28:K29"/>
    <mergeCell ref="T28:T29"/>
    <mergeCell ref="U28:U29"/>
    <mergeCell ref="V28:V29"/>
    <mergeCell ref="L28:L29"/>
    <mergeCell ref="M28:M29"/>
    <mergeCell ref="N28:N29"/>
    <mergeCell ref="R42:R43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44:A46"/>
    <mergeCell ref="L42:L43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2024-05-29T12:49:29Z</dcterms:modified>
</cp:coreProperties>
</file>