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75" windowWidth="15570" windowHeight="10920"/>
  </bookViews>
  <sheets>
    <sheet name="Лист1" sheetId="1" r:id="rId1"/>
  </sheets>
  <definedNames>
    <definedName name="_xlnm._FilterDatabase" localSheetId="0" hidden="1">Лист1!$A$7:$I$7</definedName>
    <definedName name="_xlnm.Print_Titles" localSheetId="0">Лист1!$A:$C,Лист1!$4:$7</definedName>
    <definedName name="_xlnm.Print_Area" localSheetId="0">Лист1!$A$1:$AB$58</definedName>
  </definedNames>
  <calcPr calcId="145621"/>
</workbook>
</file>

<file path=xl/calcChain.xml><?xml version="1.0" encoding="utf-8"?>
<calcChain xmlns="http://schemas.openxmlformats.org/spreadsheetml/2006/main">
  <c r="AA18" i="1" l="1"/>
  <c r="AA17" i="1" s="1"/>
  <c r="U18" i="1" l="1"/>
  <c r="U17" i="1" s="1"/>
  <c r="U10" i="1" s="1"/>
  <c r="U8" i="1" s="1"/>
  <c r="S20" i="1"/>
  <c r="V18" i="1" l="1"/>
  <c r="T18" i="1"/>
  <c r="T17" i="1" s="1"/>
  <c r="Z16" i="1" l="1"/>
  <c r="W16" i="1"/>
  <c r="S16" i="1"/>
  <c r="P16" i="1"/>
  <c r="M16" i="1"/>
  <c r="J16" i="1"/>
  <c r="G16" i="1"/>
  <c r="D16" i="1" l="1"/>
  <c r="S40" i="1"/>
  <c r="P49" i="1" l="1"/>
  <c r="Y25" i="1" l="1"/>
  <c r="V25" i="1"/>
  <c r="V10" i="1" s="1"/>
  <c r="Z19" i="1" l="1"/>
  <c r="Z55" i="1"/>
  <c r="AB54" i="1"/>
  <c r="AA54" i="1"/>
  <c r="Z54" i="1"/>
  <c r="AB53" i="1"/>
  <c r="AA53" i="1"/>
  <c r="Z53" i="1"/>
  <c r="AB52" i="1"/>
  <c r="AA52" i="1"/>
  <c r="Z52" i="1"/>
  <c r="Z51" i="1"/>
  <c r="Z50" i="1"/>
  <c r="Z49" i="1"/>
  <c r="Z48" i="1"/>
  <c r="Z47" i="1"/>
  <c r="Z46" i="1"/>
  <c r="AB45" i="1"/>
  <c r="AB44" i="1" s="1"/>
  <c r="AA45" i="1"/>
  <c r="AA44" i="1" s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AB25" i="1"/>
  <c r="Z25" i="1" s="1"/>
  <c r="AB24" i="1"/>
  <c r="AB23" i="1" s="1"/>
  <c r="AA24" i="1"/>
  <c r="AA23" i="1" s="1"/>
  <c r="Z22" i="1"/>
  <c r="Z21" i="1"/>
  <c r="Z20" i="1"/>
  <c r="Z18" i="1" s="1"/>
  <c r="Z17" i="1" s="1"/>
  <c r="AB18" i="1"/>
  <c r="AB17" i="1" s="1"/>
  <c r="Z15" i="1"/>
  <c r="AA14" i="1"/>
  <c r="AB13" i="1"/>
  <c r="AA13" i="1"/>
  <c r="Z13" i="1" s="1"/>
  <c r="Z9" i="1" s="1"/>
  <c r="AB10" i="1"/>
  <c r="AA10" i="1"/>
  <c r="Z10" i="1" s="1"/>
  <c r="AB9" i="1"/>
  <c r="AA12" i="1" l="1"/>
  <c r="Z12" i="1" s="1"/>
  <c r="Z45" i="1"/>
  <c r="Z44" i="1" s="1"/>
  <c r="AA11" i="1"/>
  <c r="Z24" i="1"/>
  <c r="Z23" i="1" s="1"/>
  <c r="AA9" i="1"/>
  <c r="AB11" i="1"/>
  <c r="AB8" i="1" s="1"/>
  <c r="Z14" i="1"/>
  <c r="Q24" i="1"/>
  <c r="AA8" i="1" l="1"/>
  <c r="Z11" i="1"/>
  <c r="Z8" i="1" s="1"/>
  <c r="Q23" i="1"/>
  <c r="P43" i="1"/>
  <c r="D43" i="1" s="1"/>
  <c r="N13" i="1" l="1"/>
  <c r="N18" i="1" l="1"/>
  <c r="Y10" i="1" l="1"/>
  <c r="Y24" i="1"/>
  <c r="X24" i="1"/>
  <c r="W38" i="1"/>
  <c r="W30" i="1"/>
  <c r="Y23" i="1" l="1"/>
  <c r="O25" i="1"/>
  <c r="O24" i="1"/>
  <c r="R25" i="1"/>
  <c r="R24" i="1"/>
  <c r="V24" i="1"/>
  <c r="M25" i="1" l="1"/>
  <c r="P24" i="1"/>
  <c r="J41" i="1"/>
  <c r="G41" i="1"/>
  <c r="W41" i="1"/>
  <c r="S41" i="1"/>
  <c r="P41" i="1"/>
  <c r="M41" i="1"/>
  <c r="D41" i="1" l="1"/>
  <c r="R10" i="1"/>
  <c r="P37" i="1"/>
  <c r="T24" i="1" l="1"/>
  <c r="S24" i="1" s="1"/>
  <c r="V23" i="1"/>
  <c r="P42" i="1"/>
  <c r="R23" i="1"/>
  <c r="N24" i="1"/>
  <c r="M24" i="1" s="1"/>
  <c r="O23" i="1"/>
  <c r="M40" i="1"/>
  <c r="P40" i="1"/>
  <c r="W40" i="1"/>
  <c r="D40" i="1" s="1"/>
  <c r="K13" i="1" l="1"/>
  <c r="J15" i="1"/>
  <c r="J14" i="1" s="1"/>
  <c r="K14" i="1"/>
  <c r="L25" i="1" l="1"/>
  <c r="L24" i="1"/>
  <c r="L23" i="1" l="1"/>
  <c r="J25" i="1"/>
  <c r="W25" i="1"/>
  <c r="S25" i="1"/>
  <c r="S23" i="1" s="1"/>
  <c r="P25" i="1"/>
  <c r="G25" i="1"/>
  <c r="L10" i="1"/>
  <c r="D25" i="1" l="1"/>
  <c r="W34" i="1"/>
  <c r="S34" i="1"/>
  <c r="P34" i="1"/>
  <c r="W37" i="1"/>
  <c r="S37" i="1"/>
  <c r="M37" i="1"/>
  <c r="G37" i="1"/>
  <c r="J37" i="1"/>
  <c r="G34" i="1"/>
  <c r="J34" i="1"/>
  <c r="M34" i="1"/>
  <c r="W32" i="1"/>
  <c r="S32" i="1"/>
  <c r="P32" i="1"/>
  <c r="M32" i="1"/>
  <c r="J32" i="1"/>
  <c r="G32" i="1"/>
  <c r="D32" i="1" l="1"/>
  <c r="D37" i="1"/>
  <c r="D34" i="1"/>
  <c r="K24" i="1"/>
  <c r="W26" i="1"/>
  <c r="S26" i="1"/>
  <c r="P26" i="1"/>
  <c r="M26" i="1"/>
  <c r="G26" i="1"/>
  <c r="J26" i="1" l="1"/>
  <c r="D26" i="1" s="1"/>
  <c r="X13" i="1" l="1"/>
  <c r="T13" i="1"/>
  <c r="Q13" i="1"/>
  <c r="X14" i="1"/>
  <c r="T14" i="1"/>
  <c r="Q14" i="1"/>
  <c r="H24" i="1" l="1"/>
  <c r="H23" i="1" s="1"/>
  <c r="B52" i="1" l="1"/>
  <c r="M30" i="1" l="1"/>
  <c r="X9" i="1" l="1"/>
  <c r="T9" i="1"/>
  <c r="Q9" i="1"/>
  <c r="N23" i="1"/>
  <c r="K23" i="1"/>
  <c r="I24" i="1"/>
  <c r="W42" i="1"/>
  <c r="S42" i="1"/>
  <c r="M42" i="1"/>
  <c r="J42" i="1"/>
  <c r="G42" i="1"/>
  <c r="W39" i="1"/>
  <c r="S39" i="1"/>
  <c r="P39" i="1"/>
  <c r="M39" i="1"/>
  <c r="J39" i="1"/>
  <c r="G39" i="1"/>
  <c r="S38" i="1"/>
  <c r="P38" i="1"/>
  <c r="M38" i="1"/>
  <c r="J38" i="1"/>
  <c r="G38" i="1"/>
  <c r="W36" i="1"/>
  <c r="S36" i="1"/>
  <c r="P36" i="1"/>
  <c r="M36" i="1"/>
  <c r="J36" i="1"/>
  <c r="G36" i="1"/>
  <c r="D36" i="1" s="1"/>
  <c r="W35" i="1"/>
  <c r="S35" i="1"/>
  <c r="P35" i="1"/>
  <c r="M35" i="1"/>
  <c r="J35" i="1"/>
  <c r="G35" i="1"/>
  <c r="W33" i="1"/>
  <c r="S33" i="1"/>
  <c r="P33" i="1"/>
  <c r="M33" i="1"/>
  <c r="J33" i="1"/>
  <c r="G33" i="1"/>
  <c r="G31" i="1"/>
  <c r="J31" i="1"/>
  <c r="M31" i="1"/>
  <c r="P31" i="1"/>
  <c r="S31" i="1"/>
  <c r="W31" i="1"/>
  <c r="D33" i="1" l="1"/>
  <c r="D42" i="1"/>
  <c r="D31" i="1"/>
  <c r="D39" i="1"/>
  <c r="D35" i="1"/>
  <c r="D38" i="1"/>
  <c r="X23" i="1"/>
  <c r="T23" i="1"/>
  <c r="I23" i="1"/>
  <c r="S30" i="1"/>
  <c r="P30" i="1"/>
  <c r="J30" i="1"/>
  <c r="G30" i="1"/>
  <c r="D30" i="1" l="1"/>
  <c r="W29" i="1"/>
  <c r="S29" i="1"/>
  <c r="P29" i="1"/>
  <c r="M29" i="1"/>
  <c r="J29" i="1"/>
  <c r="G29" i="1"/>
  <c r="W28" i="1"/>
  <c r="S28" i="1"/>
  <c r="P28" i="1"/>
  <c r="M28" i="1"/>
  <c r="J28" i="1"/>
  <c r="G28" i="1"/>
  <c r="W27" i="1"/>
  <c r="S27" i="1"/>
  <c r="P27" i="1"/>
  <c r="M27" i="1"/>
  <c r="J27" i="1"/>
  <c r="G27" i="1"/>
  <c r="Y45" i="1"/>
  <c r="X45" i="1"/>
  <c r="V45" i="1"/>
  <c r="T45" i="1"/>
  <c r="R45" i="1"/>
  <c r="Q45" i="1"/>
  <c r="O45" i="1"/>
  <c r="O44" i="1" s="1"/>
  <c r="N45" i="1"/>
  <c r="N44" i="1" s="1"/>
  <c r="L45" i="1"/>
  <c r="L44" i="1" s="1"/>
  <c r="K45" i="1"/>
  <c r="I45" i="1"/>
  <c r="I44" i="1" s="1"/>
  <c r="H45" i="1"/>
  <c r="H44" i="1" s="1"/>
  <c r="W46" i="1"/>
  <c r="S46" i="1"/>
  <c r="P46" i="1"/>
  <c r="M46" i="1"/>
  <c r="J46" i="1"/>
  <c r="G46" i="1"/>
  <c r="W51" i="1"/>
  <c r="S51" i="1"/>
  <c r="P51" i="1"/>
  <c r="M51" i="1"/>
  <c r="J51" i="1"/>
  <c r="G51" i="1"/>
  <c r="D29" i="1" l="1"/>
  <c r="D51" i="1"/>
  <c r="D27" i="1"/>
  <c r="D46" i="1"/>
  <c r="D28" i="1"/>
  <c r="W24" i="1"/>
  <c r="J24" i="1"/>
  <c r="J23" i="1" s="1"/>
  <c r="M23" i="1"/>
  <c r="P23" i="1"/>
  <c r="W23" i="1"/>
  <c r="K44" i="1"/>
  <c r="R44" i="1"/>
  <c r="X44" i="1"/>
  <c r="T44" i="1"/>
  <c r="Y44" i="1"/>
  <c r="Q44" i="1"/>
  <c r="V44" i="1"/>
  <c r="G24" i="1"/>
  <c r="W50" i="1"/>
  <c r="S50" i="1"/>
  <c r="P50" i="1"/>
  <c r="M50" i="1"/>
  <c r="J50" i="1"/>
  <c r="G50" i="1"/>
  <c r="W49" i="1"/>
  <c r="J49" i="1"/>
  <c r="G49" i="1"/>
  <c r="G48" i="1"/>
  <c r="J48" i="1"/>
  <c r="M48" i="1"/>
  <c r="P48" i="1"/>
  <c r="S48" i="1"/>
  <c r="W48" i="1"/>
  <c r="G47" i="1"/>
  <c r="J47" i="1"/>
  <c r="M47" i="1"/>
  <c r="P47" i="1"/>
  <c r="S47" i="1"/>
  <c r="W47" i="1"/>
  <c r="Y52" i="1"/>
  <c r="V52" i="1" s="1"/>
  <c r="R52" i="1" s="1"/>
  <c r="O52" i="1" s="1"/>
  <c r="L52" i="1" s="1"/>
  <c r="I52" i="1" s="1"/>
  <c r="F52" i="1" s="1"/>
  <c r="X52" i="1"/>
  <c r="T52" i="1" s="1"/>
  <c r="Q52" i="1" s="1"/>
  <c r="N52" i="1" s="1"/>
  <c r="K52" i="1" s="1"/>
  <c r="H52" i="1" s="1"/>
  <c r="E52" i="1" s="1"/>
  <c r="Y53" i="1"/>
  <c r="Y11" i="1" s="1"/>
  <c r="X53" i="1"/>
  <c r="X11" i="1" s="1"/>
  <c r="Y54" i="1"/>
  <c r="V54" i="1" s="1"/>
  <c r="R54" i="1" s="1"/>
  <c r="O54" i="1" s="1"/>
  <c r="L54" i="1" s="1"/>
  <c r="I54" i="1" s="1"/>
  <c r="F54" i="1" s="1"/>
  <c r="X54" i="1"/>
  <c r="T54" i="1" s="1"/>
  <c r="Q54" i="1" s="1"/>
  <c r="N54" i="1" s="1"/>
  <c r="K54" i="1" s="1"/>
  <c r="H54" i="1" s="1"/>
  <c r="E54" i="1" s="1"/>
  <c r="G55" i="1"/>
  <c r="J55" i="1"/>
  <c r="M55" i="1"/>
  <c r="P55" i="1"/>
  <c r="S55" i="1"/>
  <c r="W55" i="1"/>
  <c r="Y18" i="1"/>
  <c r="X18" i="1"/>
  <c r="R18" i="1"/>
  <c r="Q18" i="1"/>
  <c r="O18" i="1"/>
  <c r="O10" i="1" s="1"/>
  <c r="L18" i="1"/>
  <c r="K18" i="1"/>
  <c r="I18" i="1"/>
  <c r="H18" i="1"/>
  <c r="S19" i="1"/>
  <c r="P19" i="1"/>
  <c r="M19" i="1"/>
  <c r="J19" i="1"/>
  <c r="G19" i="1"/>
  <c r="W20" i="1"/>
  <c r="P20" i="1"/>
  <c r="M20" i="1"/>
  <c r="J20" i="1"/>
  <c r="G20" i="1"/>
  <c r="W21" i="1"/>
  <c r="S21" i="1"/>
  <c r="P21" i="1"/>
  <c r="M21" i="1"/>
  <c r="J21" i="1"/>
  <c r="G21" i="1"/>
  <c r="G22" i="1"/>
  <c r="J22" i="1"/>
  <c r="M22" i="1"/>
  <c r="P22" i="1"/>
  <c r="S22" i="1"/>
  <c r="W22" i="1"/>
  <c r="P15" i="1"/>
  <c r="P14" i="1"/>
  <c r="W15" i="1"/>
  <c r="S15" i="1"/>
  <c r="W14" i="1"/>
  <c r="S14" i="1"/>
  <c r="Y13" i="1"/>
  <c r="Y9" i="1" s="1"/>
  <c r="V13" i="1"/>
  <c r="V9" i="1" s="1"/>
  <c r="X12" i="1"/>
  <c r="W12" i="1" s="1"/>
  <c r="T12" i="1"/>
  <c r="S12" i="1" s="1"/>
  <c r="Q12" i="1"/>
  <c r="P12" i="1" s="1"/>
  <c r="R13" i="1"/>
  <c r="O13" i="1"/>
  <c r="O9" i="1" s="1"/>
  <c r="N9" i="1"/>
  <c r="L13" i="1"/>
  <c r="L9" i="1" s="1"/>
  <c r="K9" i="1"/>
  <c r="I13" i="1"/>
  <c r="I9" i="1" s="1"/>
  <c r="H13" i="1"/>
  <c r="H9" i="1" s="1"/>
  <c r="O14" i="1"/>
  <c r="N14" i="1"/>
  <c r="L14" i="1"/>
  <c r="I14" i="1"/>
  <c r="H14" i="1"/>
  <c r="J13" i="1"/>
  <c r="J12" i="1" s="1"/>
  <c r="G13" i="1"/>
  <c r="G9" i="1" s="1"/>
  <c r="M15" i="1"/>
  <c r="M14" i="1" s="1"/>
  <c r="G15" i="1"/>
  <c r="S18" i="1" l="1"/>
  <c r="S17" i="1" s="1"/>
  <c r="D20" i="1"/>
  <c r="D19" i="1"/>
  <c r="D49" i="1"/>
  <c r="D21" i="1"/>
  <c r="D47" i="1"/>
  <c r="D50" i="1"/>
  <c r="D24" i="1"/>
  <c r="D48" i="1"/>
  <c r="P45" i="1"/>
  <c r="D22" i="1"/>
  <c r="Y8" i="1"/>
  <c r="M13" i="1"/>
  <c r="M9" i="1" s="1"/>
  <c r="G23" i="1"/>
  <c r="D23" i="1" s="1"/>
  <c r="S45" i="1"/>
  <c r="S44" i="1" s="1"/>
  <c r="J9" i="1"/>
  <c r="T53" i="1"/>
  <c r="T11" i="1" s="1"/>
  <c r="J45" i="1"/>
  <c r="J44" i="1" s="1"/>
  <c r="W45" i="1"/>
  <c r="W44" i="1" s="1"/>
  <c r="M45" i="1"/>
  <c r="M44" i="1" s="1"/>
  <c r="S13" i="1"/>
  <c r="S9" i="1" s="1"/>
  <c r="W13" i="1"/>
  <c r="W9" i="1" s="1"/>
  <c r="V53" i="1"/>
  <c r="V11" i="1" s="1"/>
  <c r="V8" i="1" s="1"/>
  <c r="X17" i="1"/>
  <c r="X10" i="1"/>
  <c r="X8" i="1" s="1"/>
  <c r="D15" i="1"/>
  <c r="D14" i="1" s="1"/>
  <c r="H17" i="1"/>
  <c r="H10" i="1"/>
  <c r="L17" i="1"/>
  <c r="Q17" i="1"/>
  <c r="Q10" i="1"/>
  <c r="P10" i="1" s="1"/>
  <c r="V17" i="1"/>
  <c r="I17" i="1"/>
  <c r="I10" i="1"/>
  <c r="R17" i="1"/>
  <c r="P13" i="1"/>
  <c r="P9" i="1" s="1"/>
  <c r="R9" i="1"/>
  <c r="K17" i="1"/>
  <c r="K10" i="1"/>
  <c r="O17" i="1"/>
  <c r="T10" i="1"/>
  <c r="S10" i="1" s="1"/>
  <c r="Y17" i="1"/>
  <c r="G45" i="1"/>
  <c r="G44" i="1" s="1"/>
  <c r="N17" i="1"/>
  <c r="N10" i="1"/>
  <c r="M10" i="1" s="1"/>
  <c r="H12" i="1"/>
  <c r="I12" i="1"/>
  <c r="K12" i="1"/>
  <c r="L12" i="1"/>
  <c r="N12" i="1"/>
  <c r="O12" i="1"/>
  <c r="G18" i="1"/>
  <c r="J18" i="1"/>
  <c r="M18" i="1"/>
  <c r="P18" i="1"/>
  <c r="W18" i="1"/>
  <c r="D55" i="1"/>
  <c r="D13" i="1"/>
  <c r="G14" i="1"/>
  <c r="D9" i="1" l="1"/>
  <c r="M12" i="1"/>
  <c r="D18" i="1"/>
  <c r="P44" i="1"/>
  <c r="D44" i="1" s="1"/>
  <c r="D45" i="1"/>
  <c r="W10" i="1"/>
  <c r="Q53" i="1"/>
  <c r="Q11" i="1" s="1"/>
  <c r="Q8" i="1" s="1"/>
  <c r="T8" i="1"/>
  <c r="J10" i="1"/>
  <c r="R53" i="1"/>
  <c r="R11" i="1" s="1"/>
  <c r="G17" i="1"/>
  <c r="G10" i="1"/>
  <c r="W17" i="1"/>
  <c r="G12" i="1"/>
  <c r="P17" i="1"/>
  <c r="J17" i="1"/>
  <c r="M17" i="1"/>
  <c r="D12" i="1"/>
  <c r="N53" i="1" l="1"/>
  <c r="N11" i="1" s="1"/>
  <c r="N8" i="1" s="1"/>
  <c r="D10" i="1"/>
  <c r="D17" i="1"/>
  <c r="R8" i="1"/>
  <c r="O53" i="1"/>
  <c r="K53" i="1" l="1"/>
  <c r="K11" i="1" s="1"/>
  <c r="K8" i="1" s="1"/>
  <c r="L53" i="1"/>
  <c r="L11" i="1" s="1"/>
  <c r="O11" i="1"/>
  <c r="O8" i="1" s="1"/>
  <c r="H53" i="1"/>
  <c r="H11" i="1" s="1"/>
  <c r="E53" i="1" l="1"/>
  <c r="H8" i="1"/>
  <c r="I53" i="1"/>
  <c r="L8" i="1"/>
  <c r="F53" i="1" l="1"/>
  <c r="I11" i="1"/>
  <c r="I8" i="1" s="1"/>
  <c r="W52" i="1"/>
  <c r="S52" i="1" s="1"/>
  <c r="P52" i="1" s="1"/>
  <c r="M52" i="1" s="1"/>
  <c r="J52" i="1" s="1"/>
  <c r="G52" i="1" s="1"/>
  <c r="D52" i="1" s="1"/>
  <c r="W54" i="1"/>
  <c r="S54" i="1" s="1"/>
  <c r="P54" i="1" s="1"/>
  <c r="M54" i="1" s="1"/>
  <c r="J54" i="1" s="1"/>
  <c r="G54" i="1" s="1"/>
  <c r="D54" i="1" s="1"/>
  <c r="W53" i="1"/>
  <c r="W11" i="1" l="1"/>
  <c r="W8" i="1" s="1"/>
  <c r="S53" i="1"/>
  <c r="S11" i="1" l="1"/>
  <c r="S8" i="1" s="1"/>
  <c r="P53" i="1"/>
  <c r="P11" i="1" s="1"/>
  <c r="P8" i="1" s="1"/>
  <c r="M53" i="1" l="1"/>
  <c r="M11" i="1" l="1"/>
  <c r="M8" i="1" s="1"/>
  <c r="J53" i="1"/>
  <c r="J11" i="1" l="1"/>
  <c r="J8" i="1" s="1"/>
  <c r="G53" i="1"/>
  <c r="D53" i="1" l="1"/>
  <c r="G11" i="1"/>
  <c r="D11" i="1" s="1"/>
  <c r="D8" i="1" s="1"/>
  <c r="G8" i="1" l="1"/>
</calcChain>
</file>

<file path=xl/sharedStrings.xml><?xml version="1.0" encoding="utf-8"?>
<sst xmlns="http://schemas.openxmlformats.org/spreadsheetml/2006/main" count="157" uniqueCount="71">
  <si>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</si>
  <si>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</si>
  <si>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</si>
  <si>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</si>
  <si>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</si>
  <si>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</si>
  <si>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</si>
  <si>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</si>
  <si>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</si>
  <si>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</si>
  <si>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</si>
  <si>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</si>
  <si>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</si>
  <si>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</si>
  <si>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</si>
  <si>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</si>
  <si>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</si>
  <si>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</si>
  <si>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</si>
  <si>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</si>
  <si>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</si>
  <si>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</si>
  <si>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</si>
  <si>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</si>
  <si>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</si>
  <si>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</si>
  <si>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</si>
  <si>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</si>
  <si>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</si>
  <si>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</si>
  <si>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</si>
  <si>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</si>
  <si>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</si>
  <si>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</si>
  <si>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</si>
  <si>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</si>
  <si>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</si>
  <si>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</si>
  <si>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</si>
  <si>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</si>
  <si>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</si>
  <si>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</si>
  <si>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</si>
  <si>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</si>
  <si>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</si>
  <si>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</si>
  <si>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</si>
  <si>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</si>
  <si>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</si>
  <si>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</si>
  <si>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</si>
  <si>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</si>
  <si>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</si>
  <si>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</si>
  <si>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</si>
  <si>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</si>
  <si>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</si>
  <si>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</si>
  <si>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</si>
  <si>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</si>
  <si>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</si>
  <si>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</si>
  <si>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</si>
  <si>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</si>
  <si>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</si>
  <si>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</si>
  <si>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</si>
  <si>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>Основное мероприятие 3.8.2. Создание условий для функционирования условий муниципальных учреждений (организаций)</t>
  </si>
  <si>
    <t>2026 год</t>
  </si>
  <si>
    <t>федеральный     бюджет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</si>
  <si>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«Печора»                                                                                                                                                                                                                                                            от 31.12.2019 г. № 1678     
 "Приложение 2
к муниципальной программе МО МР ""Печора""
"Развитие системы муниципального управления"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</si>
</sst>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/>
    <xf numFmtId="0" fontId="3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0" fontId="5" fillId="0" borderId="0" xfId="0" applyFont="1" applyFill="1"/>
    <xf numFmtId="0" fontId="5" fillId="2" borderId="0" xfId="0" applyFont="1" applyFill="1"/>
    <xf numFmtId="0" fontId="5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164" fontId="3" fillId="0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  <xf numFmtId="0" fontId="2" fillId="0" borderId="7" xfId="0" applyFont="1" applyFill="1" applyBorder="1"/>
    <xf numFmtId="0" fontId="3" fillId="0" borderId="7" xfId="0" applyFont="1" applyFill="1" applyBorder="1"/>
    <xf numFmtId="0" fontId="3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/>
    </xf>
    <xf numFmtId="0" fontId="3" fillId="3" borderId="2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8"/>
  <sheetViews>
    <sheetView tabSelected="1" view="pageBreakPreview" zoomScale="70" zoomScaleNormal="60" zoomScaleSheetLayoutView="70" workbookViewId="0">
      <pane xSplit="1" ySplit="7" topLeftCell="B8" activePane="bottomRight" state="frozen"/>
      <selection pane="topRight" activeCell="B1" sqref="B1"/>
      <selection pane="bottomLeft" activeCell="A16" sqref="A16"/>
      <selection pane="bottomRight" activeCell="S18" sqref="S18"/>
    </sheetView>
  </sheetViews>
  <sheetFormatPr defaultColWidth="9.140625" defaultRowHeight="12.75" x14ac:dyDescent="0.2"/>
  <cols>
    <col min="1" max="1" width="47.7109375" style="1" customWidth="1"/>
    <col min="2" max="2" width="23.5703125" style="2" customWidth="1"/>
    <col min="3" max="3" width="20.42578125" style="2" customWidth="1"/>
    <col min="4" max="4" width="11.42578125" style="4" customWidth="1"/>
    <col min="5" max="5" width="11.140625" style="4" hidden="1" customWidth="1"/>
    <col min="6" max="6" width="0.42578125" style="4" hidden="1" customWidth="1"/>
    <col min="7" max="7" width="9.7109375" style="3" bestFit="1" customWidth="1"/>
    <col min="8" max="8" width="9.7109375" style="4" bestFit="1" customWidth="1"/>
    <col min="9" max="9" width="8" style="4" customWidth="1"/>
    <col min="10" max="10" width="11.5703125" style="6" customWidth="1"/>
    <col min="11" max="11" width="11.5703125" style="7" customWidth="1"/>
    <col min="12" max="12" width="7.28515625" style="4" customWidth="1"/>
    <col min="13" max="13" width="11.5703125" style="4" customWidth="1"/>
    <col min="14" max="14" width="10" style="4" customWidth="1"/>
    <col min="15" max="15" width="7.7109375" style="4" customWidth="1"/>
    <col min="16" max="16" width="9.7109375" style="4" customWidth="1"/>
    <col min="17" max="17" width="9.42578125" style="4" customWidth="1"/>
    <col min="18" max="18" width="8.7109375" style="4" customWidth="1"/>
    <col min="19" max="19" width="12" style="4" customWidth="1"/>
    <col min="20" max="21" width="12.42578125" style="8" customWidth="1"/>
    <col min="22" max="22" width="9" style="8" customWidth="1"/>
    <col min="23" max="23" width="11.7109375" style="4" customWidth="1"/>
    <col min="24" max="24" width="10.42578125" style="4" customWidth="1"/>
    <col min="25" max="25" width="8.7109375" style="4" customWidth="1"/>
    <col min="26" max="26" width="10" style="4" customWidth="1"/>
    <col min="27" max="27" width="9.85546875" style="4" customWidth="1"/>
    <col min="28" max="28" width="8.42578125" style="4" customWidth="1"/>
    <col min="29" max="29" width="11.28515625" style="5" bestFit="1" customWidth="1"/>
    <col min="30" max="37" width="9.140625" style="5"/>
    <col min="38" max="16384" width="9.140625" style="2"/>
  </cols>
  <sheetData>
    <row r="1" spans="1:37" ht="133.5" customHeight="1" x14ac:dyDescent="0.2"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77" t="s">
        <v>70</v>
      </c>
      <c r="X1" s="77"/>
      <c r="Y1" s="77"/>
      <c r="Z1" s="77"/>
      <c r="AA1" s="77"/>
      <c r="AB1" s="77"/>
    </row>
    <row r="2" spans="1:37" ht="24" customHeight="1" x14ac:dyDescent="0.2">
      <c r="D2" s="51"/>
      <c r="F2" s="9"/>
      <c r="G2" s="9"/>
      <c r="H2" s="9"/>
      <c r="I2" s="9"/>
      <c r="J2" s="9"/>
      <c r="K2" s="9"/>
      <c r="L2" s="9"/>
      <c r="M2" s="9"/>
      <c r="P2" s="9" t="s">
        <v>66</v>
      </c>
      <c r="S2" s="9"/>
      <c r="W2" s="9"/>
      <c r="Z2" s="9"/>
    </row>
    <row r="3" spans="1:37" ht="24.75" customHeight="1" x14ac:dyDescent="0.2">
      <c r="A3" s="67" t="s">
        <v>57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</row>
    <row r="4" spans="1:37" ht="28.5" customHeight="1" x14ac:dyDescent="0.2">
      <c r="A4" s="82" t="s">
        <v>10</v>
      </c>
      <c r="B4" s="82" t="s">
        <v>12</v>
      </c>
      <c r="C4" s="79" t="s">
        <v>13</v>
      </c>
      <c r="D4" s="69" t="s">
        <v>0</v>
      </c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1"/>
    </row>
    <row r="5" spans="1:37" ht="15.75" customHeight="1" x14ac:dyDescent="0.2">
      <c r="A5" s="83"/>
      <c r="B5" s="83"/>
      <c r="C5" s="79"/>
      <c r="D5" s="80" t="s">
        <v>1</v>
      </c>
      <c r="E5" s="73"/>
      <c r="F5" s="74"/>
      <c r="G5" s="68" t="s">
        <v>36</v>
      </c>
      <c r="H5" s="68"/>
      <c r="I5" s="68"/>
      <c r="J5" s="68" t="s">
        <v>38</v>
      </c>
      <c r="K5" s="68"/>
      <c r="L5" s="68"/>
      <c r="M5" s="68" t="s">
        <v>47</v>
      </c>
      <c r="N5" s="68"/>
      <c r="O5" s="68"/>
      <c r="P5" s="68" t="s">
        <v>44</v>
      </c>
      <c r="Q5" s="68"/>
      <c r="R5" s="68"/>
      <c r="S5" s="72" t="s">
        <v>45</v>
      </c>
      <c r="T5" s="72"/>
      <c r="U5" s="72"/>
      <c r="V5" s="72"/>
      <c r="W5" s="68" t="s">
        <v>46</v>
      </c>
      <c r="X5" s="68"/>
      <c r="Y5" s="68"/>
      <c r="Z5" s="68" t="s">
        <v>68</v>
      </c>
      <c r="AA5" s="68"/>
      <c r="AB5" s="68"/>
    </row>
    <row r="6" spans="1:37" ht="102" customHeight="1" x14ac:dyDescent="0.2">
      <c r="A6" s="84"/>
      <c r="B6" s="84"/>
      <c r="C6" s="79"/>
      <c r="D6" s="80"/>
      <c r="E6" s="75"/>
      <c r="F6" s="76"/>
      <c r="G6" s="10" t="s">
        <v>2</v>
      </c>
      <c r="H6" s="11" t="s">
        <v>14</v>
      </c>
      <c r="I6" s="11" t="s">
        <v>15</v>
      </c>
      <c r="J6" s="10" t="s">
        <v>2</v>
      </c>
      <c r="K6" s="11" t="s">
        <v>14</v>
      </c>
      <c r="L6" s="11" t="s">
        <v>15</v>
      </c>
      <c r="M6" s="10" t="s">
        <v>2</v>
      </c>
      <c r="N6" s="11" t="s">
        <v>14</v>
      </c>
      <c r="O6" s="11" t="s">
        <v>15</v>
      </c>
      <c r="P6" s="10" t="s">
        <v>2</v>
      </c>
      <c r="Q6" s="11" t="s">
        <v>14</v>
      </c>
      <c r="R6" s="11" t="s">
        <v>15</v>
      </c>
      <c r="S6" s="10" t="s">
        <v>2</v>
      </c>
      <c r="T6" s="11" t="s">
        <v>14</v>
      </c>
      <c r="U6" s="55" t="s">
        <v>69</v>
      </c>
      <c r="V6" s="11" t="s">
        <v>15</v>
      </c>
      <c r="W6" s="10" t="s">
        <v>2</v>
      </c>
      <c r="X6" s="11" t="s">
        <v>14</v>
      </c>
      <c r="Y6" s="11" t="s">
        <v>15</v>
      </c>
      <c r="Z6" s="10" t="s">
        <v>2</v>
      </c>
      <c r="AA6" s="11" t="s">
        <v>14</v>
      </c>
      <c r="AB6" s="11" t="s">
        <v>15</v>
      </c>
    </row>
    <row r="7" spans="1:37" x14ac:dyDescent="0.2">
      <c r="A7" s="54">
        <v>1</v>
      </c>
      <c r="B7" s="12">
        <v>2</v>
      </c>
      <c r="C7" s="12">
        <v>3</v>
      </c>
      <c r="D7" s="13">
        <v>4</v>
      </c>
      <c r="E7" s="13">
        <v>12</v>
      </c>
      <c r="F7" s="13">
        <v>13</v>
      </c>
      <c r="G7" s="10">
        <v>5</v>
      </c>
      <c r="H7" s="13">
        <v>6</v>
      </c>
      <c r="I7" s="13">
        <v>7</v>
      </c>
      <c r="J7" s="10">
        <v>8</v>
      </c>
      <c r="K7" s="13">
        <v>9</v>
      </c>
      <c r="L7" s="13">
        <v>10</v>
      </c>
      <c r="M7" s="10">
        <v>11</v>
      </c>
      <c r="N7" s="13">
        <v>12</v>
      </c>
      <c r="O7" s="13">
        <v>13</v>
      </c>
      <c r="P7" s="10">
        <v>14</v>
      </c>
      <c r="Q7" s="13">
        <v>15</v>
      </c>
      <c r="R7" s="13">
        <v>16</v>
      </c>
      <c r="S7" s="10">
        <v>17</v>
      </c>
      <c r="T7" s="14">
        <v>18</v>
      </c>
      <c r="U7" s="14">
        <v>19</v>
      </c>
      <c r="V7" s="10">
        <v>20</v>
      </c>
      <c r="W7" s="13">
        <v>21</v>
      </c>
      <c r="X7" s="13">
        <v>22</v>
      </c>
      <c r="Y7" s="10">
        <v>23</v>
      </c>
      <c r="Z7" s="13">
        <v>24</v>
      </c>
      <c r="AA7" s="13">
        <v>25</v>
      </c>
      <c r="AB7" s="4">
        <v>26</v>
      </c>
    </row>
    <row r="8" spans="1:37" s="20" customFormat="1" ht="41.25" customHeight="1" x14ac:dyDescent="0.2">
      <c r="A8" s="65" t="s">
        <v>58</v>
      </c>
      <c r="B8" s="63"/>
      <c r="C8" s="15" t="s">
        <v>4</v>
      </c>
      <c r="D8" s="16">
        <f>D9+D10+D11</f>
        <v>1554025.6</v>
      </c>
      <c r="E8" s="16"/>
      <c r="F8" s="16"/>
      <c r="G8" s="16">
        <f>G9+G10+G11</f>
        <v>193950.39999999997</v>
      </c>
      <c r="H8" s="16">
        <f t="shared" ref="H8:Y8" si="0">H9+H10+H11</f>
        <v>192587.9</v>
      </c>
      <c r="I8" s="16">
        <f t="shared" si="0"/>
        <v>1362.5</v>
      </c>
      <c r="J8" s="16">
        <f t="shared" si="0"/>
        <v>200644.49999999997</v>
      </c>
      <c r="K8" s="16">
        <f t="shared" si="0"/>
        <v>199057.90000000002</v>
      </c>
      <c r="L8" s="16">
        <f t="shared" si="0"/>
        <v>1586.6</v>
      </c>
      <c r="M8" s="16">
        <f>M9+M10+M11</f>
        <v>211645.5</v>
      </c>
      <c r="N8" s="16">
        <f t="shared" si="0"/>
        <v>208415.3</v>
      </c>
      <c r="O8" s="16">
        <f>O9+O10+O11</f>
        <v>3230.2</v>
      </c>
      <c r="P8" s="16">
        <f>P9+P10+P11</f>
        <v>233242.8</v>
      </c>
      <c r="Q8" s="16">
        <f t="shared" si="0"/>
        <v>231214.59999999998</v>
      </c>
      <c r="R8" s="16">
        <f t="shared" si="0"/>
        <v>2028.2</v>
      </c>
      <c r="S8" s="16">
        <f>S9+S10+S11</f>
        <v>243590.2</v>
      </c>
      <c r="T8" s="17">
        <f t="shared" si="0"/>
        <v>241338.10000000003</v>
      </c>
      <c r="U8" s="17">
        <f t="shared" si="0"/>
        <v>90.7</v>
      </c>
      <c r="V8" s="17">
        <f>V9+V10+V11</f>
        <v>2161.4000000000005</v>
      </c>
      <c r="W8" s="16">
        <f>W9+W10+W11</f>
        <v>235755.6</v>
      </c>
      <c r="X8" s="16">
        <f t="shared" si="0"/>
        <v>233629.40000000002</v>
      </c>
      <c r="Y8" s="16">
        <f t="shared" si="0"/>
        <v>2126.2000000000003</v>
      </c>
      <c r="Z8" s="16">
        <f>Z9+Z10+Z11</f>
        <v>235196.6</v>
      </c>
      <c r="AA8" s="16">
        <f t="shared" ref="AA8:AB8" si="1">AA9+AA10+AA11</f>
        <v>233070.40000000002</v>
      </c>
      <c r="AB8" s="16">
        <f t="shared" si="1"/>
        <v>2126.2000000000003</v>
      </c>
      <c r="AC8" s="18"/>
      <c r="AD8" s="19"/>
      <c r="AE8" s="19"/>
      <c r="AF8" s="19"/>
      <c r="AG8" s="19"/>
      <c r="AH8" s="19"/>
      <c r="AI8" s="19"/>
      <c r="AJ8" s="19"/>
      <c r="AK8" s="19"/>
    </row>
    <row r="9" spans="1:37" s="24" customFormat="1" ht="44.25" customHeight="1" x14ac:dyDescent="0.2">
      <c r="A9" s="81"/>
      <c r="B9" s="78"/>
      <c r="C9" s="21" t="s">
        <v>7</v>
      </c>
      <c r="D9" s="25">
        <f>G9+J9+M9+P9+S9+W9+Z9</f>
        <v>185774.30000000002</v>
      </c>
      <c r="E9" s="22"/>
      <c r="F9" s="22"/>
      <c r="G9" s="22">
        <f t="shared" ref="G9:Y9" si="2">G13</f>
        <v>23114.2</v>
      </c>
      <c r="H9" s="22">
        <f t="shared" si="2"/>
        <v>23114.2</v>
      </c>
      <c r="I9" s="22">
        <f t="shared" si="2"/>
        <v>0</v>
      </c>
      <c r="J9" s="22">
        <f t="shared" si="2"/>
        <v>25114.9</v>
      </c>
      <c r="K9" s="22">
        <f t="shared" si="2"/>
        <v>25114.9</v>
      </c>
      <c r="L9" s="22">
        <f t="shared" si="2"/>
        <v>0</v>
      </c>
      <c r="M9" s="22">
        <f t="shared" si="2"/>
        <v>25422.400000000001</v>
      </c>
      <c r="N9" s="22">
        <f t="shared" si="2"/>
        <v>25279</v>
      </c>
      <c r="O9" s="22">
        <f>O13</f>
        <v>143.4</v>
      </c>
      <c r="P9" s="22">
        <f>P13</f>
        <v>27202.799999999999</v>
      </c>
      <c r="Q9" s="22">
        <f t="shared" si="2"/>
        <v>27202.799999999999</v>
      </c>
      <c r="R9" s="22">
        <f t="shared" si="2"/>
        <v>0</v>
      </c>
      <c r="S9" s="22">
        <f t="shared" si="2"/>
        <v>29006.799999999999</v>
      </c>
      <c r="T9" s="23">
        <f t="shared" si="2"/>
        <v>29006.799999999999</v>
      </c>
      <c r="U9" s="23">
        <v>0</v>
      </c>
      <c r="V9" s="23">
        <f t="shared" si="2"/>
        <v>0</v>
      </c>
      <c r="W9" s="22">
        <f t="shared" si="2"/>
        <v>27988.6</v>
      </c>
      <c r="X9" s="22">
        <f t="shared" si="2"/>
        <v>27988.6</v>
      </c>
      <c r="Y9" s="22">
        <f t="shared" si="2"/>
        <v>0</v>
      </c>
      <c r="Z9" s="22">
        <f t="shared" ref="Z9:AB9" si="3">Z13</f>
        <v>27924.6</v>
      </c>
      <c r="AA9" s="22">
        <f t="shared" si="3"/>
        <v>27924.6</v>
      </c>
      <c r="AB9" s="22">
        <f t="shared" si="3"/>
        <v>0</v>
      </c>
      <c r="AC9" s="19"/>
      <c r="AD9" s="19"/>
      <c r="AE9" s="19"/>
      <c r="AF9" s="19"/>
      <c r="AG9" s="19"/>
      <c r="AH9" s="19"/>
      <c r="AI9" s="19"/>
      <c r="AJ9" s="19"/>
      <c r="AK9" s="19"/>
    </row>
    <row r="10" spans="1:37" s="24" customFormat="1" ht="69" customHeight="1" x14ac:dyDescent="0.2">
      <c r="A10" s="81"/>
      <c r="B10" s="78"/>
      <c r="C10" s="21" t="s">
        <v>28</v>
      </c>
      <c r="D10" s="25">
        <f>G10+J10+M10+P10+S10+W10+Z10</f>
        <v>301077</v>
      </c>
      <c r="E10" s="25"/>
      <c r="F10" s="25"/>
      <c r="G10" s="25">
        <f t="shared" ref="G10:X10" si="4">G18</f>
        <v>29357.4</v>
      </c>
      <c r="H10" s="25">
        <f t="shared" si="4"/>
        <v>29357.4</v>
      </c>
      <c r="I10" s="25">
        <f t="shared" si="4"/>
        <v>0</v>
      </c>
      <c r="J10" s="25">
        <f>K10+L10</f>
        <v>36299</v>
      </c>
      <c r="K10" s="25">
        <f t="shared" si="4"/>
        <v>35718.6</v>
      </c>
      <c r="L10" s="25">
        <f>L32+L34+L37</f>
        <v>580.4</v>
      </c>
      <c r="M10" s="25">
        <f>N10+O10</f>
        <v>43812.700000000004</v>
      </c>
      <c r="N10" s="25">
        <f t="shared" si="4"/>
        <v>42144.9</v>
      </c>
      <c r="O10" s="25">
        <f>O25+O18</f>
        <v>1667.7999999999997</v>
      </c>
      <c r="P10" s="25">
        <f>Q10+R10</f>
        <v>48501.500000000007</v>
      </c>
      <c r="Q10" s="25">
        <f t="shared" si="4"/>
        <v>46994.700000000004</v>
      </c>
      <c r="R10" s="25">
        <f>R25</f>
        <v>1506.8</v>
      </c>
      <c r="S10" s="25">
        <f>T10+V10+U10</f>
        <v>49914.7</v>
      </c>
      <c r="T10" s="26">
        <f t="shared" si="4"/>
        <v>48214.3</v>
      </c>
      <c r="U10" s="26">
        <f>U17</f>
        <v>90.7</v>
      </c>
      <c r="V10" s="25">
        <f>V25+V18</f>
        <v>1609.7000000000003</v>
      </c>
      <c r="W10" s="25">
        <f>X10+Y10</f>
        <v>46809.2</v>
      </c>
      <c r="X10" s="25">
        <f t="shared" si="4"/>
        <v>45234.7</v>
      </c>
      <c r="Y10" s="25">
        <f>Y25</f>
        <v>1574.5000000000002</v>
      </c>
      <c r="Z10" s="25">
        <f>AA10+AB10</f>
        <v>46382.5</v>
      </c>
      <c r="AA10" s="25">
        <f t="shared" ref="AA10" si="5">AA18</f>
        <v>44808</v>
      </c>
      <c r="AB10" s="25">
        <f>AB25</f>
        <v>1574.5000000000002</v>
      </c>
      <c r="AC10" s="19"/>
      <c r="AD10" s="19"/>
      <c r="AE10" s="19"/>
      <c r="AF10" s="19"/>
      <c r="AG10" s="19"/>
      <c r="AH10" s="19"/>
      <c r="AI10" s="19"/>
      <c r="AJ10" s="19"/>
      <c r="AK10" s="19"/>
    </row>
    <row r="11" spans="1:37" s="24" customFormat="1" ht="25.5" x14ac:dyDescent="0.2">
      <c r="A11" s="66"/>
      <c r="B11" s="64"/>
      <c r="C11" s="15" t="s">
        <v>8</v>
      </c>
      <c r="D11" s="25">
        <f>G11+J11+M11+P11+S11+W11+Z11</f>
        <v>1067174.3</v>
      </c>
      <c r="E11" s="25"/>
      <c r="F11" s="25"/>
      <c r="G11" s="25">
        <f t="shared" ref="G11:Y11" si="6">G14+G24+G45+G53</f>
        <v>141478.79999999996</v>
      </c>
      <c r="H11" s="25">
        <f t="shared" si="6"/>
        <v>140116.29999999999</v>
      </c>
      <c r="I11" s="25">
        <f t="shared" si="6"/>
        <v>1362.5</v>
      </c>
      <c r="J11" s="25">
        <f t="shared" si="6"/>
        <v>139230.59999999998</v>
      </c>
      <c r="K11" s="25">
        <f t="shared" si="6"/>
        <v>138224.40000000002</v>
      </c>
      <c r="L11" s="25">
        <f t="shared" si="6"/>
        <v>1006.2</v>
      </c>
      <c r="M11" s="25">
        <f t="shared" si="6"/>
        <v>142410.4</v>
      </c>
      <c r="N11" s="25">
        <f t="shared" si="6"/>
        <v>140991.4</v>
      </c>
      <c r="O11" s="25">
        <f t="shared" si="6"/>
        <v>1419</v>
      </c>
      <c r="P11" s="25">
        <f>P14+P24+P45+P53</f>
        <v>157538.5</v>
      </c>
      <c r="Q11" s="25">
        <f t="shared" si="6"/>
        <v>157017.09999999998</v>
      </c>
      <c r="R11" s="25">
        <f t="shared" si="6"/>
        <v>521.40000000000009</v>
      </c>
      <c r="S11" s="25">
        <f t="shared" si="6"/>
        <v>164668.70000000001</v>
      </c>
      <c r="T11" s="26">
        <f t="shared" si="6"/>
        <v>164117.00000000003</v>
      </c>
      <c r="U11" s="26">
        <v>0</v>
      </c>
      <c r="V11" s="26">
        <f t="shared" si="6"/>
        <v>551.70000000000005</v>
      </c>
      <c r="W11" s="25">
        <f t="shared" si="6"/>
        <v>160957.80000000002</v>
      </c>
      <c r="X11" s="25">
        <f t="shared" si="6"/>
        <v>160406.10000000003</v>
      </c>
      <c r="Y11" s="25">
        <f t="shared" si="6"/>
        <v>551.70000000000005</v>
      </c>
      <c r="Z11" s="25">
        <f t="shared" ref="Z11:AB11" si="7">Z14+Z24+Z45+Z53</f>
        <v>160889.5</v>
      </c>
      <c r="AA11" s="25">
        <f t="shared" si="7"/>
        <v>160337.80000000002</v>
      </c>
      <c r="AB11" s="25">
        <f t="shared" si="7"/>
        <v>551.70000000000005</v>
      </c>
      <c r="AC11" s="19"/>
      <c r="AD11" s="19"/>
      <c r="AE11" s="19"/>
      <c r="AF11" s="19"/>
      <c r="AG11" s="19"/>
      <c r="AH11" s="19"/>
      <c r="AI11" s="19"/>
      <c r="AJ11" s="19"/>
      <c r="AK11" s="19"/>
    </row>
    <row r="12" spans="1:37" s="24" customFormat="1" ht="25.5" x14ac:dyDescent="0.2">
      <c r="A12" s="65" t="s">
        <v>49</v>
      </c>
      <c r="B12" s="63" t="s">
        <v>7</v>
      </c>
      <c r="C12" s="21" t="s">
        <v>11</v>
      </c>
      <c r="D12" s="17">
        <f>D13+D14</f>
        <v>194058.80000000002</v>
      </c>
      <c r="E12" s="27"/>
      <c r="F12" s="27"/>
      <c r="G12" s="27">
        <f t="shared" ref="G12:Q12" si="8">G13+G14</f>
        <v>30155.599999999999</v>
      </c>
      <c r="H12" s="27">
        <f t="shared" si="8"/>
        <v>30155.599999999999</v>
      </c>
      <c r="I12" s="27">
        <f t="shared" si="8"/>
        <v>0</v>
      </c>
      <c r="J12" s="27">
        <f>J13+J14</f>
        <v>26358</v>
      </c>
      <c r="K12" s="27">
        <f t="shared" si="8"/>
        <v>26358</v>
      </c>
      <c r="L12" s="27">
        <f t="shared" si="8"/>
        <v>0</v>
      </c>
      <c r="M12" s="27">
        <f t="shared" si="8"/>
        <v>25422.400000000001</v>
      </c>
      <c r="N12" s="27">
        <f t="shared" si="8"/>
        <v>25279</v>
      </c>
      <c r="O12" s="27">
        <f t="shared" si="8"/>
        <v>143.4</v>
      </c>
      <c r="P12" s="28">
        <f>Q12+R12</f>
        <v>27202.799999999999</v>
      </c>
      <c r="Q12" s="28">
        <f t="shared" si="8"/>
        <v>27202.799999999999</v>
      </c>
      <c r="R12" s="28">
        <v>0</v>
      </c>
      <c r="S12" s="27">
        <f t="shared" ref="S12:S15" si="9">T12+V12</f>
        <v>29006.799999999999</v>
      </c>
      <c r="T12" s="27">
        <f t="shared" ref="T12" si="10">T13+T14</f>
        <v>29006.799999999999</v>
      </c>
      <c r="U12" s="27">
        <v>0</v>
      </c>
      <c r="V12" s="27">
        <v>0</v>
      </c>
      <c r="W12" s="27">
        <f t="shared" ref="W12:W15" si="11">X12+Y12</f>
        <v>27988.6</v>
      </c>
      <c r="X12" s="27">
        <f t="shared" ref="X12" si="12">X13+X14</f>
        <v>27988.6</v>
      </c>
      <c r="Y12" s="27">
        <v>0</v>
      </c>
      <c r="Z12" s="27">
        <f t="shared" ref="Z12:Z15" si="13">AA12+AB12</f>
        <v>27924.6</v>
      </c>
      <c r="AA12" s="27">
        <f t="shared" ref="AA12" si="14">AA13+AA14</f>
        <v>27924.6</v>
      </c>
      <c r="AB12" s="27">
        <v>0</v>
      </c>
      <c r="AC12" s="18"/>
      <c r="AD12" s="19"/>
      <c r="AE12" s="19"/>
      <c r="AF12" s="19"/>
      <c r="AG12" s="19"/>
      <c r="AH12" s="19"/>
      <c r="AI12" s="19"/>
      <c r="AJ12" s="19"/>
      <c r="AK12" s="19"/>
    </row>
    <row r="13" spans="1:37" s="24" customFormat="1" ht="25.5" x14ac:dyDescent="0.2">
      <c r="A13" s="81"/>
      <c r="B13" s="78"/>
      <c r="C13" s="21" t="s">
        <v>7</v>
      </c>
      <c r="D13" s="25">
        <f>D16</f>
        <v>185774.30000000002</v>
      </c>
      <c r="E13" s="23"/>
      <c r="F13" s="23"/>
      <c r="G13" s="23">
        <f t="shared" ref="G13:R13" si="15">G16</f>
        <v>23114.2</v>
      </c>
      <c r="H13" s="23">
        <f t="shared" si="15"/>
        <v>23114.2</v>
      </c>
      <c r="I13" s="23">
        <f t="shared" si="15"/>
        <v>0</v>
      </c>
      <c r="J13" s="23">
        <f>J16</f>
        <v>25114.9</v>
      </c>
      <c r="K13" s="23">
        <f>K16</f>
        <v>25114.9</v>
      </c>
      <c r="L13" s="23">
        <f t="shared" si="15"/>
        <v>0</v>
      </c>
      <c r="M13" s="23">
        <f>M16</f>
        <v>25422.400000000001</v>
      </c>
      <c r="N13" s="23">
        <f>N16</f>
        <v>25279</v>
      </c>
      <c r="O13" s="23">
        <f t="shared" si="15"/>
        <v>143.4</v>
      </c>
      <c r="P13" s="22">
        <f>Q13+R13</f>
        <v>27202.799999999999</v>
      </c>
      <c r="Q13" s="22">
        <f>Q16</f>
        <v>27202.799999999999</v>
      </c>
      <c r="R13" s="22">
        <f t="shared" si="15"/>
        <v>0</v>
      </c>
      <c r="S13" s="23">
        <f t="shared" si="9"/>
        <v>29006.799999999999</v>
      </c>
      <c r="T13" s="23">
        <f>T16</f>
        <v>29006.799999999999</v>
      </c>
      <c r="U13" s="23">
        <v>0</v>
      </c>
      <c r="V13" s="23">
        <f t="shared" ref="V13" si="16">V16</f>
        <v>0</v>
      </c>
      <c r="W13" s="23">
        <f t="shared" si="11"/>
        <v>27988.6</v>
      </c>
      <c r="X13" s="23">
        <f>X16</f>
        <v>27988.6</v>
      </c>
      <c r="Y13" s="23">
        <f t="shared" ref="Y13" si="17">Y16</f>
        <v>0</v>
      </c>
      <c r="Z13" s="23">
        <f>AA13+AB13</f>
        <v>27924.6</v>
      </c>
      <c r="AA13" s="23">
        <f>AA16</f>
        <v>27924.6</v>
      </c>
      <c r="AB13" s="23">
        <f t="shared" ref="AB13" si="18">AB16</f>
        <v>0</v>
      </c>
      <c r="AC13" s="19"/>
      <c r="AD13" s="19"/>
      <c r="AE13" s="19"/>
      <c r="AF13" s="19"/>
      <c r="AG13" s="19"/>
      <c r="AH13" s="19"/>
      <c r="AI13" s="19"/>
      <c r="AJ13" s="19"/>
      <c r="AK13" s="19"/>
    </row>
    <row r="14" spans="1:37" s="24" customFormat="1" ht="25.5" x14ac:dyDescent="0.2">
      <c r="A14" s="66"/>
      <c r="B14" s="64"/>
      <c r="C14" s="29" t="s">
        <v>8</v>
      </c>
      <c r="D14" s="26">
        <f>D15</f>
        <v>8284.5</v>
      </c>
      <c r="E14" s="23"/>
      <c r="F14" s="23"/>
      <c r="G14" s="23">
        <f t="shared" ref="G14:O14" si="19">G15</f>
        <v>7041.4</v>
      </c>
      <c r="H14" s="23">
        <f t="shared" si="19"/>
        <v>7041.4</v>
      </c>
      <c r="I14" s="23">
        <f t="shared" si="19"/>
        <v>0</v>
      </c>
      <c r="J14" s="23">
        <f>J15</f>
        <v>1243.0999999999999</v>
      </c>
      <c r="K14" s="23">
        <f t="shared" si="19"/>
        <v>1243.0999999999999</v>
      </c>
      <c r="L14" s="23">
        <f t="shared" si="19"/>
        <v>0</v>
      </c>
      <c r="M14" s="23">
        <f t="shared" si="19"/>
        <v>0</v>
      </c>
      <c r="N14" s="23">
        <f t="shared" si="19"/>
        <v>0</v>
      </c>
      <c r="O14" s="23">
        <f t="shared" si="19"/>
        <v>0</v>
      </c>
      <c r="P14" s="22">
        <f>Q14+R14</f>
        <v>0</v>
      </c>
      <c r="Q14" s="22">
        <f>Q15</f>
        <v>0</v>
      </c>
      <c r="R14" s="22">
        <v>0</v>
      </c>
      <c r="S14" s="23">
        <f t="shared" si="9"/>
        <v>0</v>
      </c>
      <c r="T14" s="23">
        <f>T15</f>
        <v>0</v>
      </c>
      <c r="U14" s="23">
        <v>0</v>
      </c>
      <c r="V14" s="23">
        <v>0</v>
      </c>
      <c r="W14" s="23">
        <f t="shared" si="11"/>
        <v>0</v>
      </c>
      <c r="X14" s="23">
        <f>X15</f>
        <v>0</v>
      </c>
      <c r="Y14" s="23">
        <v>0</v>
      </c>
      <c r="Z14" s="23">
        <f t="shared" si="13"/>
        <v>0</v>
      </c>
      <c r="AA14" s="23">
        <f>AA15</f>
        <v>0</v>
      </c>
      <c r="AB14" s="23">
        <v>0</v>
      </c>
      <c r="AC14" s="19"/>
      <c r="AD14" s="19"/>
      <c r="AE14" s="19"/>
      <c r="AF14" s="19"/>
      <c r="AG14" s="19"/>
      <c r="AH14" s="19"/>
      <c r="AI14" s="19"/>
      <c r="AJ14" s="19"/>
      <c r="AK14" s="19"/>
    </row>
    <row r="15" spans="1:37" ht="42" customHeight="1" x14ac:dyDescent="0.2">
      <c r="A15" s="30" t="s">
        <v>37</v>
      </c>
      <c r="B15" s="29" t="s">
        <v>8</v>
      </c>
      <c r="C15" s="29" t="s">
        <v>8</v>
      </c>
      <c r="D15" s="26">
        <f>G15+J15+M15+P15+S15+W15</f>
        <v>8284.5</v>
      </c>
      <c r="E15" s="23"/>
      <c r="F15" s="23"/>
      <c r="G15" s="23">
        <f>H15+I15</f>
        <v>7041.4</v>
      </c>
      <c r="H15" s="23">
        <v>7041.4</v>
      </c>
      <c r="I15" s="23">
        <v>0</v>
      </c>
      <c r="J15" s="23">
        <f>K15+L15</f>
        <v>1243.0999999999999</v>
      </c>
      <c r="K15" s="23">
        <v>1243.0999999999999</v>
      </c>
      <c r="L15" s="23">
        <v>0</v>
      </c>
      <c r="M15" s="23">
        <f>N15+O15</f>
        <v>0</v>
      </c>
      <c r="N15" s="23">
        <v>0</v>
      </c>
      <c r="O15" s="23">
        <v>0</v>
      </c>
      <c r="P15" s="22">
        <f>Q15+R15</f>
        <v>0</v>
      </c>
      <c r="Q15" s="22">
        <v>0</v>
      </c>
      <c r="R15" s="22">
        <v>0</v>
      </c>
      <c r="S15" s="23">
        <f t="shared" si="9"/>
        <v>0</v>
      </c>
      <c r="T15" s="23">
        <v>0</v>
      </c>
      <c r="U15" s="23">
        <v>0</v>
      </c>
      <c r="V15" s="23">
        <v>0</v>
      </c>
      <c r="W15" s="23">
        <f t="shared" si="11"/>
        <v>0</v>
      </c>
      <c r="X15" s="23">
        <v>0</v>
      </c>
      <c r="Y15" s="23">
        <v>0</v>
      </c>
      <c r="Z15" s="23">
        <f t="shared" si="13"/>
        <v>0</v>
      </c>
      <c r="AA15" s="23">
        <v>0</v>
      </c>
      <c r="AB15" s="23">
        <v>0</v>
      </c>
    </row>
    <row r="16" spans="1:37" ht="41.25" customHeight="1" x14ac:dyDescent="0.2">
      <c r="A16" s="31" t="s">
        <v>26</v>
      </c>
      <c r="B16" s="29" t="s">
        <v>7</v>
      </c>
      <c r="C16" s="29" t="s">
        <v>7</v>
      </c>
      <c r="D16" s="25">
        <f>G16+J16+M16+P16+S16+W16+Z16</f>
        <v>185774.30000000002</v>
      </c>
      <c r="E16" s="22"/>
      <c r="F16" s="22"/>
      <c r="G16" s="22">
        <f>H16</f>
        <v>23114.2</v>
      </c>
      <c r="H16" s="22">
        <v>23114.2</v>
      </c>
      <c r="I16" s="22">
        <v>0</v>
      </c>
      <c r="J16" s="22">
        <f>K16</f>
        <v>25114.9</v>
      </c>
      <c r="K16" s="22">
        <v>25114.9</v>
      </c>
      <c r="L16" s="22">
        <v>0</v>
      </c>
      <c r="M16" s="22">
        <f>N16+O16</f>
        <v>25422.400000000001</v>
      </c>
      <c r="N16" s="22">
        <v>25279</v>
      </c>
      <c r="O16" s="22">
        <v>143.4</v>
      </c>
      <c r="P16" s="22">
        <f>Q16+R16</f>
        <v>27202.799999999999</v>
      </c>
      <c r="Q16" s="22">
        <v>27202.799999999999</v>
      </c>
      <c r="R16" s="22">
        <v>0</v>
      </c>
      <c r="S16" s="22">
        <f>T16+V16</f>
        <v>29006.799999999999</v>
      </c>
      <c r="T16" s="22">
        <v>29006.799999999999</v>
      </c>
      <c r="U16" s="22">
        <v>0</v>
      </c>
      <c r="V16" s="22">
        <v>0</v>
      </c>
      <c r="W16" s="22">
        <f>X16+Y16</f>
        <v>27988.6</v>
      </c>
      <c r="X16" s="22">
        <v>27988.6</v>
      </c>
      <c r="Y16" s="22">
        <v>0</v>
      </c>
      <c r="Z16" s="22">
        <f>AA16+AB16</f>
        <v>27924.6</v>
      </c>
      <c r="AA16" s="23">
        <v>27924.6</v>
      </c>
      <c r="AB16" s="23">
        <v>0</v>
      </c>
    </row>
    <row r="17" spans="1:37" s="33" customFormat="1" ht="44.25" customHeight="1" x14ac:dyDescent="0.2">
      <c r="A17" s="59" t="s">
        <v>50</v>
      </c>
      <c r="B17" s="61" t="s">
        <v>3</v>
      </c>
      <c r="C17" s="32" t="s">
        <v>35</v>
      </c>
      <c r="D17" s="17">
        <f>D18</f>
        <v>293014.40000000002</v>
      </c>
      <c r="E17" s="27"/>
      <c r="F17" s="27"/>
      <c r="G17" s="27">
        <f t="shared" ref="G17:AB17" si="20">G18</f>
        <v>29357.4</v>
      </c>
      <c r="H17" s="27">
        <f t="shared" si="20"/>
        <v>29357.4</v>
      </c>
      <c r="I17" s="27">
        <f t="shared" si="20"/>
        <v>0</v>
      </c>
      <c r="J17" s="27">
        <f t="shared" si="20"/>
        <v>35718.6</v>
      </c>
      <c r="K17" s="27">
        <f t="shared" si="20"/>
        <v>35718.6</v>
      </c>
      <c r="L17" s="27">
        <f t="shared" si="20"/>
        <v>0</v>
      </c>
      <c r="M17" s="27">
        <f t="shared" si="20"/>
        <v>42560.800000000003</v>
      </c>
      <c r="N17" s="27">
        <f t="shared" si="20"/>
        <v>42144.9</v>
      </c>
      <c r="O17" s="27">
        <f t="shared" si="20"/>
        <v>415.9</v>
      </c>
      <c r="P17" s="28">
        <f t="shared" si="20"/>
        <v>46994.700000000004</v>
      </c>
      <c r="Q17" s="28">
        <f t="shared" si="20"/>
        <v>46994.700000000004</v>
      </c>
      <c r="R17" s="28">
        <f t="shared" si="20"/>
        <v>0</v>
      </c>
      <c r="S17" s="27">
        <f>S18</f>
        <v>48340.200000000004</v>
      </c>
      <c r="T17" s="27">
        <f>T18</f>
        <v>48214.3</v>
      </c>
      <c r="U17" s="27">
        <f>U18</f>
        <v>90.7</v>
      </c>
      <c r="V17" s="27">
        <f t="shared" si="20"/>
        <v>35.200000000000003</v>
      </c>
      <c r="W17" s="27">
        <f t="shared" si="20"/>
        <v>45234.7</v>
      </c>
      <c r="X17" s="27">
        <f t="shared" si="20"/>
        <v>45234.7</v>
      </c>
      <c r="Y17" s="27">
        <f t="shared" si="20"/>
        <v>0</v>
      </c>
      <c r="Z17" s="27">
        <f t="shared" si="20"/>
        <v>44808</v>
      </c>
      <c r="AA17" s="27">
        <f>AA18</f>
        <v>44808</v>
      </c>
      <c r="AB17" s="27">
        <f t="shared" si="20"/>
        <v>0</v>
      </c>
      <c r="AC17" s="3"/>
      <c r="AD17" s="3"/>
      <c r="AE17" s="3"/>
      <c r="AF17" s="3"/>
      <c r="AG17" s="3"/>
      <c r="AH17" s="3"/>
      <c r="AI17" s="3"/>
      <c r="AJ17" s="3"/>
      <c r="AK17" s="3"/>
    </row>
    <row r="18" spans="1:37" s="33" customFormat="1" ht="63.75" customHeight="1" x14ac:dyDescent="0.2">
      <c r="A18" s="60"/>
      <c r="B18" s="62"/>
      <c r="C18" s="32" t="s">
        <v>28</v>
      </c>
      <c r="D18" s="26">
        <f>G18+J18+M18+P18+S18+W18+Z18</f>
        <v>293014.40000000002</v>
      </c>
      <c r="E18" s="23"/>
      <c r="F18" s="23"/>
      <c r="G18" s="23">
        <f t="shared" ref="G18:Y18" si="21">G19+G20+G21+G22</f>
        <v>29357.4</v>
      </c>
      <c r="H18" s="23">
        <f t="shared" si="21"/>
        <v>29357.4</v>
      </c>
      <c r="I18" s="23">
        <f t="shared" si="21"/>
        <v>0</v>
      </c>
      <c r="J18" s="23">
        <f t="shared" si="21"/>
        <v>35718.6</v>
      </c>
      <c r="K18" s="23">
        <f t="shared" si="21"/>
        <v>35718.6</v>
      </c>
      <c r="L18" s="23">
        <f t="shared" si="21"/>
        <v>0</v>
      </c>
      <c r="M18" s="23">
        <f t="shared" si="21"/>
        <v>42560.800000000003</v>
      </c>
      <c r="N18" s="23">
        <f>N19+N20+N21+N22</f>
        <v>42144.9</v>
      </c>
      <c r="O18" s="23">
        <f t="shared" si="21"/>
        <v>415.9</v>
      </c>
      <c r="P18" s="22">
        <f t="shared" si="21"/>
        <v>46994.700000000004</v>
      </c>
      <c r="Q18" s="22">
        <f t="shared" si="21"/>
        <v>46994.700000000004</v>
      </c>
      <c r="R18" s="22">
        <f t="shared" si="21"/>
        <v>0</v>
      </c>
      <c r="S18" s="23">
        <f>S19+S20+S21+S22</f>
        <v>48340.200000000004</v>
      </c>
      <c r="T18" s="23">
        <f>T19+T20+T21+T22</f>
        <v>48214.3</v>
      </c>
      <c r="U18" s="23">
        <f>U20</f>
        <v>90.7</v>
      </c>
      <c r="V18" s="23">
        <f>V19+V20+V21+V22</f>
        <v>35.200000000000003</v>
      </c>
      <c r="W18" s="23">
        <f t="shared" si="21"/>
        <v>45234.7</v>
      </c>
      <c r="X18" s="23">
        <f t="shared" si="21"/>
        <v>45234.7</v>
      </c>
      <c r="Y18" s="23">
        <f t="shared" si="21"/>
        <v>0</v>
      </c>
      <c r="Z18" s="23">
        <f t="shared" ref="Z18:AB18" si="22">Z19+Z20+Z21+Z22</f>
        <v>44808</v>
      </c>
      <c r="AA18" s="23">
        <f>AA19+AA20+AA21+AA22</f>
        <v>44808</v>
      </c>
      <c r="AB18" s="23">
        <f t="shared" si="22"/>
        <v>0</v>
      </c>
      <c r="AC18" s="3"/>
      <c r="AD18" s="3"/>
      <c r="AE18" s="3"/>
      <c r="AF18" s="3"/>
      <c r="AG18" s="3"/>
      <c r="AH18" s="3"/>
      <c r="AI18" s="3"/>
      <c r="AJ18" s="3"/>
      <c r="AK18" s="3"/>
    </row>
    <row r="19" spans="1:37" s="8" customFormat="1" ht="65.25" customHeight="1" x14ac:dyDescent="0.2">
      <c r="A19" s="34" t="s">
        <v>20</v>
      </c>
      <c r="B19" s="35" t="s">
        <v>3</v>
      </c>
      <c r="C19" s="35" t="s">
        <v>28</v>
      </c>
      <c r="D19" s="26">
        <f t="shared" ref="D19:D51" si="23">G19+J19+M19+P19+S19+W19+Z19</f>
        <v>7493.0999999999995</v>
      </c>
      <c r="E19" s="23"/>
      <c r="F19" s="23"/>
      <c r="G19" s="23">
        <f>H19+I19</f>
        <v>2112</v>
      </c>
      <c r="H19" s="23">
        <v>2112</v>
      </c>
      <c r="I19" s="23">
        <v>0</v>
      </c>
      <c r="J19" s="23">
        <f>K19+L19</f>
        <v>710.6</v>
      </c>
      <c r="K19" s="23">
        <v>710.6</v>
      </c>
      <c r="L19" s="23">
        <v>0</v>
      </c>
      <c r="M19" s="23">
        <f>N19+O19</f>
        <v>941</v>
      </c>
      <c r="N19" s="23">
        <v>941</v>
      </c>
      <c r="O19" s="23">
        <v>0</v>
      </c>
      <c r="P19" s="22">
        <f>Q19+R19</f>
        <v>1051.8</v>
      </c>
      <c r="Q19" s="22">
        <v>1051.8</v>
      </c>
      <c r="R19" s="22">
        <v>0</v>
      </c>
      <c r="S19" s="23">
        <f>T19+V19</f>
        <v>977.7</v>
      </c>
      <c r="T19" s="23">
        <v>977.7</v>
      </c>
      <c r="U19" s="23">
        <v>0</v>
      </c>
      <c r="V19" s="23">
        <v>0</v>
      </c>
      <c r="W19" s="23">
        <v>1000</v>
      </c>
      <c r="X19" s="23">
        <v>1000</v>
      </c>
      <c r="Y19" s="23">
        <v>0</v>
      </c>
      <c r="Z19" s="23">
        <f>AA19+AB19</f>
        <v>700</v>
      </c>
      <c r="AA19" s="23">
        <v>700</v>
      </c>
      <c r="AB19" s="23">
        <v>0</v>
      </c>
      <c r="AC19" s="4"/>
      <c r="AD19" s="4"/>
      <c r="AE19" s="4"/>
      <c r="AF19" s="4"/>
      <c r="AG19" s="4"/>
      <c r="AH19" s="4"/>
      <c r="AI19" s="4"/>
      <c r="AJ19" s="4"/>
      <c r="AK19" s="4"/>
    </row>
    <row r="20" spans="1:37" s="8" customFormat="1" ht="69.75" customHeight="1" x14ac:dyDescent="0.2">
      <c r="A20" s="34" t="s">
        <v>19</v>
      </c>
      <c r="B20" s="35" t="s">
        <v>9</v>
      </c>
      <c r="C20" s="35" t="s">
        <v>28</v>
      </c>
      <c r="D20" s="26">
        <f t="shared" si="23"/>
        <v>1609.7</v>
      </c>
      <c r="E20" s="23"/>
      <c r="F20" s="23"/>
      <c r="G20" s="23">
        <f>H20+I20</f>
        <v>127.5</v>
      </c>
      <c r="H20" s="23">
        <v>127.5</v>
      </c>
      <c r="I20" s="23">
        <v>0</v>
      </c>
      <c r="J20" s="23">
        <f>K20+L20</f>
        <v>150</v>
      </c>
      <c r="K20" s="23">
        <v>150</v>
      </c>
      <c r="L20" s="23">
        <v>0</v>
      </c>
      <c r="M20" s="23">
        <f>N20+O20</f>
        <v>165</v>
      </c>
      <c r="N20" s="23">
        <v>165</v>
      </c>
      <c r="O20" s="23">
        <v>0</v>
      </c>
      <c r="P20" s="22">
        <f>Q20+R20</f>
        <v>140</v>
      </c>
      <c r="Q20" s="22">
        <v>140</v>
      </c>
      <c r="R20" s="22">
        <v>0</v>
      </c>
      <c r="S20" s="23">
        <f>T20+V20+U20</f>
        <v>327.2</v>
      </c>
      <c r="T20" s="23">
        <v>201.3</v>
      </c>
      <c r="U20" s="23">
        <v>90.7</v>
      </c>
      <c r="V20" s="23">
        <v>35.200000000000003</v>
      </c>
      <c r="W20" s="23">
        <f>X20+Y20</f>
        <v>400</v>
      </c>
      <c r="X20" s="23">
        <v>400</v>
      </c>
      <c r="Y20" s="23">
        <v>0</v>
      </c>
      <c r="Z20" s="23">
        <f>AA20+AB20</f>
        <v>300</v>
      </c>
      <c r="AA20" s="23">
        <v>300</v>
      </c>
      <c r="AB20" s="23">
        <v>0</v>
      </c>
      <c r="AC20" s="4"/>
      <c r="AD20" s="4"/>
      <c r="AE20" s="4"/>
      <c r="AF20" s="4"/>
      <c r="AG20" s="4"/>
      <c r="AH20" s="4"/>
      <c r="AI20" s="4"/>
      <c r="AJ20" s="4"/>
      <c r="AK20" s="4"/>
    </row>
    <row r="21" spans="1:37" s="8" customFormat="1" ht="73.5" customHeight="1" x14ac:dyDescent="0.2">
      <c r="A21" s="34" t="s">
        <v>22</v>
      </c>
      <c r="B21" s="35" t="s">
        <v>9</v>
      </c>
      <c r="C21" s="35" t="s">
        <v>28</v>
      </c>
      <c r="D21" s="26">
        <f t="shared" si="23"/>
        <v>226037.1</v>
      </c>
      <c r="E21" s="23"/>
      <c r="F21" s="23"/>
      <c r="G21" s="23">
        <f>H21+I21</f>
        <v>22294.799999999999</v>
      </c>
      <c r="H21" s="23">
        <v>22294.799999999999</v>
      </c>
      <c r="I21" s="23">
        <v>0</v>
      </c>
      <c r="J21" s="23">
        <f>K21+L21</f>
        <v>26166.5</v>
      </c>
      <c r="K21" s="23">
        <v>26166.5</v>
      </c>
      <c r="L21" s="23">
        <v>0</v>
      </c>
      <c r="M21" s="23">
        <f>N21+O21</f>
        <v>32810.300000000003</v>
      </c>
      <c r="N21" s="23">
        <v>32394.400000000001</v>
      </c>
      <c r="O21" s="23">
        <v>415.9</v>
      </c>
      <c r="P21" s="22">
        <f>Q21+R21</f>
        <v>37538.300000000003</v>
      </c>
      <c r="Q21" s="22">
        <v>37538.300000000003</v>
      </c>
      <c r="R21" s="22">
        <v>0</v>
      </c>
      <c r="S21" s="23">
        <f>T21+V21</f>
        <v>37884.300000000003</v>
      </c>
      <c r="T21" s="23">
        <v>37884.300000000003</v>
      </c>
      <c r="U21" s="23">
        <v>0</v>
      </c>
      <c r="V21" s="23">
        <v>0</v>
      </c>
      <c r="W21" s="23">
        <f>X21+Y21</f>
        <v>34666.400000000001</v>
      </c>
      <c r="X21" s="23">
        <v>34666.400000000001</v>
      </c>
      <c r="Y21" s="23">
        <v>0</v>
      </c>
      <c r="Z21" s="23">
        <f>AA21+AB21</f>
        <v>34676.5</v>
      </c>
      <c r="AA21" s="23">
        <v>34676.5</v>
      </c>
      <c r="AB21" s="23">
        <v>0</v>
      </c>
      <c r="AC21" s="4"/>
      <c r="AD21" s="4"/>
      <c r="AE21" s="4"/>
      <c r="AF21" s="4"/>
      <c r="AG21" s="4"/>
      <c r="AH21" s="4"/>
      <c r="AI21" s="4"/>
      <c r="AJ21" s="4"/>
      <c r="AK21" s="4"/>
    </row>
    <row r="22" spans="1:37" s="8" customFormat="1" ht="76.5" customHeight="1" x14ac:dyDescent="0.2">
      <c r="A22" s="34" t="s">
        <v>18</v>
      </c>
      <c r="B22" s="35" t="s">
        <v>9</v>
      </c>
      <c r="C22" s="35" t="s">
        <v>28</v>
      </c>
      <c r="D22" s="26">
        <f t="shared" si="23"/>
        <v>57874.5</v>
      </c>
      <c r="E22" s="23"/>
      <c r="F22" s="23"/>
      <c r="G22" s="23">
        <f>H22+I22</f>
        <v>4823.1000000000004</v>
      </c>
      <c r="H22" s="23">
        <v>4823.1000000000004</v>
      </c>
      <c r="I22" s="23">
        <v>0</v>
      </c>
      <c r="J22" s="23">
        <f>K22+L22</f>
        <v>8691.5</v>
      </c>
      <c r="K22" s="23">
        <v>8691.5</v>
      </c>
      <c r="L22" s="23">
        <v>0</v>
      </c>
      <c r="M22" s="23">
        <f>N22+O22</f>
        <v>8644.5</v>
      </c>
      <c r="N22" s="23">
        <v>8644.5</v>
      </c>
      <c r="O22" s="23">
        <v>0</v>
      </c>
      <c r="P22" s="22">
        <f>Q22+R22</f>
        <v>8264.6</v>
      </c>
      <c r="Q22" s="22">
        <v>8264.6</v>
      </c>
      <c r="R22" s="22">
        <v>0</v>
      </c>
      <c r="S22" s="23">
        <f>T22+V22</f>
        <v>9151</v>
      </c>
      <c r="T22" s="23">
        <v>9151</v>
      </c>
      <c r="U22" s="23">
        <v>0</v>
      </c>
      <c r="V22" s="23">
        <v>0</v>
      </c>
      <c r="W22" s="23">
        <f>X22+Y22</f>
        <v>9168.2999999999993</v>
      </c>
      <c r="X22" s="23">
        <v>9168.2999999999993</v>
      </c>
      <c r="Y22" s="23">
        <v>0</v>
      </c>
      <c r="Z22" s="23">
        <f>AA22+AB22</f>
        <v>9131.5</v>
      </c>
      <c r="AA22" s="23">
        <v>9131.5</v>
      </c>
      <c r="AB22" s="23">
        <v>0</v>
      </c>
      <c r="AC22" s="4"/>
      <c r="AD22" s="4"/>
      <c r="AE22" s="4"/>
      <c r="AF22" s="4"/>
      <c r="AG22" s="4"/>
      <c r="AH22" s="4"/>
      <c r="AI22" s="4"/>
      <c r="AJ22" s="4"/>
      <c r="AK22" s="4"/>
    </row>
    <row r="23" spans="1:37" s="24" customFormat="1" ht="36.75" customHeight="1" x14ac:dyDescent="0.2">
      <c r="A23" s="65" t="s">
        <v>51</v>
      </c>
      <c r="B23" s="63" t="s">
        <v>30</v>
      </c>
      <c r="C23" s="21" t="s">
        <v>5</v>
      </c>
      <c r="D23" s="17">
        <f t="shared" si="23"/>
        <v>1046616.6</v>
      </c>
      <c r="E23" s="27"/>
      <c r="F23" s="27"/>
      <c r="G23" s="27">
        <f t="shared" ref="G23:X23" si="24">G24</f>
        <v>131442.59999999998</v>
      </c>
      <c r="H23" s="27">
        <f>H24</f>
        <v>130279.4</v>
      </c>
      <c r="I23" s="27">
        <f t="shared" si="24"/>
        <v>1163.2</v>
      </c>
      <c r="J23" s="27">
        <f>J24+J25</f>
        <v>135490.49999999997</v>
      </c>
      <c r="K23" s="27">
        <f t="shared" si="24"/>
        <v>134103.20000000001</v>
      </c>
      <c r="L23" s="27">
        <f>L24+L25</f>
        <v>1387.3</v>
      </c>
      <c r="M23" s="27">
        <f>M24+M25</f>
        <v>141777.9</v>
      </c>
      <c r="N23" s="27">
        <f t="shared" si="24"/>
        <v>139107</v>
      </c>
      <c r="O23" s="27">
        <f>O24+O25</f>
        <v>2670.8999999999996</v>
      </c>
      <c r="P23" s="28">
        <f>P24+P25</f>
        <v>156175.19999999998</v>
      </c>
      <c r="Q23" s="28">
        <f>Q24</f>
        <v>154328.79999999999</v>
      </c>
      <c r="R23" s="28">
        <f>R24+R25</f>
        <v>1846.4</v>
      </c>
      <c r="S23" s="27">
        <f>S24+S25</f>
        <v>161592.90000000002</v>
      </c>
      <c r="T23" s="27">
        <f t="shared" si="24"/>
        <v>159666.00000000003</v>
      </c>
      <c r="U23" s="27">
        <v>0</v>
      </c>
      <c r="V23" s="27">
        <f>V24+V25</f>
        <v>1926.9</v>
      </c>
      <c r="W23" s="27">
        <f>W24+W25</f>
        <v>160102.90000000002</v>
      </c>
      <c r="X23" s="27">
        <f t="shared" si="24"/>
        <v>158176.00000000003</v>
      </c>
      <c r="Y23" s="27">
        <f>Y24+Y25</f>
        <v>1926.9</v>
      </c>
      <c r="Z23" s="27">
        <f>Z24+Z25</f>
        <v>160034.6</v>
      </c>
      <c r="AA23" s="27">
        <f t="shared" ref="AA23" si="25">AA24</f>
        <v>158107.70000000001</v>
      </c>
      <c r="AB23" s="27">
        <f>AB24+AB25</f>
        <v>1926.9</v>
      </c>
      <c r="AC23" s="19"/>
      <c r="AD23" s="19"/>
      <c r="AE23" s="19"/>
      <c r="AF23" s="19"/>
      <c r="AG23" s="19"/>
      <c r="AH23" s="19"/>
      <c r="AI23" s="19"/>
      <c r="AJ23" s="19"/>
      <c r="AK23" s="19"/>
    </row>
    <row r="24" spans="1:37" ht="39.75" customHeight="1" x14ac:dyDescent="0.2">
      <c r="A24" s="81"/>
      <c r="B24" s="64"/>
      <c r="C24" s="29" t="s">
        <v>8</v>
      </c>
      <c r="D24" s="26">
        <f t="shared" si="23"/>
        <v>1038554</v>
      </c>
      <c r="E24" s="23"/>
      <c r="F24" s="23"/>
      <c r="G24" s="23">
        <f>G27+G28+G29+G30+G31+G33+G35+G36+G38+G39+G42</f>
        <v>131442.59999999998</v>
      </c>
      <c r="H24" s="23">
        <f>H27+H28+H29+H30+H31+H33+H35+H36+H38+H39+H42</f>
        <v>130279.4</v>
      </c>
      <c r="I24" s="23">
        <f>I27+I28+I29+I30+I31+I33+I35+I36+I38+I39+I42</f>
        <v>1163.2</v>
      </c>
      <c r="J24" s="23">
        <f>J27+J28+J29+J30+J31+J33+J35+J36+J38+J39+J42+J26</f>
        <v>134910.09999999998</v>
      </c>
      <c r="K24" s="23">
        <f>K27+K28+K29+K30+K31+K33+K35+K36+K38+K39+K42+K26</f>
        <v>134103.20000000001</v>
      </c>
      <c r="L24" s="23">
        <f>L27+L28+L29+L30+L31+L33+L35+L36+L38+L39+L42</f>
        <v>806.9</v>
      </c>
      <c r="M24" s="23">
        <f>N24+O24</f>
        <v>140526</v>
      </c>
      <c r="N24" s="23">
        <f>N27+N28+N29+N30+N31+N33+N35+N36+N38+N39+N42+N26</f>
        <v>139107</v>
      </c>
      <c r="O24" s="23">
        <f>O27+O28+O29+O30+O31+O33+O35+O36+O38+O39+O42+O41</f>
        <v>1419</v>
      </c>
      <c r="P24" s="22">
        <f>Q24+R24</f>
        <v>154668.4</v>
      </c>
      <c r="Q24" s="22">
        <f>Q27+Q28+Q29+Q30+Q31+Q33+Q35+Q36+Q38+Q39+Q42+Q26+Q43</f>
        <v>154328.79999999999</v>
      </c>
      <c r="R24" s="22">
        <f>R27+R28+R29+R30+R31+R33+R35+R36+R38+R39+R42+R41</f>
        <v>339.6</v>
      </c>
      <c r="S24" s="23">
        <f>T24+V24</f>
        <v>160018.40000000002</v>
      </c>
      <c r="T24" s="23">
        <f>T27+T28+T29+T30+T31+T33+T35+T36+T38+T39+T42+T26</f>
        <v>159666.00000000003</v>
      </c>
      <c r="U24" s="23">
        <v>0</v>
      </c>
      <c r="V24" s="23">
        <f>V27+V28+V29+V30+V31+V33+V35+V36+V38+V39+V42+V41</f>
        <v>352.4</v>
      </c>
      <c r="W24" s="23">
        <f>W27+W28+W29+W30+W31+W33+W35+W36+W38+W39+W42+W26+W41</f>
        <v>158528.40000000002</v>
      </c>
      <c r="X24" s="23">
        <f>X27+X28+X29+X30+X31+X33+X35+X36+X38+X39+X42+X26</f>
        <v>158176.00000000003</v>
      </c>
      <c r="Y24" s="23">
        <f>Y27+Y28+Y29+Y30+Y31+Y33+Y35+Y36+Y38+Y39+Y42+Y41</f>
        <v>352.4</v>
      </c>
      <c r="Z24" s="23">
        <f>Z27+Z28+Z29+Z30+Z31+Z33+Z35+Z36+Z38+Z39+Z42+Z26+Z41</f>
        <v>158460.1</v>
      </c>
      <c r="AA24" s="23">
        <f>AA27+AA28+AA29+AA30+AA31+AA33+AA35+AA36+AA38+AA39+AA42+AA26</f>
        <v>158107.70000000001</v>
      </c>
      <c r="AB24" s="23">
        <f>AB27+AB28+AB29+AB30+AB31+AB33+AB35+AB36+AB38+AB39+AB42+AB41</f>
        <v>352.4</v>
      </c>
    </row>
    <row r="25" spans="1:37" s="24" customFormat="1" ht="63.75" x14ac:dyDescent="0.2">
      <c r="A25" s="58"/>
      <c r="B25" s="32" t="s">
        <v>9</v>
      </c>
      <c r="C25" s="32" t="s">
        <v>28</v>
      </c>
      <c r="D25" s="26">
        <f t="shared" si="23"/>
        <v>8062.5999999999995</v>
      </c>
      <c r="E25" s="27"/>
      <c r="F25" s="27"/>
      <c r="G25" s="27">
        <f>H25+I25</f>
        <v>0</v>
      </c>
      <c r="H25" s="27">
        <v>0</v>
      </c>
      <c r="I25" s="27">
        <v>0</v>
      </c>
      <c r="J25" s="27">
        <f>K25+L25</f>
        <v>580.4</v>
      </c>
      <c r="K25" s="27">
        <v>0</v>
      </c>
      <c r="L25" s="27">
        <f>L32+L34+L37</f>
        <v>580.4</v>
      </c>
      <c r="M25" s="27">
        <f>N25+O25</f>
        <v>1251.8999999999999</v>
      </c>
      <c r="N25" s="27">
        <v>0</v>
      </c>
      <c r="O25" s="27">
        <f>O32+O34+O37+O40</f>
        <v>1251.8999999999999</v>
      </c>
      <c r="P25" s="28">
        <f>Q25+R25</f>
        <v>1506.8</v>
      </c>
      <c r="Q25" s="28">
        <v>0</v>
      </c>
      <c r="R25" s="28">
        <f>R32+R34+R37+R40</f>
        <v>1506.8</v>
      </c>
      <c r="S25" s="27">
        <f>T25+V25</f>
        <v>1574.5000000000002</v>
      </c>
      <c r="T25" s="27">
        <v>0</v>
      </c>
      <c r="U25" s="27">
        <v>0</v>
      </c>
      <c r="V25" s="27">
        <f>V32+V34+V37+V40</f>
        <v>1574.5000000000002</v>
      </c>
      <c r="W25" s="27">
        <f>X25+Y25</f>
        <v>1574.5000000000002</v>
      </c>
      <c r="X25" s="27">
        <v>0</v>
      </c>
      <c r="Y25" s="27">
        <f>Y32+Y34+Y37+Y40</f>
        <v>1574.5000000000002</v>
      </c>
      <c r="Z25" s="27">
        <f>AA25+AB25</f>
        <v>1574.5000000000002</v>
      </c>
      <c r="AA25" s="27">
        <v>0</v>
      </c>
      <c r="AB25" s="27">
        <f>AB32+AB34+AB37+AB40</f>
        <v>1574.5000000000002</v>
      </c>
      <c r="AC25" s="19"/>
      <c r="AD25" s="19"/>
      <c r="AE25" s="19"/>
      <c r="AF25" s="19"/>
      <c r="AG25" s="19"/>
      <c r="AH25" s="19"/>
      <c r="AI25" s="19"/>
      <c r="AJ25" s="19"/>
      <c r="AK25" s="19"/>
    </row>
    <row r="26" spans="1:37" s="24" customFormat="1" ht="51" x14ac:dyDescent="0.2">
      <c r="A26" s="30" t="s">
        <v>60</v>
      </c>
      <c r="B26" s="35" t="s">
        <v>30</v>
      </c>
      <c r="C26" s="35" t="s">
        <v>8</v>
      </c>
      <c r="D26" s="26">
        <f t="shared" si="23"/>
        <v>300</v>
      </c>
      <c r="E26" s="23"/>
      <c r="F26" s="23"/>
      <c r="G26" s="23">
        <f>H26+I26</f>
        <v>0</v>
      </c>
      <c r="H26" s="23">
        <v>0</v>
      </c>
      <c r="I26" s="23">
        <v>0</v>
      </c>
      <c r="J26" s="23">
        <f>K26</f>
        <v>100</v>
      </c>
      <c r="K26" s="23">
        <v>100</v>
      </c>
      <c r="L26" s="23">
        <v>0</v>
      </c>
      <c r="M26" s="23">
        <f>N26+O26</f>
        <v>0</v>
      </c>
      <c r="N26" s="23">
        <v>0</v>
      </c>
      <c r="O26" s="23">
        <v>0</v>
      </c>
      <c r="P26" s="22">
        <f>Q26+R26</f>
        <v>0</v>
      </c>
      <c r="Q26" s="22">
        <v>0</v>
      </c>
      <c r="R26" s="22">
        <v>0</v>
      </c>
      <c r="S26" s="23">
        <f>T26+V26</f>
        <v>200</v>
      </c>
      <c r="T26" s="23">
        <v>200</v>
      </c>
      <c r="U26" s="23">
        <v>0</v>
      </c>
      <c r="V26" s="23">
        <v>0</v>
      </c>
      <c r="W26" s="23">
        <f>X26+Y26</f>
        <v>0</v>
      </c>
      <c r="X26" s="23">
        <v>0</v>
      </c>
      <c r="Y26" s="23">
        <v>0</v>
      </c>
      <c r="Z26" s="23">
        <f>AA26+AB26</f>
        <v>0</v>
      </c>
      <c r="AA26" s="23">
        <v>0</v>
      </c>
      <c r="AB26" s="23">
        <v>0</v>
      </c>
      <c r="AC26" s="19"/>
      <c r="AD26" s="19"/>
      <c r="AE26" s="19"/>
      <c r="AF26" s="19"/>
      <c r="AG26" s="19"/>
      <c r="AH26" s="19"/>
      <c r="AI26" s="19"/>
      <c r="AJ26" s="19"/>
      <c r="AK26" s="19"/>
    </row>
    <row r="27" spans="1:37" ht="51" x14ac:dyDescent="0.2">
      <c r="A27" s="34" t="s">
        <v>21</v>
      </c>
      <c r="B27" s="35" t="s">
        <v>30</v>
      </c>
      <c r="C27" s="35" t="s">
        <v>8</v>
      </c>
      <c r="D27" s="26">
        <f t="shared" si="23"/>
        <v>1796.8</v>
      </c>
      <c r="E27" s="23"/>
      <c r="F27" s="23"/>
      <c r="G27" s="23">
        <f t="shared" ref="G27:G42" si="26">H27+I27</f>
        <v>196.8</v>
      </c>
      <c r="H27" s="23">
        <v>196.8</v>
      </c>
      <c r="I27" s="23">
        <v>0</v>
      </c>
      <c r="J27" s="23">
        <f t="shared" ref="J27:J42" si="27">K27+L27</f>
        <v>200</v>
      </c>
      <c r="K27" s="23">
        <v>200</v>
      </c>
      <c r="L27" s="23">
        <v>0</v>
      </c>
      <c r="M27" s="23">
        <f t="shared" ref="M27:M42" si="28">N27+O27</f>
        <v>200</v>
      </c>
      <c r="N27" s="23">
        <v>200</v>
      </c>
      <c r="O27" s="23">
        <v>0</v>
      </c>
      <c r="P27" s="22">
        <f t="shared" ref="P27:P41" si="29">Q27+R27</f>
        <v>300</v>
      </c>
      <c r="Q27" s="22">
        <v>300</v>
      </c>
      <c r="R27" s="22">
        <v>0</v>
      </c>
      <c r="S27" s="23">
        <f t="shared" ref="S27:S42" si="30">T27+V27</f>
        <v>300</v>
      </c>
      <c r="T27" s="23">
        <v>300</v>
      </c>
      <c r="U27" s="23">
        <v>0</v>
      </c>
      <c r="V27" s="23">
        <v>0</v>
      </c>
      <c r="W27" s="23">
        <f t="shared" ref="W27:W42" si="31">X27+Y27</f>
        <v>300</v>
      </c>
      <c r="X27" s="23">
        <v>300</v>
      </c>
      <c r="Y27" s="23">
        <v>0</v>
      </c>
      <c r="Z27" s="23">
        <f t="shared" ref="Z27:Z29" si="32">AA27+AB27</f>
        <v>300</v>
      </c>
      <c r="AA27" s="23">
        <v>300</v>
      </c>
      <c r="AB27" s="23">
        <v>0</v>
      </c>
    </row>
    <row r="28" spans="1:37" ht="51" x14ac:dyDescent="0.2">
      <c r="A28" s="34" t="s">
        <v>23</v>
      </c>
      <c r="B28" s="35" t="s">
        <v>31</v>
      </c>
      <c r="C28" s="35" t="s">
        <v>8</v>
      </c>
      <c r="D28" s="26">
        <f t="shared" si="23"/>
        <v>895085.09999999986</v>
      </c>
      <c r="E28" s="23"/>
      <c r="F28" s="23"/>
      <c r="G28" s="23">
        <f t="shared" si="26"/>
        <v>112856.5</v>
      </c>
      <c r="H28" s="23">
        <v>112856.5</v>
      </c>
      <c r="I28" s="23">
        <v>0</v>
      </c>
      <c r="J28" s="23">
        <f t="shared" si="27"/>
        <v>116737.5</v>
      </c>
      <c r="K28" s="23">
        <v>116737.5</v>
      </c>
      <c r="L28" s="23">
        <v>0</v>
      </c>
      <c r="M28" s="23">
        <f t="shared" si="28"/>
        <v>121282.2</v>
      </c>
      <c r="N28" s="23">
        <v>120120.7</v>
      </c>
      <c r="O28" s="23">
        <v>1161.5</v>
      </c>
      <c r="P28" s="22">
        <f t="shared" si="29"/>
        <v>132327.29999999999</v>
      </c>
      <c r="Q28" s="22">
        <v>132327.29999999999</v>
      </c>
      <c r="R28" s="22">
        <v>0</v>
      </c>
      <c r="S28" s="23">
        <f t="shared" si="30"/>
        <v>138015.20000000001</v>
      </c>
      <c r="T28" s="23">
        <v>138015.20000000001</v>
      </c>
      <c r="U28" s="23">
        <v>0</v>
      </c>
      <c r="V28" s="23">
        <v>0</v>
      </c>
      <c r="W28" s="23">
        <f t="shared" si="31"/>
        <v>136970.1</v>
      </c>
      <c r="X28" s="23">
        <v>136970.1</v>
      </c>
      <c r="Y28" s="23">
        <v>0</v>
      </c>
      <c r="Z28" s="23">
        <f t="shared" si="32"/>
        <v>136896.29999999999</v>
      </c>
      <c r="AA28" s="23">
        <v>136896.29999999999</v>
      </c>
      <c r="AB28" s="23">
        <v>0</v>
      </c>
    </row>
    <row r="29" spans="1:37" ht="56.25" customHeight="1" x14ac:dyDescent="0.2">
      <c r="A29" s="34" t="s">
        <v>65</v>
      </c>
      <c r="B29" s="35" t="s">
        <v>29</v>
      </c>
      <c r="C29" s="35" t="s">
        <v>8</v>
      </c>
      <c r="D29" s="26">
        <f t="shared" si="23"/>
        <v>81653.000000000015</v>
      </c>
      <c r="E29" s="23"/>
      <c r="F29" s="23"/>
      <c r="G29" s="23">
        <f t="shared" si="26"/>
        <v>10318.700000000001</v>
      </c>
      <c r="H29" s="23">
        <v>10318.700000000001</v>
      </c>
      <c r="I29" s="23">
        <v>0</v>
      </c>
      <c r="J29" s="23">
        <f t="shared" si="27"/>
        <v>10132.700000000001</v>
      </c>
      <c r="K29" s="23">
        <v>10132.700000000001</v>
      </c>
      <c r="L29" s="23">
        <v>0</v>
      </c>
      <c r="M29" s="23">
        <f t="shared" si="28"/>
        <v>11238.9</v>
      </c>
      <c r="N29" s="23">
        <v>11238.9</v>
      </c>
      <c r="O29" s="23">
        <v>0</v>
      </c>
      <c r="P29" s="22">
        <f t="shared" si="29"/>
        <v>12233</v>
      </c>
      <c r="Q29" s="22">
        <v>12233</v>
      </c>
      <c r="R29" s="22">
        <v>0</v>
      </c>
      <c r="S29" s="23">
        <f t="shared" si="30"/>
        <v>12738</v>
      </c>
      <c r="T29" s="23">
        <v>12738</v>
      </c>
      <c r="U29" s="23">
        <v>0</v>
      </c>
      <c r="V29" s="23">
        <v>0</v>
      </c>
      <c r="W29" s="23">
        <f t="shared" si="31"/>
        <v>12493.1</v>
      </c>
      <c r="X29" s="23">
        <v>12493.1</v>
      </c>
      <c r="Y29" s="23">
        <v>0</v>
      </c>
      <c r="Z29" s="23">
        <f t="shared" si="32"/>
        <v>12498.6</v>
      </c>
      <c r="AA29" s="23">
        <v>12498.6</v>
      </c>
      <c r="AB29" s="23">
        <v>0</v>
      </c>
    </row>
    <row r="30" spans="1:37" ht="106.5" customHeight="1" x14ac:dyDescent="0.2">
      <c r="A30" s="34" t="s">
        <v>53</v>
      </c>
      <c r="B30" s="35" t="s">
        <v>31</v>
      </c>
      <c r="C30" s="35" t="s">
        <v>8</v>
      </c>
      <c r="D30" s="26">
        <f t="shared" si="23"/>
        <v>236.79999999999995</v>
      </c>
      <c r="E30" s="23"/>
      <c r="F30" s="23"/>
      <c r="G30" s="23">
        <f t="shared" si="26"/>
        <v>25.1</v>
      </c>
      <c r="H30" s="23">
        <v>0</v>
      </c>
      <c r="I30" s="23">
        <v>25.1</v>
      </c>
      <c r="J30" s="23">
        <f t="shared" si="27"/>
        <v>28.7</v>
      </c>
      <c r="K30" s="23">
        <v>0</v>
      </c>
      <c r="L30" s="23">
        <v>28.7</v>
      </c>
      <c r="M30" s="23">
        <f t="shared" si="28"/>
        <v>31.9</v>
      </c>
      <c r="N30" s="23">
        <v>0</v>
      </c>
      <c r="O30" s="23">
        <v>31.9</v>
      </c>
      <c r="P30" s="22">
        <f t="shared" si="29"/>
        <v>38</v>
      </c>
      <c r="Q30" s="22">
        <v>0</v>
      </c>
      <c r="R30" s="22">
        <v>38</v>
      </c>
      <c r="S30" s="23">
        <f t="shared" si="30"/>
        <v>37.700000000000003</v>
      </c>
      <c r="T30" s="23">
        <v>0</v>
      </c>
      <c r="U30" s="23">
        <v>0</v>
      </c>
      <c r="V30" s="23">
        <v>37.700000000000003</v>
      </c>
      <c r="W30" s="23">
        <f>X30+Y30</f>
        <v>37.700000000000003</v>
      </c>
      <c r="X30" s="23">
        <v>0</v>
      </c>
      <c r="Y30" s="23">
        <v>37.700000000000003</v>
      </c>
      <c r="Z30" s="23">
        <f>AA30+AB30</f>
        <v>37.700000000000003</v>
      </c>
      <c r="AA30" s="23">
        <v>0</v>
      </c>
      <c r="AB30" s="23">
        <v>37.700000000000003</v>
      </c>
    </row>
    <row r="31" spans="1:37" s="8" customFormat="1" ht="38.25" x14ac:dyDescent="0.2">
      <c r="A31" s="57" t="s">
        <v>56</v>
      </c>
      <c r="B31" s="35" t="s">
        <v>32</v>
      </c>
      <c r="C31" s="35" t="s">
        <v>8</v>
      </c>
      <c r="D31" s="26">
        <f t="shared" si="23"/>
        <v>25.4</v>
      </c>
      <c r="E31" s="23"/>
      <c r="F31" s="23"/>
      <c r="G31" s="23">
        <f t="shared" si="26"/>
        <v>15.9</v>
      </c>
      <c r="H31" s="23">
        <v>0</v>
      </c>
      <c r="I31" s="23">
        <v>15.9</v>
      </c>
      <c r="J31" s="23">
        <f t="shared" si="27"/>
        <v>9.5</v>
      </c>
      <c r="K31" s="23">
        <v>0</v>
      </c>
      <c r="L31" s="23">
        <v>9.5</v>
      </c>
      <c r="M31" s="23">
        <f t="shared" si="28"/>
        <v>0</v>
      </c>
      <c r="N31" s="23">
        <v>0</v>
      </c>
      <c r="O31" s="23">
        <v>0</v>
      </c>
      <c r="P31" s="22">
        <f t="shared" si="29"/>
        <v>0</v>
      </c>
      <c r="Q31" s="22">
        <v>0</v>
      </c>
      <c r="R31" s="22">
        <v>0</v>
      </c>
      <c r="S31" s="23">
        <f t="shared" si="30"/>
        <v>0</v>
      </c>
      <c r="T31" s="23">
        <v>0</v>
      </c>
      <c r="U31" s="23">
        <v>0</v>
      </c>
      <c r="V31" s="23">
        <v>0</v>
      </c>
      <c r="W31" s="23">
        <f t="shared" si="31"/>
        <v>0</v>
      </c>
      <c r="X31" s="23">
        <v>0</v>
      </c>
      <c r="Y31" s="23">
        <v>0</v>
      </c>
      <c r="Z31" s="23">
        <f t="shared" ref="Z31:Z37" si="33">AA31+AB31</f>
        <v>0</v>
      </c>
      <c r="AA31" s="23">
        <v>0</v>
      </c>
      <c r="AB31" s="23">
        <v>0</v>
      </c>
      <c r="AC31" s="4"/>
      <c r="AD31" s="4"/>
      <c r="AE31" s="4"/>
      <c r="AF31" s="4"/>
      <c r="AG31" s="4"/>
      <c r="AH31" s="4"/>
      <c r="AI31" s="4"/>
      <c r="AJ31" s="4"/>
      <c r="AK31" s="4"/>
    </row>
    <row r="32" spans="1:37" s="8" customFormat="1" ht="63.75" x14ac:dyDescent="0.2">
      <c r="A32" s="58"/>
      <c r="B32" s="35" t="s">
        <v>28</v>
      </c>
      <c r="C32" s="35" t="s">
        <v>28</v>
      </c>
      <c r="D32" s="26">
        <f t="shared" si="23"/>
        <v>130</v>
      </c>
      <c r="E32" s="23"/>
      <c r="F32" s="23"/>
      <c r="G32" s="23">
        <f t="shared" si="26"/>
        <v>0</v>
      </c>
      <c r="H32" s="23">
        <v>0</v>
      </c>
      <c r="I32" s="23">
        <v>0</v>
      </c>
      <c r="J32" s="23">
        <f t="shared" si="27"/>
        <v>9.6</v>
      </c>
      <c r="K32" s="23">
        <v>0</v>
      </c>
      <c r="L32" s="23">
        <v>9.6</v>
      </c>
      <c r="M32" s="23">
        <f t="shared" si="28"/>
        <v>20.100000000000001</v>
      </c>
      <c r="N32" s="23">
        <v>0</v>
      </c>
      <c r="O32" s="23">
        <v>20.100000000000001</v>
      </c>
      <c r="P32" s="22">
        <f t="shared" si="29"/>
        <v>24.1</v>
      </c>
      <c r="Q32" s="22">
        <v>0</v>
      </c>
      <c r="R32" s="22">
        <v>24.1</v>
      </c>
      <c r="S32" s="23">
        <f t="shared" si="30"/>
        <v>25.4</v>
      </c>
      <c r="T32" s="23">
        <v>0</v>
      </c>
      <c r="U32" s="23">
        <v>0</v>
      </c>
      <c r="V32" s="23">
        <v>25.4</v>
      </c>
      <c r="W32" s="23">
        <f t="shared" si="31"/>
        <v>25.4</v>
      </c>
      <c r="X32" s="23">
        <v>0</v>
      </c>
      <c r="Y32" s="23">
        <v>25.4</v>
      </c>
      <c r="Z32" s="23">
        <f t="shared" si="33"/>
        <v>25.4</v>
      </c>
      <c r="AA32" s="23">
        <v>0</v>
      </c>
      <c r="AB32" s="23">
        <v>25.4</v>
      </c>
      <c r="AC32" s="4"/>
      <c r="AD32" s="4"/>
      <c r="AE32" s="4"/>
      <c r="AF32" s="4"/>
      <c r="AG32" s="4"/>
      <c r="AH32" s="4"/>
      <c r="AI32" s="4"/>
      <c r="AJ32" s="4"/>
      <c r="AK32" s="4"/>
    </row>
    <row r="33" spans="1:37" s="8" customFormat="1" ht="38.25" x14ac:dyDescent="0.2">
      <c r="A33" s="57" t="s">
        <v>54</v>
      </c>
      <c r="B33" s="35" t="s">
        <v>32</v>
      </c>
      <c r="C33" s="35" t="s">
        <v>8</v>
      </c>
      <c r="D33" s="26">
        <f t="shared" si="23"/>
        <v>96.9</v>
      </c>
      <c r="E33" s="23"/>
      <c r="F33" s="23"/>
      <c r="G33" s="23">
        <f t="shared" si="26"/>
        <v>63.5</v>
      </c>
      <c r="H33" s="23">
        <v>0</v>
      </c>
      <c r="I33" s="23">
        <v>63.5</v>
      </c>
      <c r="J33" s="23">
        <f t="shared" si="27"/>
        <v>33.4</v>
      </c>
      <c r="K33" s="23">
        <v>0</v>
      </c>
      <c r="L33" s="23">
        <v>33.4</v>
      </c>
      <c r="M33" s="23">
        <f t="shared" si="28"/>
        <v>0</v>
      </c>
      <c r="N33" s="23">
        <v>0</v>
      </c>
      <c r="O33" s="23">
        <v>0</v>
      </c>
      <c r="P33" s="22">
        <f t="shared" si="29"/>
        <v>0</v>
      </c>
      <c r="Q33" s="22">
        <v>0</v>
      </c>
      <c r="R33" s="22">
        <v>0</v>
      </c>
      <c r="S33" s="23">
        <f t="shared" si="30"/>
        <v>0</v>
      </c>
      <c r="T33" s="23">
        <v>0</v>
      </c>
      <c r="U33" s="23">
        <v>0</v>
      </c>
      <c r="V33" s="23">
        <v>0</v>
      </c>
      <c r="W33" s="23">
        <f t="shared" si="31"/>
        <v>0</v>
      </c>
      <c r="X33" s="23">
        <v>0</v>
      </c>
      <c r="Y33" s="23">
        <v>0</v>
      </c>
      <c r="Z33" s="23">
        <f t="shared" si="33"/>
        <v>0</v>
      </c>
      <c r="AA33" s="23">
        <v>0</v>
      </c>
      <c r="AB33" s="23">
        <v>0</v>
      </c>
      <c r="AC33" s="4"/>
      <c r="AD33" s="4"/>
      <c r="AE33" s="4"/>
      <c r="AF33" s="4"/>
      <c r="AG33" s="4"/>
      <c r="AH33" s="4"/>
      <c r="AI33" s="4"/>
      <c r="AJ33" s="4"/>
      <c r="AK33" s="4"/>
    </row>
    <row r="34" spans="1:37" s="8" customFormat="1" ht="63.75" x14ac:dyDescent="0.2">
      <c r="A34" s="58"/>
      <c r="B34" s="35" t="s">
        <v>28</v>
      </c>
      <c r="C34" s="35" t="s">
        <v>28</v>
      </c>
      <c r="D34" s="26">
        <f t="shared" si="23"/>
        <v>455.20000000000005</v>
      </c>
      <c r="E34" s="23"/>
      <c r="F34" s="23"/>
      <c r="G34" s="23">
        <f t="shared" si="26"/>
        <v>0</v>
      </c>
      <c r="H34" s="23">
        <v>0</v>
      </c>
      <c r="I34" s="23">
        <v>0</v>
      </c>
      <c r="J34" s="23">
        <f t="shared" si="27"/>
        <v>33.5</v>
      </c>
      <c r="K34" s="23">
        <v>0</v>
      </c>
      <c r="L34" s="23">
        <v>33.5</v>
      </c>
      <c r="M34" s="23">
        <f>O34</f>
        <v>70.2</v>
      </c>
      <c r="N34" s="23">
        <v>0</v>
      </c>
      <c r="O34" s="23">
        <v>70.2</v>
      </c>
      <c r="P34" s="22">
        <f t="shared" si="29"/>
        <v>85.1</v>
      </c>
      <c r="Q34" s="22">
        <v>0</v>
      </c>
      <c r="R34" s="22">
        <v>85.1</v>
      </c>
      <c r="S34" s="23">
        <f t="shared" si="30"/>
        <v>88.8</v>
      </c>
      <c r="T34" s="23">
        <v>0</v>
      </c>
      <c r="U34" s="23">
        <v>0</v>
      </c>
      <c r="V34" s="23">
        <v>88.8</v>
      </c>
      <c r="W34" s="23">
        <f t="shared" si="31"/>
        <v>88.8</v>
      </c>
      <c r="X34" s="23">
        <v>0</v>
      </c>
      <c r="Y34" s="23">
        <v>88.8</v>
      </c>
      <c r="Z34" s="23">
        <f t="shared" si="33"/>
        <v>88.8</v>
      </c>
      <c r="AA34" s="23">
        <v>0</v>
      </c>
      <c r="AB34" s="23">
        <v>88.8</v>
      </c>
      <c r="AC34" s="4"/>
      <c r="AD34" s="4"/>
      <c r="AE34" s="4"/>
      <c r="AF34" s="4"/>
      <c r="AG34" s="4"/>
      <c r="AH34" s="4"/>
      <c r="AI34" s="4"/>
      <c r="AJ34" s="4"/>
      <c r="AK34" s="4"/>
    </row>
    <row r="35" spans="1:37" s="8" customFormat="1" ht="97.5" customHeight="1" x14ac:dyDescent="0.2">
      <c r="A35" s="34" t="s">
        <v>33</v>
      </c>
      <c r="B35" s="35" t="s">
        <v>32</v>
      </c>
      <c r="C35" s="35" t="s">
        <v>8</v>
      </c>
      <c r="D35" s="26">
        <f t="shared" si="23"/>
        <v>801.9</v>
      </c>
      <c r="E35" s="23"/>
      <c r="F35" s="23"/>
      <c r="G35" s="23">
        <f t="shared" si="26"/>
        <v>82.9</v>
      </c>
      <c r="H35" s="23">
        <v>0</v>
      </c>
      <c r="I35" s="23">
        <v>82.9</v>
      </c>
      <c r="J35" s="23">
        <f t="shared" si="27"/>
        <v>99</v>
      </c>
      <c r="K35" s="23">
        <v>0</v>
      </c>
      <c r="L35" s="23">
        <v>99</v>
      </c>
      <c r="M35" s="23">
        <f t="shared" si="28"/>
        <v>103.8</v>
      </c>
      <c r="N35" s="23">
        <v>0</v>
      </c>
      <c r="O35" s="23">
        <v>103.8</v>
      </c>
      <c r="P35" s="22">
        <f t="shared" si="29"/>
        <v>125</v>
      </c>
      <c r="Q35" s="22">
        <v>0</v>
      </c>
      <c r="R35" s="22">
        <v>125</v>
      </c>
      <c r="S35" s="23">
        <f t="shared" si="30"/>
        <v>130.4</v>
      </c>
      <c r="T35" s="23">
        <v>0</v>
      </c>
      <c r="U35" s="23">
        <v>0</v>
      </c>
      <c r="V35" s="23">
        <v>130.4</v>
      </c>
      <c r="W35" s="23">
        <f t="shared" si="31"/>
        <v>130.4</v>
      </c>
      <c r="X35" s="23">
        <v>0</v>
      </c>
      <c r="Y35" s="23">
        <v>130.4</v>
      </c>
      <c r="Z35" s="23">
        <f t="shared" si="33"/>
        <v>130.4</v>
      </c>
      <c r="AA35" s="23">
        <v>0</v>
      </c>
      <c r="AB35" s="23">
        <v>130.4</v>
      </c>
      <c r="AC35" s="4"/>
      <c r="AD35" s="4"/>
      <c r="AE35" s="4"/>
      <c r="AF35" s="4"/>
      <c r="AG35" s="4"/>
      <c r="AH35" s="4"/>
      <c r="AI35" s="4"/>
      <c r="AJ35" s="4"/>
      <c r="AK35" s="4"/>
    </row>
    <row r="36" spans="1:37" s="8" customFormat="1" ht="38.25" x14ac:dyDescent="0.2">
      <c r="A36" s="57" t="s">
        <v>61</v>
      </c>
      <c r="B36" s="35" t="s">
        <v>32</v>
      </c>
      <c r="C36" s="35" t="s">
        <v>8</v>
      </c>
      <c r="D36" s="26">
        <f t="shared" si="23"/>
        <v>1430.1999999999998</v>
      </c>
      <c r="E36" s="23"/>
      <c r="F36" s="23"/>
      <c r="G36" s="23">
        <f t="shared" si="26"/>
        <v>892.9</v>
      </c>
      <c r="H36" s="23">
        <v>0</v>
      </c>
      <c r="I36" s="23">
        <v>892.9</v>
      </c>
      <c r="J36" s="23">
        <f t="shared" si="27"/>
        <v>537.29999999999995</v>
      </c>
      <c r="K36" s="23">
        <v>0</v>
      </c>
      <c r="L36" s="23">
        <v>537.29999999999995</v>
      </c>
      <c r="M36" s="23">
        <f t="shared" si="28"/>
        <v>0</v>
      </c>
      <c r="N36" s="23">
        <v>0</v>
      </c>
      <c r="O36" s="23">
        <v>0</v>
      </c>
      <c r="P36" s="22">
        <f t="shared" si="29"/>
        <v>0</v>
      </c>
      <c r="Q36" s="22">
        <v>0</v>
      </c>
      <c r="R36" s="22">
        <v>0</v>
      </c>
      <c r="S36" s="23">
        <f t="shared" si="30"/>
        <v>0</v>
      </c>
      <c r="T36" s="23">
        <v>0</v>
      </c>
      <c r="U36" s="23">
        <v>0</v>
      </c>
      <c r="V36" s="23">
        <v>0</v>
      </c>
      <c r="W36" s="23">
        <f t="shared" si="31"/>
        <v>0</v>
      </c>
      <c r="X36" s="23">
        <v>0</v>
      </c>
      <c r="Y36" s="23">
        <v>0</v>
      </c>
      <c r="Z36" s="23">
        <f t="shared" si="33"/>
        <v>0</v>
      </c>
      <c r="AA36" s="23">
        <v>0</v>
      </c>
      <c r="AB36" s="23">
        <v>0</v>
      </c>
      <c r="AC36" s="4"/>
      <c r="AD36" s="4"/>
      <c r="AE36" s="4"/>
      <c r="AF36" s="4"/>
      <c r="AG36" s="4"/>
      <c r="AH36" s="4"/>
      <c r="AI36" s="4"/>
      <c r="AJ36" s="4"/>
      <c r="AK36" s="4"/>
    </row>
    <row r="37" spans="1:37" s="8" customFormat="1" ht="63.75" x14ac:dyDescent="0.2">
      <c r="A37" s="58"/>
      <c r="B37" s="35" t="s">
        <v>28</v>
      </c>
      <c r="C37" s="35" t="s">
        <v>28</v>
      </c>
      <c r="D37" s="26">
        <f t="shared" si="23"/>
        <v>7315.1999999999989</v>
      </c>
      <c r="E37" s="23"/>
      <c r="F37" s="23"/>
      <c r="G37" s="23">
        <f t="shared" si="26"/>
        <v>0</v>
      </c>
      <c r="H37" s="23">
        <v>0</v>
      </c>
      <c r="I37" s="23">
        <v>0</v>
      </c>
      <c r="J37" s="23">
        <f t="shared" si="27"/>
        <v>537.29999999999995</v>
      </c>
      <c r="K37" s="23">
        <v>0</v>
      </c>
      <c r="L37" s="23">
        <v>537.29999999999995</v>
      </c>
      <c r="M37" s="23">
        <f t="shared" si="28"/>
        <v>1127.5999999999999</v>
      </c>
      <c r="N37" s="23">
        <v>0</v>
      </c>
      <c r="O37" s="23">
        <v>1127.5999999999999</v>
      </c>
      <c r="P37" s="22">
        <f>R37</f>
        <v>1366.6</v>
      </c>
      <c r="Q37" s="22">
        <v>0</v>
      </c>
      <c r="R37" s="22">
        <v>1366.6</v>
      </c>
      <c r="S37" s="23">
        <f t="shared" si="30"/>
        <v>1427.9</v>
      </c>
      <c r="T37" s="23">
        <v>0</v>
      </c>
      <c r="U37" s="23">
        <v>0</v>
      </c>
      <c r="V37" s="23">
        <v>1427.9</v>
      </c>
      <c r="W37" s="23">
        <f t="shared" si="31"/>
        <v>1427.9</v>
      </c>
      <c r="X37" s="23">
        <v>0</v>
      </c>
      <c r="Y37" s="23">
        <v>1427.9</v>
      </c>
      <c r="Z37" s="23">
        <f t="shared" si="33"/>
        <v>1427.9</v>
      </c>
      <c r="AA37" s="23">
        <v>0</v>
      </c>
      <c r="AB37" s="23">
        <v>1427.9</v>
      </c>
      <c r="AC37" s="4"/>
      <c r="AD37" s="4"/>
      <c r="AE37" s="4"/>
      <c r="AF37" s="4"/>
      <c r="AG37" s="4"/>
      <c r="AH37" s="4"/>
      <c r="AI37" s="4"/>
      <c r="AJ37" s="4"/>
      <c r="AK37" s="4"/>
    </row>
    <row r="38" spans="1:37" s="8" customFormat="1" ht="86.25" customHeight="1" x14ac:dyDescent="0.2">
      <c r="A38" s="34" t="s">
        <v>55</v>
      </c>
      <c r="B38" s="35" t="s">
        <v>32</v>
      </c>
      <c r="C38" s="35" t="s">
        <v>8</v>
      </c>
      <c r="D38" s="26">
        <f t="shared" si="23"/>
        <v>802.9</v>
      </c>
      <c r="E38" s="23"/>
      <c r="F38" s="23"/>
      <c r="G38" s="23">
        <f t="shared" si="26"/>
        <v>82.9</v>
      </c>
      <c r="H38" s="23">
        <v>0</v>
      </c>
      <c r="I38" s="23">
        <v>82.9</v>
      </c>
      <c r="J38" s="23">
        <f t="shared" si="27"/>
        <v>99</v>
      </c>
      <c r="K38" s="23">
        <v>0</v>
      </c>
      <c r="L38" s="23">
        <v>99</v>
      </c>
      <c r="M38" s="23">
        <f t="shared" si="28"/>
        <v>104.8</v>
      </c>
      <c r="N38" s="23">
        <v>0</v>
      </c>
      <c r="O38" s="23">
        <v>104.8</v>
      </c>
      <c r="P38" s="22">
        <f t="shared" si="29"/>
        <v>125</v>
      </c>
      <c r="Q38" s="22">
        <v>0</v>
      </c>
      <c r="R38" s="22">
        <v>125</v>
      </c>
      <c r="S38" s="23">
        <f t="shared" si="30"/>
        <v>130.4</v>
      </c>
      <c r="T38" s="23">
        <v>0</v>
      </c>
      <c r="U38" s="23">
        <v>0</v>
      </c>
      <c r="V38" s="23">
        <v>130.4</v>
      </c>
      <c r="W38" s="23">
        <f>X38+Y38</f>
        <v>130.4</v>
      </c>
      <c r="X38" s="23">
        <v>0</v>
      </c>
      <c r="Y38" s="23">
        <v>130.4</v>
      </c>
      <c r="Z38" s="23">
        <f>AA38+AB38</f>
        <v>130.4</v>
      </c>
      <c r="AA38" s="23">
        <v>0</v>
      </c>
      <c r="AB38" s="23">
        <v>130.4</v>
      </c>
      <c r="AC38" s="4"/>
      <c r="AD38" s="4"/>
      <c r="AE38" s="4"/>
      <c r="AF38" s="4"/>
      <c r="AG38" s="4"/>
      <c r="AH38" s="4"/>
      <c r="AI38" s="4"/>
      <c r="AJ38" s="4"/>
      <c r="AK38" s="4"/>
    </row>
    <row r="39" spans="1:37" s="8" customFormat="1" ht="51" x14ac:dyDescent="0.2">
      <c r="A39" s="34" t="s">
        <v>27</v>
      </c>
      <c r="B39" s="35" t="s">
        <v>32</v>
      </c>
      <c r="C39" s="35" t="s">
        <v>8</v>
      </c>
      <c r="D39" s="26">
        <f t="shared" si="23"/>
        <v>17844.8</v>
      </c>
      <c r="E39" s="23"/>
      <c r="F39" s="23"/>
      <c r="G39" s="23">
        <f t="shared" si="26"/>
        <v>2323.4</v>
      </c>
      <c r="H39" s="23">
        <v>2323.4</v>
      </c>
      <c r="I39" s="23">
        <v>0</v>
      </c>
      <c r="J39" s="23">
        <f t="shared" si="27"/>
        <v>2349</v>
      </c>
      <c r="K39" s="23">
        <v>2349</v>
      </c>
      <c r="L39" s="23">
        <v>0</v>
      </c>
      <c r="M39" s="23">
        <f t="shared" si="28"/>
        <v>2704.4</v>
      </c>
      <c r="N39" s="23">
        <v>2704.4</v>
      </c>
      <c r="O39" s="23">
        <v>0</v>
      </c>
      <c r="P39" s="22">
        <f t="shared" si="29"/>
        <v>2594.1999999999998</v>
      </c>
      <c r="Q39" s="22">
        <v>2594.1999999999998</v>
      </c>
      <c r="R39" s="22">
        <v>0</v>
      </c>
      <c r="S39" s="23">
        <f t="shared" si="30"/>
        <v>2624.6</v>
      </c>
      <c r="T39" s="23">
        <v>2624.6</v>
      </c>
      <c r="U39" s="23">
        <v>0</v>
      </c>
      <c r="V39" s="23">
        <v>0</v>
      </c>
      <c r="W39" s="23">
        <f t="shared" si="31"/>
        <v>2624.6</v>
      </c>
      <c r="X39" s="23">
        <v>2624.6</v>
      </c>
      <c r="Y39" s="23">
        <v>0</v>
      </c>
      <c r="Z39" s="23">
        <f t="shared" ref="Z39:Z42" si="34">AA39+AB39</f>
        <v>2624.6</v>
      </c>
      <c r="AA39" s="23">
        <v>2624.6</v>
      </c>
      <c r="AB39" s="23">
        <v>0</v>
      </c>
      <c r="AC39" s="4"/>
      <c r="AD39" s="4"/>
      <c r="AE39" s="4"/>
      <c r="AF39" s="4"/>
      <c r="AG39" s="4"/>
      <c r="AH39" s="4"/>
      <c r="AI39" s="4"/>
      <c r="AJ39" s="4"/>
      <c r="AK39" s="4"/>
    </row>
    <row r="40" spans="1:37" s="8" customFormat="1" ht="98.25" customHeight="1" x14ac:dyDescent="0.2">
      <c r="A40" s="57" t="s">
        <v>63</v>
      </c>
      <c r="B40" s="35" t="s">
        <v>64</v>
      </c>
      <c r="C40" s="35" t="s">
        <v>64</v>
      </c>
      <c r="D40" s="26">
        <f t="shared" si="23"/>
        <v>162.20000000000002</v>
      </c>
      <c r="E40" s="23"/>
      <c r="F40" s="23"/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f t="shared" si="28"/>
        <v>34</v>
      </c>
      <c r="N40" s="23">
        <v>0</v>
      </c>
      <c r="O40" s="23">
        <v>34</v>
      </c>
      <c r="P40" s="22">
        <f t="shared" si="29"/>
        <v>31</v>
      </c>
      <c r="Q40" s="22">
        <v>0</v>
      </c>
      <c r="R40" s="22">
        <v>31</v>
      </c>
      <c r="S40" s="23">
        <f>V40</f>
        <v>32.4</v>
      </c>
      <c r="T40" s="23">
        <v>0</v>
      </c>
      <c r="U40" s="23">
        <v>0</v>
      </c>
      <c r="V40" s="23">
        <v>32.4</v>
      </c>
      <c r="W40" s="23">
        <f t="shared" si="31"/>
        <v>32.4</v>
      </c>
      <c r="X40" s="23">
        <v>0</v>
      </c>
      <c r="Y40" s="23">
        <v>32.4</v>
      </c>
      <c r="Z40" s="23">
        <f t="shared" si="34"/>
        <v>32.4</v>
      </c>
      <c r="AA40" s="23">
        <v>0</v>
      </c>
      <c r="AB40" s="23">
        <v>32.4</v>
      </c>
      <c r="AC40" s="4"/>
      <c r="AD40" s="4"/>
      <c r="AE40" s="4"/>
      <c r="AF40" s="4"/>
      <c r="AG40" s="4"/>
      <c r="AH40" s="4"/>
      <c r="AI40" s="4"/>
      <c r="AJ40" s="4"/>
      <c r="AK40" s="4"/>
    </row>
    <row r="41" spans="1:37" s="8" customFormat="1" ht="42.75" customHeight="1" x14ac:dyDescent="0.2">
      <c r="A41" s="58"/>
      <c r="B41" s="35" t="s">
        <v>32</v>
      </c>
      <c r="C41" s="35" t="s">
        <v>8</v>
      </c>
      <c r="D41" s="26">
        <f t="shared" si="23"/>
        <v>230.3</v>
      </c>
      <c r="E41" s="23"/>
      <c r="F41" s="23"/>
      <c r="G41" s="23">
        <f>H41+I41</f>
        <v>0</v>
      </c>
      <c r="H41" s="23">
        <v>0</v>
      </c>
      <c r="I41" s="23">
        <v>0</v>
      </c>
      <c r="J41" s="23">
        <f>K41+L41</f>
        <v>0</v>
      </c>
      <c r="K41" s="23">
        <v>0</v>
      </c>
      <c r="L41" s="23">
        <v>0</v>
      </c>
      <c r="M41" s="23">
        <f t="shared" si="28"/>
        <v>17</v>
      </c>
      <c r="N41" s="23">
        <v>0</v>
      </c>
      <c r="O41" s="23">
        <v>17</v>
      </c>
      <c r="P41" s="22">
        <f t="shared" si="29"/>
        <v>51.6</v>
      </c>
      <c r="Q41" s="22">
        <v>0</v>
      </c>
      <c r="R41" s="22">
        <v>51.6</v>
      </c>
      <c r="S41" s="23">
        <f t="shared" si="30"/>
        <v>53.9</v>
      </c>
      <c r="T41" s="23">
        <v>0</v>
      </c>
      <c r="U41" s="23">
        <v>0</v>
      </c>
      <c r="V41" s="23">
        <v>53.9</v>
      </c>
      <c r="W41" s="23">
        <f t="shared" si="31"/>
        <v>53.9</v>
      </c>
      <c r="X41" s="23">
        <v>0</v>
      </c>
      <c r="Y41" s="23">
        <v>53.9</v>
      </c>
      <c r="Z41" s="23">
        <f t="shared" si="34"/>
        <v>53.9</v>
      </c>
      <c r="AA41" s="23">
        <v>0</v>
      </c>
      <c r="AB41" s="23">
        <v>53.9</v>
      </c>
      <c r="AC41" s="4"/>
      <c r="AD41" s="4"/>
      <c r="AE41" s="4"/>
      <c r="AF41" s="4"/>
      <c r="AG41" s="4"/>
      <c r="AH41" s="4"/>
      <c r="AI41" s="4"/>
      <c r="AJ41" s="4"/>
      <c r="AK41" s="4"/>
    </row>
    <row r="42" spans="1:37" s="8" customFormat="1" ht="74.25" customHeight="1" x14ac:dyDescent="0.2">
      <c r="A42" s="36" t="s">
        <v>41</v>
      </c>
      <c r="B42" s="37" t="s">
        <v>43</v>
      </c>
      <c r="C42" s="35" t="s">
        <v>42</v>
      </c>
      <c r="D42" s="26">
        <f t="shared" si="23"/>
        <v>35472.1</v>
      </c>
      <c r="E42" s="23"/>
      <c r="F42" s="23"/>
      <c r="G42" s="23">
        <f t="shared" si="26"/>
        <v>4584</v>
      </c>
      <c r="H42" s="23">
        <v>4584</v>
      </c>
      <c r="I42" s="23">
        <v>0</v>
      </c>
      <c r="J42" s="23">
        <f t="shared" si="27"/>
        <v>4584</v>
      </c>
      <c r="K42" s="23">
        <v>4584</v>
      </c>
      <c r="L42" s="23">
        <v>0</v>
      </c>
      <c r="M42" s="23">
        <f t="shared" si="28"/>
        <v>4843</v>
      </c>
      <c r="N42" s="23">
        <v>4843</v>
      </c>
      <c r="O42" s="23">
        <v>0</v>
      </c>
      <c r="P42" s="22">
        <f>Q42+R42</f>
        <v>4096.5</v>
      </c>
      <c r="Q42" s="22">
        <v>4096.5</v>
      </c>
      <c r="R42" s="22">
        <v>0</v>
      </c>
      <c r="S42" s="23">
        <f t="shared" si="30"/>
        <v>5788.2</v>
      </c>
      <c r="T42" s="23">
        <v>5788.2</v>
      </c>
      <c r="U42" s="23">
        <v>0</v>
      </c>
      <c r="V42" s="23">
        <v>0</v>
      </c>
      <c r="W42" s="23">
        <f t="shared" si="31"/>
        <v>5788.2</v>
      </c>
      <c r="X42" s="23">
        <v>5788.2</v>
      </c>
      <c r="Y42" s="23">
        <v>0</v>
      </c>
      <c r="Z42" s="23">
        <f t="shared" si="34"/>
        <v>5788.2</v>
      </c>
      <c r="AA42" s="23">
        <v>5788.2</v>
      </c>
      <c r="AB42" s="23">
        <v>0</v>
      </c>
      <c r="AC42" s="4"/>
      <c r="AD42" s="4"/>
      <c r="AE42" s="4"/>
      <c r="AF42" s="4"/>
      <c r="AG42" s="4"/>
      <c r="AH42" s="4"/>
      <c r="AI42" s="4"/>
      <c r="AJ42" s="4"/>
      <c r="AK42" s="4"/>
    </row>
    <row r="43" spans="1:37" s="8" customFormat="1" ht="74.25" customHeight="1" x14ac:dyDescent="0.2">
      <c r="A43" s="36" t="s">
        <v>67</v>
      </c>
      <c r="B43" s="37" t="s">
        <v>43</v>
      </c>
      <c r="C43" s="35" t="s">
        <v>42</v>
      </c>
      <c r="D43" s="26">
        <f t="shared" si="23"/>
        <v>2777.8</v>
      </c>
      <c r="E43" s="23"/>
      <c r="F43" s="23"/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2">
        <f>Q43+R43</f>
        <v>2777.8</v>
      </c>
      <c r="Q43" s="22">
        <v>2777.8</v>
      </c>
      <c r="R43" s="22">
        <v>0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4"/>
      <c r="AD43" s="4"/>
      <c r="AE43" s="4"/>
      <c r="AF43" s="4"/>
      <c r="AG43" s="4"/>
      <c r="AH43" s="4"/>
      <c r="AI43" s="4"/>
      <c r="AJ43" s="4"/>
      <c r="AK43" s="4"/>
    </row>
    <row r="44" spans="1:37" s="24" customFormat="1" ht="43.5" customHeight="1" x14ac:dyDescent="0.2">
      <c r="A44" s="65" t="s">
        <v>6</v>
      </c>
      <c r="B44" s="63" t="s">
        <v>62</v>
      </c>
      <c r="C44" s="21" t="s">
        <v>5</v>
      </c>
      <c r="D44" s="17">
        <f t="shared" si="23"/>
        <v>20335.800000000003</v>
      </c>
      <c r="E44" s="27"/>
      <c r="F44" s="27"/>
      <c r="G44" s="27">
        <f t="shared" ref="G44:AB44" si="35">G45</f>
        <v>2994.8</v>
      </c>
      <c r="H44" s="27">
        <f t="shared" si="35"/>
        <v>2795.5</v>
      </c>
      <c r="I44" s="27">
        <f t="shared" si="35"/>
        <v>199.3</v>
      </c>
      <c r="J44" s="27">
        <f t="shared" si="35"/>
        <v>3077.4</v>
      </c>
      <c r="K44" s="27">
        <f t="shared" si="35"/>
        <v>2878.1</v>
      </c>
      <c r="L44" s="27">
        <f t="shared" si="35"/>
        <v>199.3</v>
      </c>
      <c r="M44" s="27">
        <f t="shared" si="35"/>
        <v>1884.3999999999999</v>
      </c>
      <c r="N44" s="27">
        <f t="shared" si="35"/>
        <v>1884.3999999999999</v>
      </c>
      <c r="O44" s="27">
        <f t="shared" si="35"/>
        <v>0</v>
      </c>
      <c r="P44" s="28">
        <f t="shared" si="35"/>
        <v>2870.1</v>
      </c>
      <c r="Q44" s="28">
        <f t="shared" si="35"/>
        <v>2688.2999999999997</v>
      </c>
      <c r="R44" s="28">
        <f t="shared" si="35"/>
        <v>181.8</v>
      </c>
      <c r="S44" s="27">
        <f t="shared" si="35"/>
        <v>4650.2999999999993</v>
      </c>
      <c r="T44" s="27">
        <f t="shared" si="35"/>
        <v>4451</v>
      </c>
      <c r="U44" s="27">
        <v>0</v>
      </c>
      <c r="V44" s="27">
        <f t="shared" si="35"/>
        <v>199.3</v>
      </c>
      <c r="W44" s="27">
        <f t="shared" si="35"/>
        <v>2429.4</v>
      </c>
      <c r="X44" s="27">
        <f t="shared" si="35"/>
        <v>2230.1</v>
      </c>
      <c r="Y44" s="27">
        <f t="shared" si="35"/>
        <v>199.3</v>
      </c>
      <c r="Z44" s="27">
        <f t="shared" si="35"/>
        <v>2429.4</v>
      </c>
      <c r="AA44" s="27">
        <f t="shared" si="35"/>
        <v>2230.1</v>
      </c>
      <c r="AB44" s="27">
        <f t="shared" si="35"/>
        <v>199.3</v>
      </c>
      <c r="AC44" s="19"/>
      <c r="AD44" s="19"/>
      <c r="AE44" s="19"/>
      <c r="AF44" s="19"/>
      <c r="AG44" s="19"/>
      <c r="AH44" s="19"/>
      <c r="AI44" s="19"/>
      <c r="AJ44" s="19"/>
      <c r="AK44" s="19"/>
    </row>
    <row r="45" spans="1:37" s="24" customFormat="1" ht="51.75" customHeight="1" x14ac:dyDescent="0.2">
      <c r="A45" s="66"/>
      <c r="B45" s="64"/>
      <c r="C45" s="21" t="s">
        <v>8</v>
      </c>
      <c r="D45" s="26">
        <f>G45+J45+M45+P45+S45+W45+Z45</f>
        <v>20335.800000000003</v>
      </c>
      <c r="E45" s="23"/>
      <c r="F45" s="23"/>
      <c r="G45" s="23">
        <f t="shared" ref="G45:Y45" si="36">G46+G47+G48+G49+G50+G51</f>
        <v>2994.8</v>
      </c>
      <c r="H45" s="23">
        <f t="shared" si="36"/>
        <v>2795.5</v>
      </c>
      <c r="I45" s="23">
        <f t="shared" si="36"/>
        <v>199.3</v>
      </c>
      <c r="J45" s="23">
        <f t="shared" si="36"/>
        <v>3077.4</v>
      </c>
      <c r="K45" s="23">
        <f t="shared" si="36"/>
        <v>2878.1</v>
      </c>
      <c r="L45" s="23">
        <f t="shared" si="36"/>
        <v>199.3</v>
      </c>
      <c r="M45" s="23">
        <f t="shared" si="36"/>
        <v>1884.3999999999999</v>
      </c>
      <c r="N45" s="23">
        <f t="shared" si="36"/>
        <v>1884.3999999999999</v>
      </c>
      <c r="O45" s="23">
        <f t="shared" si="36"/>
        <v>0</v>
      </c>
      <c r="P45" s="22">
        <f>P46+P47+P48+P49+P50+P51</f>
        <v>2870.1</v>
      </c>
      <c r="Q45" s="22">
        <f t="shared" si="36"/>
        <v>2688.2999999999997</v>
      </c>
      <c r="R45" s="22">
        <f t="shared" si="36"/>
        <v>181.8</v>
      </c>
      <c r="S45" s="23">
        <f t="shared" si="36"/>
        <v>4650.2999999999993</v>
      </c>
      <c r="T45" s="23">
        <f t="shared" si="36"/>
        <v>4451</v>
      </c>
      <c r="U45" s="23">
        <v>0</v>
      </c>
      <c r="V45" s="23">
        <f t="shared" si="36"/>
        <v>199.3</v>
      </c>
      <c r="W45" s="23">
        <f t="shared" si="36"/>
        <v>2429.4</v>
      </c>
      <c r="X45" s="23">
        <f t="shared" si="36"/>
        <v>2230.1</v>
      </c>
      <c r="Y45" s="23">
        <f t="shared" si="36"/>
        <v>199.3</v>
      </c>
      <c r="Z45" s="23">
        <f t="shared" ref="Z45:AB45" si="37">Z46+Z47+Z48+Z49+Z50+Z51</f>
        <v>2429.4</v>
      </c>
      <c r="AA45" s="23">
        <f t="shared" si="37"/>
        <v>2230.1</v>
      </c>
      <c r="AB45" s="23">
        <f t="shared" si="37"/>
        <v>199.3</v>
      </c>
      <c r="AC45" s="19"/>
      <c r="AD45" s="19"/>
      <c r="AE45" s="19"/>
      <c r="AF45" s="19"/>
      <c r="AG45" s="19"/>
      <c r="AH45" s="19"/>
      <c r="AI45" s="19"/>
      <c r="AJ45" s="19"/>
      <c r="AK45" s="19"/>
    </row>
    <row r="46" spans="1:37" s="40" customFormat="1" ht="89.25" x14ac:dyDescent="0.25">
      <c r="A46" s="38" t="s">
        <v>16</v>
      </c>
      <c r="B46" s="29" t="s">
        <v>62</v>
      </c>
      <c r="C46" s="29" t="s">
        <v>8</v>
      </c>
      <c r="D46" s="26">
        <f t="shared" si="23"/>
        <v>175.8</v>
      </c>
      <c r="E46" s="23"/>
      <c r="F46" s="23"/>
      <c r="G46" s="23">
        <f t="shared" ref="G46:G51" si="38">H46+I46</f>
        <v>45.8</v>
      </c>
      <c r="H46" s="23">
        <v>45.8</v>
      </c>
      <c r="I46" s="23">
        <v>0</v>
      </c>
      <c r="J46" s="23">
        <f t="shared" ref="J46:J51" si="39">K46+L46</f>
        <v>26</v>
      </c>
      <c r="K46" s="23">
        <v>26</v>
      </c>
      <c r="L46" s="23">
        <v>0</v>
      </c>
      <c r="M46" s="23">
        <f t="shared" ref="M46:M51" si="40">N46+O46</f>
        <v>26</v>
      </c>
      <c r="N46" s="23">
        <v>26</v>
      </c>
      <c r="O46" s="23">
        <v>0</v>
      </c>
      <c r="P46" s="22">
        <f t="shared" ref="P46:P51" si="41">Q46+R46</f>
        <v>0</v>
      </c>
      <c r="Q46" s="22">
        <v>0</v>
      </c>
      <c r="R46" s="22">
        <v>0</v>
      </c>
      <c r="S46" s="23">
        <f t="shared" ref="S46:S51" si="42">T46+V46</f>
        <v>26</v>
      </c>
      <c r="T46" s="23">
        <v>26</v>
      </c>
      <c r="U46" s="23">
        <v>0</v>
      </c>
      <c r="V46" s="23">
        <v>0</v>
      </c>
      <c r="W46" s="23">
        <f t="shared" ref="W46:W51" si="43">X46+Y46</f>
        <v>26</v>
      </c>
      <c r="X46" s="23">
        <v>26</v>
      </c>
      <c r="Y46" s="23">
        <v>0</v>
      </c>
      <c r="Z46" s="23">
        <f t="shared" ref="Z46:Z51" si="44">AA46+AB46</f>
        <v>26</v>
      </c>
      <c r="AA46" s="23">
        <v>26</v>
      </c>
      <c r="AB46" s="23">
        <v>0</v>
      </c>
      <c r="AC46" s="39"/>
      <c r="AD46" s="39"/>
      <c r="AE46" s="39"/>
      <c r="AF46" s="39"/>
      <c r="AG46" s="39"/>
      <c r="AH46" s="39"/>
      <c r="AI46" s="39"/>
      <c r="AJ46" s="39"/>
      <c r="AK46" s="39"/>
    </row>
    <row r="47" spans="1:37" s="41" customFormat="1" ht="89.25" x14ac:dyDescent="0.2">
      <c r="A47" s="38" t="s">
        <v>17</v>
      </c>
      <c r="B47" s="29" t="s">
        <v>62</v>
      </c>
      <c r="C47" s="29" t="s">
        <v>8</v>
      </c>
      <c r="D47" s="26">
        <f t="shared" si="23"/>
        <v>538.70000000000005</v>
      </c>
      <c r="E47" s="23"/>
      <c r="F47" s="23"/>
      <c r="G47" s="23">
        <f t="shared" si="38"/>
        <v>31.7</v>
      </c>
      <c r="H47" s="23">
        <v>31.7</v>
      </c>
      <c r="I47" s="23">
        <v>0</v>
      </c>
      <c r="J47" s="23">
        <f t="shared" si="39"/>
        <v>100</v>
      </c>
      <c r="K47" s="23">
        <v>100</v>
      </c>
      <c r="L47" s="23">
        <v>0</v>
      </c>
      <c r="M47" s="23">
        <f t="shared" si="40"/>
        <v>100</v>
      </c>
      <c r="N47" s="23">
        <v>100</v>
      </c>
      <c r="O47" s="23">
        <v>0</v>
      </c>
      <c r="P47" s="22">
        <f t="shared" si="41"/>
        <v>7</v>
      </c>
      <c r="Q47" s="22">
        <v>7</v>
      </c>
      <c r="R47" s="22">
        <v>0</v>
      </c>
      <c r="S47" s="23">
        <f t="shared" si="42"/>
        <v>100</v>
      </c>
      <c r="T47" s="23">
        <v>100</v>
      </c>
      <c r="U47" s="23">
        <v>0</v>
      </c>
      <c r="V47" s="23">
        <v>0</v>
      </c>
      <c r="W47" s="23">
        <f t="shared" si="43"/>
        <v>100</v>
      </c>
      <c r="X47" s="23">
        <v>100</v>
      </c>
      <c r="Y47" s="23">
        <v>0</v>
      </c>
      <c r="Z47" s="23">
        <f t="shared" si="44"/>
        <v>100</v>
      </c>
      <c r="AA47" s="23">
        <v>100</v>
      </c>
      <c r="AB47" s="23">
        <v>0</v>
      </c>
      <c r="AC47" s="5"/>
      <c r="AD47" s="5"/>
      <c r="AE47" s="5"/>
      <c r="AF47" s="5"/>
      <c r="AG47" s="5"/>
      <c r="AH47" s="5"/>
      <c r="AI47" s="5"/>
      <c r="AJ47" s="5"/>
      <c r="AK47" s="5"/>
    </row>
    <row r="48" spans="1:37" s="41" customFormat="1" ht="89.25" x14ac:dyDescent="0.2">
      <c r="A48" s="31" t="s">
        <v>48</v>
      </c>
      <c r="B48" s="29" t="s">
        <v>62</v>
      </c>
      <c r="C48" s="29" t="s">
        <v>8</v>
      </c>
      <c r="D48" s="26">
        <f t="shared" si="23"/>
        <v>15651.1</v>
      </c>
      <c r="E48" s="23"/>
      <c r="F48" s="23"/>
      <c r="G48" s="23">
        <f t="shared" si="38"/>
        <v>2363.3000000000002</v>
      </c>
      <c r="H48" s="23">
        <v>2363.3000000000002</v>
      </c>
      <c r="I48" s="23">
        <v>0</v>
      </c>
      <c r="J48" s="23">
        <f t="shared" si="39"/>
        <v>2216.1</v>
      </c>
      <c r="K48" s="23">
        <v>2216.1</v>
      </c>
      <c r="L48" s="23">
        <v>0</v>
      </c>
      <c r="M48" s="23">
        <f t="shared" si="40"/>
        <v>1254.8</v>
      </c>
      <c r="N48" s="23">
        <v>1254.8</v>
      </c>
      <c r="O48" s="23">
        <v>0</v>
      </c>
      <c r="P48" s="22">
        <f t="shared" si="41"/>
        <v>2496</v>
      </c>
      <c r="Q48" s="22">
        <v>2496</v>
      </c>
      <c r="R48" s="22">
        <v>0</v>
      </c>
      <c r="S48" s="23">
        <f t="shared" si="42"/>
        <v>3920.9</v>
      </c>
      <c r="T48" s="23">
        <v>3920.9</v>
      </c>
      <c r="U48" s="23">
        <v>0</v>
      </c>
      <c r="V48" s="23">
        <v>0</v>
      </c>
      <c r="W48" s="23">
        <f t="shared" si="43"/>
        <v>1700</v>
      </c>
      <c r="X48" s="23">
        <v>1700</v>
      </c>
      <c r="Y48" s="23">
        <v>0</v>
      </c>
      <c r="Z48" s="23">
        <f t="shared" si="44"/>
        <v>1700</v>
      </c>
      <c r="AA48" s="23">
        <v>1700</v>
      </c>
      <c r="AB48" s="23">
        <v>0</v>
      </c>
      <c r="AC48" s="5"/>
      <c r="AD48" s="5"/>
      <c r="AE48" s="5"/>
      <c r="AF48" s="5"/>
      <c r="AG48" s="5"/>
      <c r="AH48" s="5"/>
      <c r="AI48" s="5"/>
      <c r="AJ48" s="5"/>
      <c r="AK48" s="5"/>
    </row>
    <row r="49" spans="1:37" s="41" customFormat="1" ht="89.25" x14ac:dyDescent="0.2">
      <c r="A49" s="42" t="s">
        <v>39</v>
      </c>
      <c r="B49" s="29" t="s">
        <v>62</v>
      </c>
      <c r="C49" s="29" t="s">
        <v>8</v>
      </c>
      <c r="D49" s="26">
        <f t="shared" si="23"/>
        <v>1646</v>
      </c>
      <c r="E49" s="23"/>
      <c r="F49" s="23"/>
      <c r="G49" s="23">
        <f t="shared" si="38"/>
        <v>214.4</v>
      </c>
      <c r="H49" s="23">
        <v>214.4</v>
      </c>
      <c r="I49" s="23">
        <v>0</v>
      </c>
      <c r="J49" s="23">
        <f t="shared" si="39"/>
        <v>250</v>
      </c>
      <c r="K49" s="23">
        <v>250</v>
      </c>
      <c r="L49" s="23">
        <v>0</v>
      </c>
      <c r="M49" s="23">
        <v>250</v>
      </c>
      <c r="N49" s="23">
        <v>250</v>
      </c>
      <c r="O49" s="23">
        <v>0</v>
      </c>
      <c r="P49" s="22">
        <f>Q49</f>
        <v>181.6</v>
      </c>
      <c r="Q49" s="22">
        <v>181.6</v>
      </c>
      <c r="R49" s="22">
        <v>0</v>
      </c>
      <c r="S49" s="23">
        <v>250</v>
      </c>
      <c r="T49" s="23">
        <v>250</v>
      </c>
      <c r="U49" s="23">
        <v>0</v>
      </c>
      <c r="V49" s="23">
        <v>0</v>
      </c>
      <c r="W49" s="23">
        <f t="shared" si="43"/>
        <v>250</v>
      </c>
      <c r="X49" s="23">
        <v>250</v>
      </c>
      <c r="Y49" s="23">
        <v>0</v>
      </c>
      <c r="Z49" s="23">
        <f t="shared" si="44"/>
        <v>250</v>
      </c>
      <c r="AA49" s="23">
        <v>250</v>
      </c>
      <c r="AB49" s="23">
        <v>0</v>
      </c>
      <c r="AC49" s="5"/>
      <c r="AD49" s="5"/>
      <c r="AE49" s="5"/>
      <c r="AF49" s="5"/>
      <c r="AG49" s="5"/>
      <c r="AH49" s="5"/>
      <c r="AI49" s="5"/>
      <c r="AJ49" s="5"/>
      <c r="AK49" s="5"/>
    </row>
    <row r="50" spans="1:37" s="41" customFormat="1" ht="89.25" x14ac:dyDescent="0.2">
      <c r="A50" s="42" t="s">
        <v>40</v>
      </c>
      <c r="B50" s="29" t="s">
        <v>62</v>
      </c>
      <c r="C50" s="29" t="s">
        <v>8</v>
      </c>
      <c r="D50" s="26">
        <f t="shared" si="23"/>
        <v>984.2</v>
      </c>
      <c r="E50" s="23"/>
      <c r="F50" s="23"/>
      <c r="G50" s="23">
        <f t="shared" si="38"/>
        <v>136.19999999999999</v>
      </c>
      <c r="H50" s="23">
        <v>136.19999999999999</v>
      </c>
      <c r="I50" s="23">
        <v>0</v>
      </c>
      <c r="J50" s="23">
        <f t="shared" si="39"/>
        <v>248</v>
      </c>
      <c r="K50" s="23">
        <v>248</v>
      </c>
      <c r="L50" s="23">
        <v>0</v>
      </c>
      <c r="M50" s="23">
        <f t="shared" si="40"/>
        <v>150</v>
      </c>
      <c r="N50" s="23">
        <v>150</v>
      </c>
      <c r="O50" s="23">
        <v>0</v>
      </c>
      <c r="P50" s="22">
        <f t="shared" si="41"/>
        <v>0</v>
      </c>
      <c r="Q50" s="22">
        <v>0</v>
      </c>
      <c r="R50" s="22">
        <v>0</v>
      </c>
      <c r="S50" s="23">
        <f t="shared" si="42"/>
        <v>150</v>
      </c>
      <c r="T50" s="23">
        <v>150</v>
      </c>
      <c r="U50" s="23">
        <v>0</v>
      </c>
      <c r="V50" s="23">
        <v>0</v>
      </c>
      <c r="W50" s="23">
        <f t="shared" si="43"/>
        <v>150</v>
      </c>
      <c r="X50" s="23">
        <v>150</v>
      </c>
      <c r="Y50" s="23">
        <v>0</v>
      </c>
      <c r="Z50" s="23">
        <f t="shared" si="44"/>
        <v>150</v>
      </c>
      <c r="AA50" s="23">
        <v>150</v>
      </c>
      <c r="AB50" s="23">
        <v>0</v>
      </c>
      <c r="AC50" s="5"/>
      <c r="AD50" s="5"/>
      <c r="AE50" s="5"/>
      <c r="AF50" s="5"/>
      <c r="AG50" s="5"/>
      <c r="AH50" s="5"/>
      <c r="AI50" s="5"/>
      <c r="AJ50" s="5"/>
      <c r="AK50" s="5"/>
    </row>
    <row r="51" spans="1:37" s="41" customFormat="1" ht="96" customHeight="1" x14ac:dyDescent="0.2">
      <c r="A51" s="42" t="s">
        <v>59</v>
      </c>
      <c r="B51" s="43" t="s">
        <v>62</v>
      </c>
      <c r="C51" s="29" t="s">
        <v>8</v>
      </c>
      <c r="D51" s="26">
        <f t="shared" si="23"/>
        <v>1340.0000000000002</v>
      </c>
      <c r="E51" s="23"/>
      <c r="F51" s="23"/>
      <c r="G51" s="23">
        <f t="shared" si="38"/>
        <v>203.4</v>
      </c>
      <c r="H51" s="23">
        <v>4.0999999999999996</v>
      </c>
      <c r="I51" s="23">
        <v>199.3</v>
      </c>
      <c r="J51" s="23">
        <f t="shared" si="39"/>
        <v>237.3</v>
      </c>
      <c r="K51" s="23">
        <v>38</v>
      </c>
      <c r="L51" s="23">
        <v>199.3</v>
      </c>
      <c r="M51" s="23">
        <f t="shared" si="40"/>
        <v>103.6</v>
      </c>
      <c r="N51" s="23">
        <v>103.6</v>
      </c>
      <c r="O51" s="23">
        <v>0</v>
      </c>
      <c r="P51" s="22">
        <f t="shared" si="41"/>
        <v>185.5</v>
      </c>
      <c r="Q51" s="22">
        <v>3.7</v>
      </c>
      <c r="R51" s="22">
        <v>181.8</v>
      </c>
      <c r="S51" s="23">
        <f t="shared" si="42"/>
        <v>203.4</v>
      </c>
      <c r="T51" s="23">
        <v>4.0999999999999996</v>
      </c>
      <c r="U51" s="23">
        <v>0</v>
      </c>
      <c r="V51" s="23">
        <v>199.3</v>
      </c>
      <c r="W51" s="23">
        <f t="shared" si="43"/>
        <v>203.4</v>
      </c>
      <c r="X51" s="23">
        <v>4.0999999999999996</v>
      </c>
      <c r="Y51" s="23">
        <v>199.3</v>
      </c>
      <c r="Z51" s="23">
        <f t="shared" si="44"/>
        <v>203.4</v>
      </c>
      <c r="AA51" s="23">
        <v>4.0999999999999996</v>
      </c>
      <c r="AB51" s="23">
        <v>199.3</v>
      </c>
      <c r="AC51" s="5"/>
      <c r="AD51" s="5"/>
      <c r="AE51" s="5"/>
      <c r="AF51" s="5"/>
      <c r="AG51" s="5"/>
      <c r="AH51" s="5"/>
      <c r="AI51" s="5"/>
      <c r="AJ51" s="5"/>
      <c r="AK51" s="5"/>
    </row>
    <row r="52" spans="1:37" s="24" customFormat="1" ht="33.75" customHeight="1" x14ac:dyDescent="0.2">
      <c r="A52" s="65" t="s">
        <v>52</v>
      </c>
      <c r="B52" s="63" t="str">
        <f>B54</f>
        <v>Сектор по кадрам и муниципальной службе администрации МР "Печора"</v>
      </c>
      <c r="C52" s="21" t="s">
        <v>35</v>
      </c>
      <c r="D52" s="26">
        <f t="shared" ref="D52:E54" si="45">G52+J52+M52+P52+S52+W52</f>
        <v>0</v>
      </c>
      <c r="E52" s="27">
        <f t="shared" si="45"/>
        <v>0</v>
      </c>
      <c r="F52" s="27">
        <f t="shared" ref="F52:H54" si="46">I52+L52+O52+R52+V52+Y52</f>
        <v>0</v>
      </c>
      <c r="G52" s="27">
        <f t="shared" si="46"/>
        <v>0</v>
      </c>
      <c r="H52" s="27">
        <f t="shared" si="46"/>
        <v>0</v>
      </c>
      <c r="I52" s="27">
        <f t="shared" ref="I52:K54" si="47">L52+O52+R52+V52+Y52+AB52</f>
        <v>0</v>
      </c>
      <c r="J52" s="27">
        <f t="shared" si="47"/>
        <v>0</v>
      </c>
      <c r="K52" s="27">
        <f t="shared" si="47"/>
        <v>0</v>
      </c>
      <c r="L52" s="27">
        <f t="shared" ref="L52:N54" si="48">O52+R52+V52+Y52+AB52+AE52</f>
        <v>0</v>
      </c>
      <c r="M52" s="27">
        <f t="shared" si="48"/>
        <v>0</v>
      </c>
      <c r="N52" s="27">
        <f t="shared" si="48"/>
        <v>0</v>
      </c>
      <c r="O52" s="27">
        <f t="shared" ref="O52:Q54" si="49">R52+V52+Y52+AB52+AE52+AH52</f>
        <v>0</v>
      </c>
      <c r="P52" s="28">
        <f t="shared" si="49"/>
        <v>0</v>
      </c>
      <c r="Q52" s="28">
        <f t="shared" si="49"/>
        <v>0</v>
      </c>
      <c r="R52" s="28">
        <f t="shared" ref="R52:T54" si="50">V52+Y52+AB52+AE52+AH52+AK52</f>
        <v>0</v>
      </c>
      <c r="S52" s="27">
        <f t="shared" si="50"/>
        <v>0</v>
      </c>
      <c r="T52" s="27">
        <f t="shared" si="50"/>
        <v>0</v>
      </c>
      <c r="U52" s="27">
        <v>0</v>
      </c>
      <c r="V52" s="27">
        <f t="shared" ref="V52:Y52" si="51">Y52+AB52+AE52+AH52+AK52+AN52</f>
        <v>0</v>
      </c>
      <c r="W52" s="27">
        <f t="shared" si="51"/>
        <v>0</v>
      </c>
      <c r="X52" s="27">
        <f t="shared" si="51"/>
        <v>0</v>
      </c>
      <c r="Y52" s="27">
        <f t="shared" si="51"/>
        <v>0</v>
      </c>
      <c r="Z52" s="27">
        <f t="shared" ref="Z52:Z54" si="52">AC52+AF52+AI52+AL52+AO52+AR52</f>
        <v>0</v>
      </c>
      <c r="AA52" s="27">
        <f t="shared" ref="AA52:AA54" si="53">AD52+AG52+AJ52+AM52+AP52+AS52</f>
        <v>0</v>
      </c>
      <c r="AB52" s="27">
        <f t="shared" ref="AB52:AB54" si="54">AE52+AH52+AK52+AN52+AQ52+AT52</f>
        <v>0</v>
      </c>
      <c r="AC52" s="19"/>
      <c r="AD52" s="19"/>
      <c r="AE52" s="19"/>
      <c r="AF52" s="19"/>
      <c r="AG52" s="19"/>
      <c r="AH52" s="19"/>
      <c r="AI52" s="19"/>
      <c r="AJ52" s="19"/>
      <c r="AK52" s="19"/>
    </row>
    <row r="53" spans="1:37" ht="25.5" x14ac:dyDescent="0.2">
      <c r="A53" s="66"/>
      <c r="B53" s="64"/>
      <c r="C53" s="29" t="s">
        <v>8</v>
      </c>
      <c r="D53" s="26">
        <f t="shared" si="45"/>
        <v>0</v>
      </c>
      <c r="E53" s="23">
        <f t="shared" si="45"/>
        <v>0</v>
      </c>
      <c r="F53" s="23">
        <f t="shared" si="46"/>
        <v>0</v>
      </c>
      <c r="G53" s="23">
        <f t="shared" si="46"/>
        <v>0</v>
      </c>
      <c r="H53" s="23">
        <f t="shared" si="46"/>
        <v>0</v>
      </c>
      <c r="I53" s="23">
        <f t="shared" si="47"/>
        <v>0</v>
      </c>
      <c r="J53" s="23">
        <f t="shared" si="47"/>
        <v>0</v>
      </c>
      <c r="K53" s="23">
        <f t="shared" si="47"/>
        <v>0</v>
      </c>
      <c r="L53" s="23">
        <f t="shared" si="48"/>
        <v>0</v>
      </c>
      <c r="M53" s="23">
        <f t="shared" si="48"/>
        <v>0</v>
      </c>
      <c r="N53" s="23">
        <f t="shared" si="48"/>
        <v>0</v>
      </c>
      <c r="O53" s="23">
        <f t="shared" si="49"/>
        <v>0</v>
      </c>
      <c r="P53" s="22">
        <f t="shared" si="49"/>
        <v>0</v>
      </c>
      <c r="Q53" s="22">
        <f t="shared" si="49"/>
        <v>0</v>
      </c>
      <c r="R53" s="22">
        <f t="shared" si="50"/>
        <v>0</v>
      </c>
      <c r="S53" s="23">
        <f t="shared" si="50"/>
        <v>0</v>
      </c>
      <c r="T53" s="23">
        <f t="shared" si="50"/>
        <v>0</v>
      </c>
      <c r="U53" s="23">
        <v>0</v>
      </c>
      <c r="V53" s="23">
        <f t="shared" ref="V53:Y53" si="55">Y53+AB53+AE53+AH53+AK53+AN53</f>
        <v>0</v>
      </c>
      <c r="W53" s="23">
        <f t="shared" si="55"/>
        <v>0</v>
      </c>
      <c r="X53" s="23">
        <f t="shared" si="55"/>
        <v>0</v>
      </c>
      <c r="Y53" s="23">
        <f t="shared" si="55"/>
        <v>0</v>
      </c>
      <c r="Z53" s="23">
        <f t="shared" si="52"/>
        <v>0</v>
      </c>
      <c r="AA53" s="23">
        <f t="shared" si="53"/>
        <v>0</v>
      </c>
      <c r="AB53" s="23">
        <f t="shared" si="54"/>
        <v>0</v>
      </c>
    </row>
    <row r="54" spans="1:37" ht="51" x14ac:dyDescent="0.2">
      <c r="A54" s="44" t="s">
        <v>24</v>
      </c>
      <c r="B54" s="29" t="s">
        <v>30</v>
      </c>
      <c r="C54" s="29" t="s">
        <v>8</v>
      </c>
      <c r="D54" s="26">
        <f t="shared" si="45"/>
        <v>0</v>
      </c>
      <c r="E54" s="23">
        <f t="shared" si="45"/>
        <v>0</v>
      </c>
      <c r="F54" s="23">
        <f t="shared" si="46"/>
        <v>0</v>
      </c>
      <c r="G54" s="23">
        <f t="shared" si="46"/>
        <v>0</v>
      </c>
      <c r="H54" s="23">
        <f t="shared" si="46"/>
        <v>0</v>
      </c>
      <c r="I54" s="23">
        <f t="shared" si="47"/>
        <v>0</v>
      </c>
      <c r="J54" s="23">
        <f t="shared" si="47"/>
        <v>0</v>
      </c>
      <c r="K54" s="23">
        <f t="shared" si="47"/>
        <v>0</v>
      </c>
      <c r="L54" s="23">
        <f t="shared" si="48"/>
        <v>0</v>
      </c>
      <c r="M54" s="23">
        <f t="shared" si="48"/>
        <v>0</v>
      </c>
      <c r="N54" s="23">
        <f t="shared" si="48"/>
        <v>0</v>
      </c>
      <c r="O54" s="23">
        <f t="shared" si="49"/>
        <v>0</v>
      </c>
      <c r="P54" s="22">
        <f t="shared" si="49"/>
        <v>0</v>
      </c>
      <c r="Q54" s="22">
        <f t="shared" si="49"/>
        <v>0</v>
      </c>
      <c r="R54" s="22">
        <f t="shared" si="50"/>
        <v>0</v>
      </c>
      <c r="S54" s="23">
        <f t="shared" si="50"/>
        <v>0</v>
      </c>
      <c r="T54" s="23">
        <f t="shared" si="50"/>
        <v>0</v>
      </c>
      <c r="U54" s="23">
        <v>0</v>
      </c>
      <c r="V54" s="23">
        <f t="shared" ref="V54:Y54" si="56">Y54+AB54+AE54+AH54+AK54+AN54</f>
        <v>0</v>
      </c>
      <c r="W54" s="23">
        <f t="shared" si="56"/>
        <v>0</v>
      </c>
      <c r="X54" s="23">
        <f t="shared" si="56"/>
        <v>0</v>
      </c>
      <c r="Y54" s="23">
        <f t="shared" si="56"/>
        <v>0</v>
      </c>
      <c r="Z54" s="23">
        <f t="shared" si="52"/>
        <v>0</v>
      </c>
      <c r="AA54" s="23">
        <f t="shared" si="53"/>
        <v>0</v>
      </c>
      <c r="AB54" s="23">
        <f t="shared" si="54"/>
        <v>0</v>
      </c>
    </row>
    <row r="55" spans="1:37" ht="51" x14ac:dyDescent="0.2">
      <c r="A55" s="31" t="s">
        <v>25</v>
      </c>
      <c r="B55" s="29" t="s">
        <v>30</v>
      </c>
      <c r="C55" s="29" t="s">
        <v>8</v>
      </c>
      <c r="D55" s="26">
        <f>G55+J55+M55+P55+S55+W55</f>
        <v>0</v>
      </c>
      <c r="E55" s="23"/>
      <c r="F55" s="23"/>
      <c r="G55" s="23">
        <f>H55+I55</f>
        <v>0</v>
      </c>
      <c r="H55" s="23">
        <v>0</v>
      </c>
      <c r="I55" s="23">
        <v>0</v>
      </c>
      <c r="J55" s="23">
        <f>K55+L55</f>
        <v>0</v>
      </c>
      <c r="K55" s="23">
        <v>0</v>
      </c>
      <c r="L55" s="23">
        <v>0</v>
      </c>
      <c r="M55" s="23">
        <f>N55+O55</f>
        <v>0</v>
      </c>
      <c r="N55" s="23">
        <v>0</v>
      </c>
      <c r="O55" s="23">
        <v>0</v>
      </c>
      <c r="P55" s="22">
        <f>Q55+R55</f>
        <v>0</v>
      </c>
      <c r="Q55" s="22">
        <v>0</v>
      </c>
      <c r="R55" s="22">
        <v>0</v>
      </c>
      <c r="S55" s="23">
        <f>T55+V55</f>
        <v>0</v>
      </c>
      <c r="T55" s="23">
        <v>0</v>
      </c>
      <c r="U55" s="23">
        <v>0</v>
      </c>
      <c r="V55" s="23">
        <v>0</v>
      </c>
      <c r="W55" s="23">
        <f>X55+Y55</f>
        <v>0</v>
      </c>
      <c r="X55" s="23">
        <v>0</v>
      </c>
      <c r="Y55" s="23">
        <v>0</v>
      </c>
      <c r="Z55" s="23">
        <f>AA55+AB55</f>
        <v>0</v>
      </c>
      <c r="AA55" s="23">
        <v>0</v>
      </c>
      <c r="AB55" s="23">
        <v>0</v>
      </c>
    </row>
    <row r="56" spans="1:37" x14ac:dyDescent="0.2">
      <c r="B56" s="41"/>
      <c r="C56" s="41"/>
      <c r="D56" s="46"/>
      <c r="E56" s="46"/>
      <c r="F56" s="46"/>
      <c r="G56" s="45"/>
      <c r="I56" s="47"/>
      <c r="J56" s="48"/>
      <c r="O56" s="49"/>
      <c r="R56" s="49"/>
      <c r="T56" s="4"/>
      <c r="U56" s="4"/>
      <c r="V56" s="49" t="s">
        <v>34</v>
      </c>
      <c r="Y56" s="49"/>
      <c r="AB56" s="49"/>
    </row>
    <row r="57" spans="1:37" x14ac:dyDescent="0.2"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T57" s="4"/>
      <c r="U57" s="4"/>
      <c r="V57" s="4"/>
    </row>
    <row r="58" spans="1:37" x14ac:dyDescent="0.2">
      <c r="D58" s="52"/>
      <c r="E58" s="50"/>
      <c r="F58" s="50"/>
      <c r="G58" s="50"/>
      <c r="H58" s="50"/>
      <c r="I58" s="50"/>
      <c r="J58" s="48"/>
      <c r="T58" s="4"/>
      <c r="U58" s="4"/>
      <c r="V58" s="4"/>
    </row>
  </sheetData>
  <autoFilter ref="A7:I7"/>
  <mergeCells count="32">
    <mergeCell ref="W1:AB1"/>
    <mergeCell ref="B8:B11"/>
    <mergeCell ref="A52:A53"/>
    <mergeCell ref="J5:L5"/>
    <mergeCell ref="C4:C6"/>
    <mergeCell ref="D5:D6"/>
    <mergeCell ref="A23:A25"/>
    <mergeCell ref="A31:A32"/>
    <mergeCell ref="A33:A34"/>
    <mergeCell ref="A36:A37"/>
    <mergeCell ref="A12:A14"/>
    <mergeCell ref="B12:B14"/>
    <mergeCell ref="A8:A11"/>
    <mergeCell ref="W5:Y5"/>
    <mergeCell ref="B4:B6"/>
    <mergeCell ref="A4:A6"/>
    <mergeCell ref="A3:AB3"/>
    <mergeCell ref="Z5:AB5"/>
    <mergeCell ref="D4:AB4"/>
    <mergeCell ref="S5:V5"/>
    <mergeCell ref="P5:R5"/>
    <mergeCell ref="E5:F6"/>
    <mergeCell ref="G5:I5"/>
    <mergeCell ref="M5:O5"/>
    <mergeCell ref="C57:N57"/>
    <mergeCell ref="A40:A41"/>
    <mergeCell ref="A17:A18"/>
    <mergeCell ref="B17:B18"/>
    <mergeCell ref="B23:B24"/>
    <mergeCell ref="B52:B53"/>
    <mergeCell ref="A44:A45"/>
    <mergeCell ref="B44:B4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r:id="rId1"/>
  <ignoredErrors>
    <ignoredError sqref="P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8</cp:lastModifiedBy>
  <cp:lastPrinted>2024-08-13T06:34:18Z</cp:lastPrinted>
  <dcterms:created xsi:type="dcterms:W3CDTF">2013-10-25T08:40:08Z</dcterms:created>
  <dcterms:modified xsi:type="dcterms:W3CDTF">2024-08-13T06:34:21Z</dcterms:modified>
</cp:coreProperties>
</file>