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0" windowWidth="19440" windowHeight="123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Лист1!$5:$6</definedName>
  </definedNames>
  <calcPr calcId="144525"/>
</workbook>
</file>

<file path=xl/calcChain.xml><?xml version="1.0" encoding="utf-8"?>
<calcChain xmlns="http://schemas.openxmlformats.org/spreadsheetml/2006/main">
  <c r="J14" i="1" l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I14" i="1"/>
  <c r="K23" i="1" l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J21" i="1"/>
  <c r="J13" i="1"/>
  <c r="I13" i="1" s="1"/>
  <c r="J33" i="1" l="1"/>
  <c r="J32" i="1"/>
  <c r="X45" i="1" l="1"/>
  <c r="W45" i="1"/>
  <c r="V45" i="1"/>
  <c r="U45" i="1"/>
  <c r="T45" i="1"/>
  <c r="S45" i="1"/>
  <c r="R45" i="1"/>
  <c r="Q45" i="1"/>
  <c r="P45" i="1"/>
  <c r="O45" i="1"/>
  <c r="N45" i="1"/>
  <c r="M45" i="1"/>
  <c r="L45" i="1"/>
  <c r="K44" i="1"/>
  <c r="K45" i="1" s="1"/>
  <c r="M48" i="1"/>
  <c r="L48" i="1"/>
  <c r="K48" i="1"/>
  <c r="N48" i="1"/>
  <c r="F14" i="1" l="1"/>
  <c r="J12" i="1" l="1"/>
  <c r="I12" i="1" s="1"/>
  <c r="F35" i="1" l="1"/>
  <c r="F29" i="1"/>
  <c r="H2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47" i="1"/>
  <c r="J44" i="1"/>
  <c r="J43" i="1"/>
  <c r="I43" i="1" s="1"/>
  <c r="G45" i="1"/>
  <c r="F45" i="1"/>
  <c r="I44" i="1" l="1"/>
  <c r="J45" i="1"/>
  <c r="I45" i="1" s="1"/>
  <c r="I47" i="1"/>
  <c r="J48" i="1"/>
  <c r="I48" i="1" s="1"/>
  <c r="J40" i="1"/>
  <c r="I40" i="1"/>
  <c r="J39" i="1"/>
  <c r="I39" i="1" s="1"/>
  <c r="J38" i="1"/>
  <c r="I38" i="1" s="1"/>
  <c r="N28" i="1"/>
  <c r="N29" i="1" s="1"/>
  <c r="J27" i="1"/>
  <c r="I27" i="1" s="1"/>
  <c r="I28" i="1" s="1"/>
  <c r="I29" i="1" s="1"/>
  <c r="J18" i="1"/>
  <c r="I18" i="1" s="1"/>
  <c r="J10" i="1"/>
  <c r="J11" i="1"/>
  <c r="J28" i="1" l="1"/>
  <c r="J29" i="1" s="1"/>
  <c r="G24" i="1"/>
  <c r="G49" i="1" s="1"/>
  <c r="F34" i="1"/>
  <c r="F23" i="1"/>
  <c r="F24" i="1" s="1"/>
  <c r="F49" i="1" s="1"/>
  <c r="H23" i="1"/>
  <c r="H24" i="1" s="1"/>
  <c r="X24" i="1" l="1"/>
  <c r="W24" i="1"/>
  <c r="V24" i="1"/>
  <c r="U24" i="1"/>
  <c r="T24" i="1"/>
  <c r="S24" i="1"/>
  <c r="R24" i="1"/>
  <c r="Q24" i="1"/>
  <c r="P24" i="1"/>
  <c r="N24" i="1"/>
  <c r="M24" i="1"/>
  <c r="L24" i="1"/>
  <c r="K24" i="1"/>
  <c r="X34" i="1" l="1"/>
  <c r="X35" i="1" s="1"/>
  <c r="X49" i="1" s="1"/>
  <c r="W34" i="1"/>
  <c r="W35" i="1" s="1"/>
  <c r="W49" i="1" s="1"/>
  <c r="V34" i="1"/>
  <c r="V35" i="1" s="1"/>
  <c r="V49" i="1" s="1"/>
  <c r="U34" i="1"/>
  <c r="U35" i="1" s="1"/>
  <c r="U49" i="1" s="1"/>
  <c r="T34" i="1"/>
  <c r="T35" i="1" s="1"/>
  <c r="T49" i="1" s="1"/>
  <c r="S34" i="1"/>
  <c r="S35" i="1" s="1"/>
  <c r="S49" i="1" s="1"/>
  <c r="R34" i="1"/>
  <c r="R35" i="1" s="1"/>
  <c r="R49" i="1" s="1"/>
  <c r="Q34" i="1"/>
  <c r="Q35" i="1" s="1"/>
  <c r="Q49" i="1" s="1"/>
  <c r="P34" i="1"/>
  <c r="P35" i="1" s="1"/>
  <c r="P49" i="1" s="1"/>
  <c r="N34" i="1"/>
  <c r="N35" i="1" s="1"/>
  <c r="N49" i="1" s="1"/>
  <c r="M34" i="1"/>
  <c r="M35" i="1" s="1"/>
  <c r="M49" i="1" s="1"/>
  <c r="L34" i="1"/>
  <c r="L35" i="1" s="1"/>
  <c r="L49" i="1" s="1"/>
  <c r="K34" i="1"/>
  <c r="K35" i="1" s="1"/>
  <c r="K49" i="1" s="1"/>
  <c r="J34" i="1"/>
  <c r="J35" i="1" s="1"/>
  <c r="J16" i="1"/>
  <c r="J17" i="1"/>
  <c r="I17" i="1" s="1"/>
  <c r="J19" i="1" l="1"/>
  <c r="I16" i="1"/>
  <c r="I19" i="1" s="1"/>
  <c r="H33" i="1" l="1"/>
  <c r="H34" i="1" l="1"/>
  <c r="H35" i="1"/>
  <c r="H49" i="1" s="1"/>
  <c r="I33" i="1"/>
  <c r="O32" i="1"/>
  <c r="I32" i="1" s="1"/>
  <c r="J22" i="1"/>
  <c r="J23" i="1" s="1"/>
  <c r="O11" i="1"/>
  <c r="I10" i="1"/>
  <c r="O24" i="1" l="1"/>
  <c r="I22" i="1"/>
  <c r="O34" i="1"/>
  <c r="O35" i="1" s="1"/>
  <c r="I34" i="1"/>
  <c r="I35" i="1" s="1"/>
  <c r="I21" i="1"/>
  <c r="J24" i="1"/>
  <c r="J49" i="1" s="1"/>
  <c r="I11" i="1"/>
  <c r="I23" i="1" l="1"/>
  <c r="O49" i="1"/>
  <c r="I49" i="1" s="1"/>
  <c r="I24" i="1"/>
</calcChain>
</file>

<file path=xl/sharedStrings.xml><?xml version="1.0" encoding="utf-8"?>
<sst xmlns="http://schemas.openxmlformats.org/spreadsheetml/2006/main" count="191" uniqueCount="106">
  <si>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</si>
  <si>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</si>
  <si>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</si>
  <si>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</si>
  <si>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</si>
  <si>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</si>
  <si>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</si>
  <si>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1.1.</t>
  </si>
  <si>
    <t>1.1.1.</t>
  </si>
  <si>
    <t>1.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</si>
  <si>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</si>
  <si>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</si>
  <si>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Строительство многоквартирных домов в рамках мероприятий по переселению граждан из аварийного жилищного фонда</t>
  </si>
  <si>
    <t>Объем финансирования проекта (объекта) в 2015 году, тыс. руб.</t>
  </si>
  <si>
    <t>Муниципальная  программа "Жилье, жилищно-коммунальное хозяйство и территориальное развитие МО МР "Печора"</t>
  </si>
  <si>
    <t>Подпрограмма 1 "Улучшение состояния жилищно-коммунального комплекса на территории МО МР "Печора"</t>
  </si>
  <si>
    <t>Реконструкция станции 2 -го подъема в г. Печора</t>
  </si>
  <si>
    <t xml:space="preserve">Муниципальная  программа «Безопасность жизнедеятельности населения МО МР «Печора» </t>
  </si>
  <si>
    <t>Подпрограмма 1 «Охрана окружающей среды на территории МО МР «Печора»;</t>
  </si>
  <si>
    <t>Подпрограмма 5 "Энергосбережение, повышение энергетической эффективности на территории МР "Печора"</t>
  </si>
  <si>
    <t>Установка и подключение блок-модульной котельной в п. Косью</t>
  </si>
  <si>
    <t>Установка и подключение блок-модульной котельной в п. Зеленоборск</t>
  </si>
  <si>
    <t>Муниципальная  программа "Развитие агропромышленного и рыбохозяйственного комплексов МО МР "Печора"</t>
  </si>
  <si>
    <t>Администрация МР "Печора"</t>
  </si>
  <si>
    <t>Реконструкция</t>
  </si>
  <si>
    <t>2017 год, 6,4 тыс. м3 в сутки</t>
  </si>
  <si>
    <t>Строительство</t>
  </si>
  <si>
    <t>4 кв. 2016 года,        40 тыс. м3 в сутки</t>
  </si>
  <si>
    <t>Администрация      МР "Печора"</t>
  </si>
  <si>
    <t>2017 год, Площадь - 12,5 га,   420 тыс.т. в год;   срок службы - 25 лет</t>
  </si>
  <si>
    <t>2016 год</t>
  </si>
  <si>
    <t>2015 год, 2МВт</t>
  </si>
  <si>
    <t>2015 год, 850 кВт</t>
  </si>
  <si>
    <t>После разработки ПСД</t>
  </si>
  <si>
    <t>Объем финансирования проекта (объекта) в 2016 году, тыс. руб.</t>
  </si>
  <si>
    <t>Объем финансирования проекта (объекта) в 2017 году, тыс. руб.</t>
  </si>
  <si>
    <t>Остаток сметной стоимости  на 01.01.2015г, в тыс. руб.</t>
  </si>
  <si>
    <t>Общая сметная стоимость объекта в текущих ценах на 01.01.2015 г.) тыс. руб.</t>
  </si>
  <si>
    <t xml:space="preserve">
ПЕРЕЧЕНЬ
ИНВЕСТИЦИОННЫХ ПРОЕКТОВ, ФИНАНСИРУЕМЫХ ЗА СЧЕТ 
СРЕДСТВ БЮДЖЕТА МО МР "ПЕЧОРА"  НА  2015-2017 годы</t>
  </si>
  <si>
    <t>Подпрограмма 2 «Комплексное освоение и развитие территорий в целях жилищного строительства на территории МО МР «Печора»</t>
  </si>
  <si>
    <t>Итого по программе</t>
  </si>
  <si>
    <t>2.</t>
  </si>
  <si>
    <t>2.1.</t>
  </si>
  <si>
    <t>2.1.1.</t>
  </si>
  <si>
    <t>Строительство многоквартирных домов в рамках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</si>
  <si>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Итого по подпрограмме</t>
  </si>
  <si>
    <t>-</t>
  </si>
  <si>
    <t>3.</t>
  </si>
  <si>
    <t>3.1.</t>
  </si>
  <si>
    <t>3.1.1.</t>
  </si>
  <si>
    <t>Всего по реализации инвестиционных проектов</t>
  </si>
  <si>
    <t>1.1.2.</t>
  </si>
  <si>
    <t>1.2.</t>
  </si>
  <si>
    <t>1.2.1.</t>
  </si>
  <si>
    <t>1.2.2.</t>
  </si>
  <si>
    <t>1.3.</t>
  </si>
  <si>
    <t>1.3.1.</t>
  </si>
  <si>
    <t>1.3.2.</t>
  </si>
  <si>
    <t>3.1.2.</t>
  </si>
  <si>
    <t>2017 г.</t>
  </si>
  <si>
    <t>2015 г.</t>
  </si>
  <si>
    <t>2014 г. - 114 946,66</t>
  </si>
  <si>
    <t>2014 г. - 4917,26</t>
  </si>
  <si>
    <t>2014 г. - 6734,44</t>
  </si>
  <si>
    <t>2013 г. - 2324,84                2014 г. - 381,2</t>
  </si>
  <si>
    <t>2012 г. - 178,1             2013 г.- 0,0                     2014 г. - 15 793,9</t>
  </si>
  <si>
    <t>2013 г. - 85 746,58 2014 г. - 382 223,26</t>
  </si>
  <si>
    <t>2012 г. - 14,0                     2013 г. - 3 186,0                        2014 г. - 0,0</t>
  </si>
  <si>
    <t>1.1.3.</t>
  </si>
  <si>
    <t>1.2.3.</t>
  </si>
  <si>
    <t xml:space="preserve">2015 г. </t>
  </si>
  <si>
    <t>Муниципальная  программа "Развитие образования МО МР "Печора"</t>
  </si>
  <si>
    <t>4.</t>
  </si>
  <si>
    <t>4.1.</t>
  </si>
  <si>
    <t>Подпрограмма 2 "Развитие системы общего образования на территории МО МР "Печора"</t>
  </si>
  <si>
    <t>4.1.1.</t>
  </si>
  <si>
    <t>2013 г. - 198,3              2014 г. - 1135,84</t>
  </si>
  <si>
    <t>Муниципальная  программа «Социальное развитие МО МР «Печора»</t>
  </si>
  <si>
    <t>Подпрограмма 2 «Социальная поддержка отдельных категорий граждан, развитие и укрепление института семьи на территории  МО МР «Печора»</t>
  </si>
  <si>
    <t>5.</t>
  </si>
  <si>
    <t>5.1.</t>
  </si>
  <si>
    <t>5.1.1.</t>
  </si>
  <si>
    <t>Строительство жилых помещений для детей-сирот и детей, оставшихся без попечения родителей</t>
  </si>
  <si>
    <t>6.</t>
  </si>
  <si>
    <t>6.1.</t>
  </si>
  <si>
    <t>Строительство административного бытового центра в составе турбазы в районе д. Бызовая</t>
  </si>
  <si>
    <t>2014 г. - 17 200,3</t>
  </si>
  <si>
    <t>Приложение 1
к постановлению администрации МР "Печора"                                                            от "03"    марта 2015 г. № 266</t>
  </si>
  <si>
    <t>Строительство объектов инженерной инфраструктуры к новым земельным участкам предназначенным под жилищное строительство</t>
  </si>
  <si>
    <t>Подпрограмма 2 "Устойчивое развитие сельских территорий МО МР "Печора"</t>
  </si>
  <si>
    <t>Муниципальная программа "Развитие культуры и туризма  на территории МО МР "Печора"</t>
  </si>
  <si>
    <t>1.1.4.</t>
  </si>
  <si>
    <t>Строительство сельского социально-культурного центра с универсальным залом на 50 мест в д. Конецбор</t>
  </si>
  <si>
    <t>Строительство здания ЦТП № 17 в г. Печора</t>
  </si>
  <si>
    <t>Управление культуры и туризма МР "Печора"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</si>
  <si>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</si>
  <si>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</si>
  <si>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ИТОГО объем финансирования проекта (объекта) в тыс. руб. на 2015-2017 гг..</t>
  </si>
  <si>
    <t>Внедрение ультрафиолетового облучения очистка сточных вод на канализационных сооружениях г. Печора</t>
  </si>
  <si>
    <t>Техническое перевооружение котельной № 60 в п. Кожва</t>
  </si>
  <si>
    <t>Строительство объектов размещения (полигонов, площадок хранения) твердых бытовых отходов в г. Печора</t>
  </si>
  <si>
    <t>Строительство спортивной площадки с местонахождением на территории гимназии № 1 в г. Печора</t>
  </si>
  <si>
    <t>Управление образования МР "Печора"</t>
  </si>
  <si>
    <t>2015-2017 гг..</t>
  </si>
  <si>
    <t>Строительство водопроводных сетей в п. Озерный МО СП "Озерный"</t>
  </si>
  <si>
    <t>Приложение                                                                                                            к постановлению администрации МР "Печора"                                                 от "_22_"  октября  5 г. № 1211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</si>
</sst>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_р_."/>
    <numFmt numFmtId="166" formatCode="#,##0.00_р_."/>
    <numFmt numFmtId="167" formatCode="0.0"/>
  </numFmts>
  <fonts count="10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6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164" fontId="0" fillId="0" borderId="0" xfId="0" applyNumberFormat="1"/>
    <xf numFmtId="0" fontId="1" fillId="0" borderId="1" xfId="0" applyFont="1" applyFill="1" applyBorder="1" applyAlignment="1">
      <alignment horizontal="left" vertical="top" wrapText="1"/>
    </xf>
    <xf numFmtId="164" fontId="0" fillId="0" borderId="0" xfId="0" applyNumberFormat="1" applyFill="1"/>
    <xf numFmtId="164" fontId="6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7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wrapText="1"/>
    </xf>
    <xf numFmtId="0" fontId="1" fillId="0" borderId="0" xfId="0" applyFont="1" applyFill="1"/>
    <xf numFmtId="0" fontId="3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wrapText="1"/>
    </xf>
    <xf numFmtId="0" fontId="4" fillId="2" borderId="10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2"/>
  <sheetViews>
    <sheetView tabSelected="1" view="pageBreakPreview" topLeftCell="H1" zoomScale="50" zoomScaleNormal="60" zoomScaleSheetLayoutView="50" workbookViewId="0">
      <selection activeCell="S1" sqref="S1:X1"/>
    </sheetView>
  </sheetViews>
  <sheetFormatPr defaultRowHeight="15" x14ac:dyDescent="0.25"/>
  <cols>
    <col min="1" max="1" width="7.28515625" customWidth="1"/>
    <col min="2" max="2" width="24.85546875" customWidth="1"/>
    <col min="3" max="3" width="18.42578125" customWidth="1"/>
    <col min="4" max="4" width="18" customWidth="1"/>
    <col min="5" max="5" width="14" customWidth="1"/>
    <col min="6" max="6" width="21.7109375" customWidth="1"/>
    <col min="7" max="7" width="23" customWidth="1"/>
    <col min="8" max="8" width="14.5703125" customWidth="1"/>
    <col min="9" max="9" width="15.28515625" customWidth="1"/>
    <col min="10" max="10" width="17.42578125" style="79" customWidth="1"/>
    <col min="11" max="11" width="10.85546875" style="79" customWidth="1"/>
    <col min="12" max="13" width="14.5703125" style="79" customWidth="1"/>
    <col min="14" max="14" width="14.140625" style="79" customWidth="1"/>
    <col min="15" max="15" width="16.140625" customWidth="1"/>
    <col min="17" max="17" width="14.28515625" customWidth="1"/>
    <col min="18" max="18" width="12.5703125" customWidth="1"/>
    <col min="19" max="19" width="13.42578125" customWidth="1"/>
    <col min="20" max="20" width="14.140625" customWidth="1"/>
    <col min="21" max="21" width="8.85546875" customWidth="1"/>
    <col min="22" max="22" width="14" customWidth="1"/>
    <col min="23" max="23" width="14.7109375" customWidth="1"/>
    <col min="24" max="24" width="11.85546875" customWidth="1"/>
  </cols>
  <sheetData>
    <row r="1" spans="1:25" ht="64.5" customHeight="1" x14ac:dyDescent="0.35">
      <c r="A1" s="1"/>
      <c r="B1" s="1"/>
      <c r="C1" s="1"/>
      <c r="D1" s="1"/>
      <c r="E1" s="1"/>
      <c r="F1" s="1"/>
      <c r="G1" s="1"/>
      <c r="H1" s="1"/>
      <c r="I1" s="1"/>
      <c r="J1" s="72"/>
      <c r="K1" s="72"/>
      <c r="L1" s="72"/>
      <c r="M1" s="72"/>
      <c r="N1" s="72"/>
      <c r="O1" s="1"/>
      <c r="P1" s="1"/>
      <c r="Q1" s="1"/>
      <c r="R1" s="1"/>
      <c r="S1" s="93" t="s">
        <v>105</v>
      </c>
      <c r="T1" s="94"/>
      <c r="U1" s="94"/>
      <c r="V1" s="94"/>
      <c r="W1" s="94"/>
      <c r="X1" s="94"/>
    </row>
    <row r="2" spans="1:25" ht="18.75" customHeight="1" x14ac:dyDescent="0.35">
      <c r="A2" s="1"/>
      <c r="B2" s="1"/>
      <c r="C2" s="1"/>
      <c r="D2" s="1"/>
      <c r="E2" s="1"/>
      <c r="F2" s="1"/>
      <c r="G2" s="1"/>
      <c r="H2" s="1"/>
      <c r="I2" s="1"/>
      <c r="J2" s="72"/>
      <c r="K2" s="72"/>
      <c r="L2" s="72"/>
      <c r="M2" s="72"/>
      <c r="N2" s="72"/>
      <c r="O2" s="1"/>
      <c r="P2" s="1"/>
      <c r="Q2" s="1"/>
      <c r="R2" s="1"/>
      <c r="S2" s="70"/>
      <c r="T2" s="71"/>
      <c r="U2" s="71"/>
      <c r="V2" s="71"/>
      <c r="W2" s="71"/>
      <c r="X2" s="71"/>
    </row>
    <row r="3" spans="1:25" ht="64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72"/>
      <c r="K3" s="72"/>
      <c r="L3" s="72"/>
      <c r="M3" s="72"/>
      <c r="N3" s="72"/>
      <c r="O3" s="1"/>
      <c r="P3" s="1"/>
      <c r="Q3" s="1"/>
      <c r="R3" s="1"/>
      <c r="S3" s="93" t="s">
        <v>87</v>
      </c>
      <c r="T3" s="93"/>
      <c r="U3" s="93"/>
      <c r="V3" s="93"/>
      <c r="W3" s="93"/>
      <c r="X3" s="93"/>
    </row>
    <row r="4" spans="1:25" ht="101.25" customHeight="1" x14ac:dyDescent="0.25">
      <c r="A4" s="97" t="s">
        <v>38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</row>
    <row r="5" spans="1:25" ht="71.25" customHeight="1" x14ac:dyDescent="0.25">
      <c r="A5" s="90" t="s">
        <v>5</v>
      </c>
      <c r="B5" s="99" t="s">
        <v>0</v>
      </c>
      <c r="C5" s="90" t="s">
        <v>95</v>
      </c>
      <c r="D5" s="90" t="s">
        <v>11</v>
      </c>
      <c r="E5" s="90" t="s">
        <v>96</v>
      </c>
      <c r="F5" s="99" t="s">
        <v>37</v>
      </c>
      <c r="G5" s="90" t="s">
        <v>10</v>
      </c>
      <c r="H5" s="99" t="s">
        <v>36</v>
      </c>
      <c r="I5" s="99" t="s">
        <v>97</v>
      </c>
      <c r="J5" s="92" t="s">
        <v>13</v>
      </c>
      <c r="K5" s="92"/>
      <c r="L5" s="92"/>
      <c r="M5" s="92"/>
      <c r="N5" s="92"/>
      <c r="O5" s="101" t="s">
        <v>34</v>
      </c>
      <c r="P5" s="102"/>
      <c r="Q5" s="102"/>
      <c r="R5" s="102"/>
      <c r="S5" s="103"/>
      <c r="T5" s="104" t="s">
        <v>35</v>
      </c>
      <c r="U5" s="105"/>
      <c r="V5" s="105"/>
      <c r="W5" s="105"/>
      <c r="X5" s="106"/>
    </row>
    <row r="6" spans="1:25" ht="150.75" customHeight="1" x14ac:dyDescent="0.25">
      <c r="A6" s="100"/>
      <c r="B6" s="90"/>
      <c r="C6" s="91"/>
      <c r="D6" s="91"/>
      <c r="E6" s="91"/>
      <c r="F6" s="90"/>
      <c r="G6" s="91"/>
      <c r="H6" s="90"/>
      <c r="I6" s="90"/>
      <c r="J6" s="73" t="s">
        <v>4</v>
      </c>
      <c r="K6" s="73" t="s">
        <v>1</v>
      </c>
      <c r="L6" s="73" t="s">
        <v>2</v>
      </c>
      <c r="M6" s="73" t="s">
        <v>3</v>
      </c>
      <c r="N6" s="73" t="s">
        <v>6</v>
      </c>
      <c r="O6" s="5" t="s">
        <v>4</v>
      </c>
      <c r="P6" s="6" t="s">
        <v>1</v>
      </c>
      <c r="Q6" s="6" t="s">
        <v>2</v>
      </c>
      <c r="R6" s="6" t="s">
        <v>3</v>
      </c>
      <c r="S6" s="6" t="s">
        <v>6</v>
      </c>
      <c r="T6" s="5" t="s">
        <v>4</v>
      </c>
      <c r="U6" s="6" t="s">
        <v>1</v>
      </c>
      <c r="V6" s="6" t="s">
        <v>2</v>
      </c>
      <c r="W6" s="6" t="s">
        <v>3</v>
      </c>
      <c r="X6" s="6" t="s">
        <v>6</v>
      </c>
    </row>
    <row r="7" spans="1:25" ht="16.5" x14ac:dyDescent="0.25">
      <c r="A7" s="3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74">
        <v>10</v>
      </c>
      <c r="K7" s="74">
        <v>11</v>
      </c>
      <c r="L7" s="74">
        <v>12</v>
      </c>
      <c r="M7" s="74">
        <v>13</v>
      </c>
      <c r="N7" s="74">
        <v>14</v>
      </c>
      <c r="O7" s="2">
        <v>15</v>
      </c>
      <c r="P7" s="2">
        <v>16</v>
      </c>
      <c r="Q7" s="2">
        <v>17</v>
      </c>
      <c r="R7" s="2">
        <v>18</v>
      </c>
      <c r="S7" s="2">
        <v>19</v>
      </c>
      <c r="T7" s="2">
        <v>20</v>
      </c>
      <c r="U7" s="2">
        <v>21</v>
      </c>
      <c r="V7" s="2">
        <v>22</v>
      </c>
      <c r="W7" s="2">
        <v>23</v>
      </c>
      <c r="X7" s="2">
        <v>24</v>
      </c>
    </row>
    <row r="8" spans="1:25" ht="41.25" customHeight="1" x14ac:dyDescent="0.25">
      <c r="A8" s="29" t="s">
        <v>9</v>
      </c>
      <c r="B8" s="83" t="s">
        <v>14</v>
      </c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6"/>
    </row>
    <row r="9" spans="1:25" ht="41.25" customHeight="1" x14ac:dyDescent="0.25">
      <c r="A9" s="29" t="s">
        <v>7</v>
      </c>
      <c r="B9" s="83" t="s">
        <v>15</v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6"/>
    </row>
    <row r="10" spans="1:25" ht="69.75" customHeight="1" x14ac:dyDescent="0.25">
      <c r="A10" s="29" t="s">
        <v>8</v>
      </c>
      <c r="B10" s="30" t="s">
        <v>16</v>
      </c>
      <c r="C10" s="21" t="s">
        <v>24</v>
      </c>
      <c r="D10" s="21" t="s">
        <v>23</v>
      </c>
      <c r="E10" s="20" t="s">
        <v>25</v>
      </c>
      <c r="F10" s="21" t="s">
        <v>33</v>
      </c>
      <c r="G10" s="31" t="s">
        <v>67</v>
      </c>
      <c r="H10" s="21" t="s">
        <v>33</v>
      </c>
      <c r="I10" s="52">
        <f>J10+O10</f>
        <v>8571.4</v>
      </c>
      <c r="J10" s="55">
        <f>K10+L10+M10+N10</f>
        <v>4285.7</v>
      </c>
      <c r="K10" s="55">
        <v>0</v>
      </c>
      <c r="L10" s="55">
        <v>3000</v>
      </c>
      <c r="M10" s="55">
        <v>0</v>
      </c>
      <c r="N10" s="55">
        <v>1285.7</v>
      </c>
      <c r="O10" s="52">
        <v>4285.7</v>
      </c>
      <c r="P10" s="52">
        <v>0</v>
      </c>
      <c r="Q10" s="52">
        <v>3000</v>
      </c>
      <c r="R10" s="52">
        <v>0</v>
      </c>
      <c r="S10" s="52">
        <v>1285.7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</row>
    <row r="11" spans="1:25" ht="131.25" customHeight="1" x14ac:dyDescent="0.25">
      <c r="A11" s="29" t="s">
        <v>51</v>
      </c>
      <c r="B11" s="30" t="s">
        <v>98</v>
      </c>
      <c r="C11" s="21" t="s">
        <v>26</v>
      </c>
      <c r="D11" s="21" t="s">
        <v>23</v>
      </c>
      <c r="E11" s="20" t="s">
        <v>27</v>
      </c>
      <c r="F11" s="63">
        <v>53634.79</v>
      </c>
      <c r="G11" s="32" t="s">
        <v>65</v>
      </c>
      <c r="H11" s="23">
        <v>39385.15</v>
      </c>
      <c r="I11" s="52">
        <f>J11+O11</f>
        <v>7542.8</v>
      </c>
      <c r="J11" s="55">
        <f>K11+L11+M11+N11</f>
        <v>3971.4</v>
      </c>
      <c r="K11" s="55">
        <v>0</v>
      </c>
      <c r="L11" s="55">
        <v>2500</v>
      </c>
      <c r="M11" s="55">
        <v>0</v>
      </c>
      <c r="N11" s="55">
        <v>1471.4</v>
      </c>
      <c r="O11" s="52">
        <f>Q11+S11</f>
        <v>3571.4</v>
      </c>
      <c r="P11" s="52">
        <v>0</v>
      </c>
      <c r="Q11" s="52">
        <v>2500</v>
      </c>
      <c r="R11" s="52">
        <v>0</v>
      </c>
      <c r="S11" s="52">
        <v>1071.4000000000001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</row>
    <row r="12" spans="1:25" ht="87.75" customHeight="1" x14ac:dyDescent="0.25">
      <c r="A12" s="29" t="s">
        <v>68</v>
      </c>
      <c r="B12" s="30" t="s">
        <v>99</v>
      </c>
      <c r="C12" s="21" t="s">
        <v>24</v>
      </c>
      <c r="D12" s="21" t="s">
        <v>23</v>
      </c>
      <c r="E12" s="20" t="s">
        <v>70</v>
      </c>
      <c r="F12" s="69">
        <v>7328.3</v>
      </c>
      <c r="G12" s="20" t="s">
        <v>46</v>
      </c>
      <c r="H12" s="20" t="s">
        <v>46</v>
      </c>
      <c r="I12" s="52">
        <f>J12+O12+T12</f>
        <v>8032</v>
      </c>
      <c r="J12" s="55">
        <f>K12+L12+M12+N12</f>
        <v>8032</v>
      </c>
      <c r="K12" s="55">
        <v>0</v>
      </c>
      <c r="L12" s="55">
        <v>0</v>
      </c>
      <c r="M12" s="55">
        <v>0</v>
      </c>
      <c r="N12" s="55">
        <v>8032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49"/>
    </row>
    <row r="13" spans="1:25" ht="87.75" customHeight="1" x14ac:dyDescent="0.25">
      <c r="A13" s="29" t="s">
        <v>91</v>
      </c>
      <c r="B13" s="30" t="s">
        <v>93</v>
      </c>
      <c r="C13" s="21" t="s">
        <v>26</v>
      </c>
      <c r="D13" s="21" t="s">
        <v>23</v>
      </c>
      <c r="E13" s="20" t="s">
        <v>30</v>
      </c>
      <c r="F13" s="69" t="s">
        <v>33</v>
      </c>
      <c r="G13" s="20"/>
      <c r="H13" s="20"/>
      <c r="I13" s="52">
        <f>J13+O13+T13</f>
        <v>2520</v>
      </c>
      <c r="J13" s="55">
        <f>K13+L13+M13+N13</f>
        <v>2520</v>
      </c>
      <c r="K13" s="55">
        <v>0</v>
      </c>
      <c r="L13" s="55">
        <v>0</v>
      </c>
      <c r="M13" s="55">
        <v>0</v>
      </c>
      <c r="N13" s="55">
        <v>2520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49"/>
    </row>
    <row r="14" spans="1:25" ht="47.25" customHeight="1" x14ac:dyDescent="0.25">
      <c r="A14" s="29"/>
      <c r="B14" s="20" t="s">
        <v>45</v>
      </c>
      <c r="C14" s="20"/>
      <c r="D14" s="20"/>
      <c r="E14" s="20"/>
      <c r="F14" s="64">
        <f>F11+F12</f>
        <v>60963.090000000004</v>
      </c>
      <c r="G14" s="43">
        <v>19172</v>
      </c>
      <c r="H14" s="44">
        <v>39385.15</v>
      </c>
      <c r="I14" s="53">
        <f>I10+I11+I12+I13</f>
        <v>26666.2</v>
      </c>
      <c r="J14" s="53">
        <f t="shared" ref="J14:X14" si="0">J10+J11+J12+J13</f>
        <v>18809.099999999999</v>
      </c>
      <c r="K14" s="53">
        <f t="shared" si="0"/>
        <v>0</v>
      </c>
      <c r="L14" s="53">
        <f t="shared" si="0"/>
        <v>5500</v>
      </c>
      <c r="M14" s="53">
        <f t="shared" si="0"/>
        <v>0</v>
      </c>
      <c r="N14" s="53">
        <f t="shared" si="0"/>
        <v>13309.1</v>
      </c>
      <c r="O14" s="53">
        <f t="shared" si="0"/>
        <v>7857.1</v>
      </c>
      <c r="P14" s="53">
        <f t="shared" si="0"/>
        <v>0</v>
      </c>
      <c r="Q14" s="53">
        <f t="shared" si="0"/>
        <v>5500</v>
      </c>
      <c r="R14" s="53">
        <f t="shared" si="0"/>
        <v>0</v>
      </c>
      <c r="S14" s="53">
        <f t="shared" si="0"/>
        <v>2357.1000000000004</v>
      </c>
      <c r="T14" s="53">
        <f t="shared" si="0"/>
        <v>0</v>
      </c>
      <c r="U14" s="53">
        <f t="shared" si="0"/>
        <v>0</v>
      </c>
      <c r="V14" s="53">
        <f t="shared" si="0"/>
        <v>0</v>
      </c>
      <c r="W14" s="53">
        <f t="shared" si="0"/>
        <v>0</v>
      </c>
      <c r="X14" s="53">
        <f t="shared" si="0"/>
        <v>0</v>
      </c>
    </row>
    <row r="15" spans="1:25" ht="26.25" customHeight="1" x14ac:dyDescent="0.25">
      <c r="A15" s="4" t="s">
        <v>52</v>
      </c>
      <c r="B15" s="107" t="s">
        <v>39</v>
      </c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9"/>
    </row>
    <row r="16" spans="1:25" ht="139.5" customHeight="1" x14ac:dyDescent="0.25">
      <c r="A16" s="4" t="s">
        <v>53</v>
      </c>
      <c r="B16" s="18" t="s">
        <v>12</v>
      </c>
      <c r="C16" s="2" t="s">
        <v>26</v>
      </c>
      <c r="D16" s="2" t="s">
        <v>23</v>
      </c>
      <c r="E16" s="17" t="s">
        <v>59</v>
      </c>
      <c r="F16" s="16" t="s">
        <v>46</v>
      </c>
      <c r="G16" s="19" t="s">
        <v>66</v>
      </c>
      <c r="H16" s="19" t="s">
        <v>46</v>
      </c>
      <c r="I16" s="54">
        <f>J16+O16+T16</f>
        <v>821517.8</v>
      </c>
      <c r="J16" s="55">
        <f>K16+L16+M16+N16</f>
        <v>429429</v>
      </c>
      <c r="K16" s="55">
        <v>0</v>
      </c>
      <c r="L16" s="55">
        <v>169890.3</v>
      </c>
      <c r="M16" s="55">
        <v>227633.1</v>
      </c>
      <c r="N16" s="55">
        <v>31905.599999999999</v>
      </c>
      <c r="O16" s="54">
        <v>296714</v>
      </c>
      <c r="P16" s="54">
        <v>0</v>
      </c>
      <c r="Q16" s="54">
        <v>92124.7</v>
      </c>
      <c r="R16" s="54">
        <v>181381.8</v>
      </c>
      <c r="S16" s="54">
        <v>23207.5</v>
      </c>
      <c r="T16" s="54">
        <v>95374.8</v>
      </c>
      <c r="U16" s="54">
        <v>0</v>
      </c>
      <c r="V16" s="54">
        <v>39619.9</v>
      </c>
      <c r="W16" s="54">
        <v>48295.199999999997</v>
      </c>
      <c r="X16" s="54">
        <v>7459.7</v>
      </c>
    </row>
    <row r="17" spans="1:24" ht="198" customHeight="1" x14ac:dyDescent="0.25">
      <c r="A17" s="4" t="s">
        <v>54</v>
      </c>
      <c r="B17" s="18" t="s">
        <v>44</v>
      </c>
      <c r="C17" s="2" t="s">
        <v>26</v>
      </c>
      <c r="D17" s="2" t="s">
        <v>23</v>
      </c>
      <c r="E17" s="17" t="s">
        <v>60</v>
      </c>
      <c r="F17" s="11" t="s">
        <v>46</v>
      </c>
      <c r="G17" s="26" t="s">
        <v>61</v>
      </c>
      <c r="H17" s="12" t="s">
        <v>46</v>
      </c>
      <c r="I17" s="54">
        <f>J17+O17+T17</f>
        <v>188977.1</v>
      </c>
      <c r="J17" s="55">
        <f>K17+L17+M17+N17</f>
        <v>188977.1</v>
      </c>
      <c r="K17" s="55">
        <v>0</v>
      </c>
      <c r="L17" s="55">
        <v>13694.4</v>
      </c>
      <c r="M17" s="55">
        <v>158747</v>
      </c>
      <c r="N17" s="55">
        <v>16535.7</v>
      </c>
      <c r="O17" s="54">
        <v>0</v>
      </c>
      <c r="P17" s="54">
        <v>0</v>
      </c>
      <c r="Q17" s="54">
        <v>0</v>
      </c>
      <c r="R17" s="54">
        <v>0</v>
      </c>
      <c r="S17" s="54">
        <v>0</v>
      </c>
      <c r="T17" s="54">
        <v>0</v>
      </c>
      <c r="U17" s="54">
        <v>0</v>
      </c>
      <c r="V17" s="54">
        <v>0</v>
      </c>
      <c r="W17" s="54">
        <v>0</v>
      </c>
      <c r="X17" s="54">
        <v>0</v>
      </c>
    </row>
    <row r="18" spans="1:24" ht="151.5" customHeight="1" x14ac:dyDescent="0.25">
      <c r="A18" s="4" t="s">
        <v>69</v>
      </c>
      <c r="B18" s="18" t="s">
        <v>88</v>
      </c>
      <c r="C18" s="2" t="s">
        <v>26</v>
      </c>
      <c r="D18" s="2" t="s">
        <v>23</v>
      </c>
      <c r="E18" s="28" t="s">
        <v>70</v>
      </c>
      <c r="F18" s="11" t="s">
        <v>46</v>
      </c>
      <c r="G18" s="26" t="s">
        <v>46</v>
      </c>
      <c r="H18" s="12" t="s">
        <v>46</v>
      </c>
      <c r="I18" s="54">
        <f>J18+O18+T18</f>
        <v>21378.3</v>
      </c>
      <c r="J18" s="55">
        <f>K18+L18+M18+N18</f>
        <v>21378.3</v>
      </c>
      <c r="K18" s="55">
        <v>0</v>
      </c>
      <c r="L18" s="55">
        <v>0</v>
      </c>
      <c r="M18" s="55">
        <v>0</v>
      </c>
      <c r="N18" s="55">
        <v>21378.3</v>
      </c>
      <c r="O18" s="54">
        <v>0</v>
      </c>
      <c r="P18" s="54">
        <v>0</v>
      </c>
      <c r="Q18" s="54">
        <v>0</v>
      </c>
      <c r="R18" s="54">
        <v>0</v>
      </c>
      <c r="S18" s="54">
        <v>0</v>
      </c>
      <c r="T18" s="54">
        <v>0</v>
      </c>
      <c r="U18" s="54">
        <v>0</v>
      </c>
      <c r="V18" s="54">
        <v>0</v>
      </c>
      <c r="W18" s="54">
        <v>0</v>
      </c>
      <c r="X18" s="54">
        <v>0</v>
      </c>
    </row>
    <row r="19" spans="1:24" ht="40.5" customHeight="1" x14ac:dyDescent="0.25">
      <c r="A19" s="29"/>
      <c r="B19" s="38" t="s">
        <v>45</v>
      </c>
      <c r="C19" s="20"/>
      <c r="D19" s="20"/>
      <c r="E19" s="20"/>
      <c r="F19" s="64">
        <v>0</v>
      </c>
      <c r="G19" s="67">
        <v>582916.5</v>
      </c>
      <c r="H19" s="68">
        <v>0</v>
      </c>
      <c r="I19" s="53">
        <f>I16+I17+I18</f>
        <v>1031873.2000000001</v>
      </c>
      <c r="J19" s="75">
        <f t="shared" ref="J19:X19" si="1">J16+J17+J18</f>
        <v>639784.4</v>
      </c>
      <c r="K19" s="75">
        <f t="shared" si="1"/>
        <v>0</v>
      </c>
      <c r="L19" s="75">
        <f t="shared" si="1"/>
        <v>183584.69999999998</v>
      </c>
      <c r="M19" s="75">
        <f t="shared" si="1"/>
        <v>386380.1</v>
      </c>
      <c r="N19" s="75">
        <f t="shared" si="1"/>
        <v>69819.600000000006</v>
      </c>
      <c r="O19" s="53">
        <f t="shared" si="1"/>
        <v>296714</v>
      </c>
      <c r="P19" s="53">
        <f t="shared" si="1"/>
        <v>0</v>
      </c>
      <c r="Q19" s="53">
        <f t="shared" si="1"/>
        <v>92124.7</v>
      </c>
      <c r="R19" s="53">
        <f t="shared" si="1"/>
        <v>181381.8</v>
      </c>
      <c r="S19" s="53">
        <f t="shared" si="1"/>
        <v>23207.5</v>
      </c>
      <c r="T19" s="53">
        <f t="shared" si="1"/>
        <v>95374.8</v>
      </c>
      <c r="U19" s="53">
        <f t="shared" si="1"/>
        <v>0</v>
      </c>
      <c r="V19" s="53">
        <f t="shared" si="1"/>
        <v>39619.9</v>
      </c>
      <c r="W19" s="53">
        <f t="shared" si="1"/>
        <v>48295.199999999997</v>
      </c>
      <c r="X19" s="53">
        <f t="shared" si="1"/>
        <v>7459.7</v>
      </c>
    </row>
    <row r="20" spans="1:24" ht="55.5" customHeight="1" x14ac:dyDescent="0.25">
      <c r="A20" s="24" t="s">
        <v>55</v>
      </c>
      <c r="B20" s="86" t="s">
        <v>19</v>
      </c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8"/>
    </row>
    <row r="21" spans="1:24" ht="87.75" customHeight="1" x14ac:dyDescent="0.25">
      <c r="A21" s="4" t="s">
        <v>56</v>
      </c>
      <c r="B21" s="18" t="s">
        <v>20</v>
      </c>
      <c r="C21" s="21" t="s">
        <v>26</v>
      </c>
      <c r="D21" s="9" t="s">
        <v>28</v>
      </c>
      <c r="E21" s="10" t="s">
        <v>32</v>
      </c>
      <c r="F21" s="14"/>
      <c r="G21" s="14" t="s">
        <v>62</v>
      </c>
      <c r="H21" s="14">
        <v>0</v>
      </c>
      <c r="I21" s="56">
        <f>J21</f>
        <v>558.5</v>
      </c>
      <c r="J21" s="61">
        <f>N21</f>
        <v>558.5</v>
      </c>
      <c r="K21" s="61">
        <v>0</v>
      </c>
      <c r="L21" s="61">
        <v>0</v>
      </c>
      <c r="M21" s="61">
        <v>0</v>
      </c>
      <c r="N21" s="61">
        <v>558.5</v>
      </c>
      <c r="O21" s="56">
        <v>0</v>
      </c>
      <c r="P21" s="56">
        <v>0</v>
      </c>
      <c r="Q21" s="56">
        <v>0</v>
      </c>
      <c r="R21" s="56">
        <v>0</v>
      </c>
      <c r="S21" s="56">
        <v>0</v>
      </c>
      <c r="T21" s="56">
        <v>0</v>
      </c>
      <c r="U21" s="56">
        <v>0</v>
      </c>
      <c r="V21" s="56">
        <v>0</v>
      </c>
      <c r="W21" s="56">
        <v>0</v>
      </c>
      <c r="X21" s="56">
        <v>0</v>
      </c>
    </row>
    <row r="22" spans="1:24" ht="81" customHeight="1" x14ac:dyDescent="0.25">
      <c r="A22" s="4" t="s">
        <v>57</v>
      </c>
      <c r="B22" s="18" t="s">
        <v>21</v>
      </c>
      <c r="C22" s="21" t="s">
        <v>26</v>
      </c>
      <c r="D22" s="9" t="s">
        <v>28</v>
      </c>
      <c r="E22" s="10" t="s">
        <v>31</v>
      </c>
      <c r="F22" s="14">
        <v>8034.3</v>
      </c>
      <c r="G22" s="14" t="s">
        <v>63</v>
      </c>
      <c r="H22" s="14">
        <v>1299.8599999999999</v>
      </c>
      <c r="I22" s="56">
        <f>J22</f>
        <v>2283.6999999999998</v>
      </c>
      <c r="J22" s="61">
        <f>N22</f>
        <v>2283.6999999999998</v>
      </c>
      <c r="K22" s="61">
        <v>0</v>
      </c>
      <c r="L22" s="61">
        <v>0</v>
      </c>
      <c r="M22" s="61">
        <v>0</v>
      </c>
      <c r="N22" s="61">
        <v>2283.6999999999998</v>
      </c>
      <c r="O22" s="56">
        <v>0</v>
      </c>
      <c r="P22" s="56">
        <v>0</v>
      </c>
      <c r="Q22" s="56">
        <v>0</v>
      </c>
      <c r="R22" s="56">
        <v>0</v>
      </c>
      <c r="S22" s="56">
        <v>0</v>
      </c>
      <c r="T22" s="56">
        <v>0</v>
      </c>
      <c r="U22" s="56">
        <v>0</v>
      </c>
      <c r="V22" s="56">
        <v>0</v>
      </c>
      <c r="W22" s="56">
        <v>0</v>
      </c>
      <c r="X22" s="56">
        <v>0</v>
      </c>
    </row>
    <row r="23" spans="1:24" ht="50.25" customHeight="1" x14ac:dyDescent="0.25">
      <c r="A23" s="29"/>
      <c r="B23" s="39" t="s">
        <v>45</v>
      </c>
      <c r="C23" s="40"/>
      <c r="D23" s="40"/>
      <c r="E23" s="40"/>
      <c r="F23" s="66">
        <f>F21+F22</f>
        <v>8034.3</v>
      </c>
      <c r="G23" s="66">
        <v>11651.7</v>
      </c>
      <c r="H23" s="66">
        <f>H21+H22</f>
        <v>1299.8599999999999</v>
      </c>
      <c r="I23" s="58">
        <f>I21+I22</f>
        <v>2842.2</v>
      </c>
      <c r="J23" s="76">
        <f>J21+J22</f>
        <v>2842.2</v>
      </c>
      <c r="K23" s="76">
        <f t="shared" ref="K23:X23" si="2">K21+K22</f>
        <v>0</v>
      </c>
      <c r="L23" s="76">
        <f t="shared" si="2"/>
        <v>0</v>
      </c>
      <c r="M23" s="76">
        <f t="shared" si="2"/>
        <v>0</v>
      </c>
      <c r="N23" s="76">
        <f t="shared" si="2"/>
        <v>2842.2</v>
      </c>
      <c r="O23" s="58">
        <f t="shared" si="2"/>
        <v>0</v>
      </c>
      <c r="P23" s="58">
        <f t="shared" si="2"/>
        <v>0</v>
      </c>
      <c r="Q23" s="58">
        <f t="shared" si="2"/>
        <v>0</v>
      </c>
      <c r="R23" s="58">
        <f t="shared" si="2"/>
        <v>0</v>
      </c>
      <c r="S23" s="58">
        <f t="shared" si="2"/>
        <v>0</v>
      </c>
      <c r="T23" s="58">
        <f t="shared" si="2"/>
        <v>0</v>
      </c>
      <c r="U23" s="58">
        <f t="shared" si="2"/>
        <v>0</v>
      </c>
      <c r="V23" s="58">
        <f t="shared" si="2"/>
        <v>0</v>
      </c>
      <c r="W23" s="58">
        <f t="shared" si="2"/>
        <v>0</v>
      </c>
      <c r="X23" s="58">
        <f t="shared" si="2"/>
        <v>0</v>
      </c>
    </row>
    <row r="24" spans="1:24" ht="41.25" customHeight="1" x14ac:dyDescent="0.25">
      <c r="A24" s="29"/>
      <c r="B24" s="39" t="s">
        <v>40</v>
      </c>
      <c r="C24" s="41"/>
      <c r="D24" s="41"/>
      <c r="E24" s="41"/>
      <c r="F24" s="64">
        <f t="shared" ref="F24:X24" si="3">F14+F19+F23</f>
        <v>68997.39</v>
      </c>
      <c r="G24" s="64">
        <f t="shared" si="3"/>
        <v>613740.19999999995</v>
      </c>
      <c r="H24" s="64">
        <f t="shared" si="3"/>
        <v>40685.01</v>
      </c>
      <c r="I24" s="53">
        <f t="shared" si="3"/>
        <v>1061381.6000000001</v>
      </c>
      <c r="J24" s="75">
        <f t="shared" si="3"/>
        <v>661435.69999999995</v>
      </c>
      <c r="K24" s="75">
        <f t="shared" si="3"/>
        <v>0</v>
      </c>
      <c r="L24" s="75">
        <f t="shared" si="3"/>
        <v>189084.69999999998</v>
      </c>
      <c r="M24" s="75">
        <f t="shared" si="3"/>
        <v>386380.1</v>
      </c>
      <c r="N24" s="75">
        <f t="shared" si="3"/>
        <v>85970.900000000009</v>
      </c>
      <c r="O24" s="53">
        <f t="shared" si="3"/>
        <v>304571.09999999998</v>
      </c>
      <c r="P24" s="53">
        <f t="shared" si="3"/>
        <v>0</v>
      </c>
      <c r="Q24" s="53">
        <f t="shared" si="3"/>
        <v>97624.7</v>
      </c>
      <c r="R24" s="53">
        <f t="shared" si="3"/>
        <v>181381.8</v>
      </c>
      <c r="S24" s="53">
        <f t="shared" si="3"/>
        <v>25564.6</v>
      </c>
      <c r="T24" s="53">
        <f t="shared" si="3"/>
        <v>95374.8</v>
      </c>
      <c r="U24" s="53">
        <f t="shared" si="3"/>
        <v>0</v>
      </c>
      <c r="V24" s="53">
        <f t="shared" si="3"/>
        <v>39619.9</v>
      </c>
      <c r="W24" s="53">
        <f t="shared" si="3"/>
        <v>48295.199999999997</v>
      </c>
      <c r="X24" s="53">
        <f t="shared" si="3"/>
        <v>7459.7</v>
      </c>
    </row>
    <row r="25" spans="1:24" ht="30" customHeight="1" x14ac:dyDescent="0.25">
      <c r="A25" s="4" t="s">
        <v>41</v>
      </c>
      <c r="B25" s="89" t="s">
        <v>17</v>
      </c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</row>
    <row r="26" spans="1:24" ht="29.25" customHeight="1" x14ac:dyDescent="0.25">
      <c r="A26" s="4" t="s">
        <v>42</v>
      </c>
      <c r="B26" s="86" t="s">
        <v>18</v>
      </c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1"/>
    </row>
    <row r="27" spans="1:24" ht="136.5" customHeight="1" x14ac:dyDescent="0.25">
      <c r="A27" s="4" t="s">
        <v>43</v>
      </c>
      <c r="B27" s="18" t="s">
        <v>100</v>
      </c>
      <c r="C27" s="8" t="s">
        <v>26</v>
      </c>
      <c r="D27" s="8" t="s">
        <v>28</v>
      </c>
      <c r="E27" s="10" t="s">
        <v>29</v>
      </c>
      <c r="F27" s="14" t="s">
        <v>33</v>
      </c>
      <c r="G27" s="14" t="s">
        <v>64</v>
      </c>
      <c r="H27" s="14" t="s">
        <v>33</v>
      </c>
      <c r="I27" s="59">
        <f>J27+O27+T27</f>
        <v>6648.1</v>
      </c>
      <c r="J27" s="77">
        <f>K27+L27+M27+N27</f>
        <v>6648.1</v>
      </c>
      <c r="K27" s="77">
        <v>0</v>
      </c>
      <c r="L27" s="77">
        <v>0</v>
      </c>
      <c r="M27" s="77">
        <v>0</v>
      </c>
      <c r="N27" s="77">
        <v>6648.1</v>
      </c>
      <c r="O27" s="59">
        <v>0</v>
      </c>
      <c r="P27" s="59">
        <v>0</v>
      </c>
      <c r="Q27" s="59">
        <v>0</v>
      </c>
      <c r="R27" s="59">
        <v>0</v>
      </c>
      <c r="S27" s="59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</row>
    <row r="28" spans="1:24" ht="42.75" customHeight="1" x14ac:dyDescent="0.25">
      <c r="A28" s="4"/>
      <c r="B28" s="20" t="s">
        <v>45</v>
      </c>
      <c r="C28" s="40"/>
      <c r="D28" s="40"/>
      <c r="E28" s="40"/>
      <c r="F28" s="66">
        <v>0</v>
      </c>
      <c r="G28" s="66">
        <v>2706.04</v>
      </c>
      <c r="H28" s="66">
        <v>0</v>
      </c>
      <c r="I28" s="60">
        <f>I27</f>
        <v>6648.1</v>
      </c>
      <c r="J28" s="78">
        <f>J27</f>
        <v>6648.1</v>
      </c>
      <c r="K28" s="78">
        <v>0</v>
      </c>
      <c r="L28" s="78">
        <v>0</v>
      </c>
      <c r="M28" s="78">
        <v>0</v>
      </c>
      <c r="N28" s="78">
        <f>N27</f>
        <v>6648.1</v>
      </c>
      <c r="O28" s="60">
        <v>0</v>
      </c>
      <c r="P28" s="60">
        <v>0</v>
      </c>
      <c r="Q28" s="60">
        <v>0</v>
      </c>
      <c r="R28" s="60">
        <v>0</v>
      </c>
      <c r="S28" s="60">
        <v>0</v>
      </c>
      <c r="T28" s="60">
        <v>0</v>
      </c>
      <c r="U28" s="60">
        <v>0</v>
      </c>
      <c r="V28" s="60">
        <v>0</v>
      </c>
      <c r="W28" s="60">
        <v>0</v>
      </c>
      <c r="X28" s="60">
        <v>0</v>
      </c>
    </row>
    <row r="29" spans="1:24" ht="36.75" customHeight="1" x14ac:dyDescent="0.25">
      <c r="A29" s="4"/>
      <c r="B29" s="46" t="s">
        <v>40</v>
      </c>
      <c r="C29" s="46"/>
      <c r="D29" s="46"/>
      <c r="E29" s="46"/>
      <c r="F29" s="64">
        <f>SUM(F27)</f>
        <v>0</v>
      </c>
      <c r="G29" s="64">
        <v>2706.04</v>
      </c>
      <c r="H29" s="64">
        <f t="shared" ref="H29" si="4">SUM(H27)</f>
        <v>0</v>
      </c>
      <c r="I29" s="60">
        <f>I28</f>
        <v>6648.1</v>
      </c>
      <c r="J29" s="78">
        <f>J28</f>
        <v>6648.1</v>
      </c>
      <c r="K29" s="78">
        <v>0</v>
      </c>
      <c r="L29" s="78">
        <v>0</v>
      </c>
      <c r="M29" s="78">
        <v>0</v>
      </c>
      <c r="N29" s="78">
        <f>N28</f>
        <v>6648.1</v>
      </c>
      <c r="O29" s="60">
        <v>0</v>
      </c>
      <c r="P29" s="60">
        <v>0</v>
      </c>
      <c r="Q29" s="60">
        <v>0</v>
      </c>
      <c r="R29" s="60">
        <v>0</v>
      </c>
      <c r="S29" s="60">
        <v>0</v>
      </c>
      <c r="T29" s="60">
        <v>0</v>
      </c>
      <c r="U29" s="60">
        <v>0</v>
      </c>
      <c r="V29" s="60">
        <v>0</v>
      </c>
      <c r="W29" s="60">
        <v>0</v>
      </c>
      <c r="X29" s="60">
        <v>0</v>
      </c>
    </row>
    <row r="30" spans="1:24" ht="36.75" customHeight="1" x14ac:dyDescent="0.25">
      <c r="A30" s="4" t="s">
        <v>47</v>
      </c>
      <c r="B30" s="86" t="s">
        <v>22</v>
      </c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8"/>
    </row>
    <row r="31" spans="1:24" ht="36.75" customHeight="1" x14ac:dyDescent="0.25">
      <c r="A31" s="4" t="s">
        <v>48</v>
      </c>
      <c r="B31" s="86" t="s">
        <v>89</v>
      </c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8"/>
    </row>
    <row r="32" spans="1:24" ht="102" customHeight="1" x14ac:dyDescent="0.25">
      <c r="A32" s="4" t="s">
        <v>49</v>
      </c>
      <c r="B32" s="50" t="s">
        <v>92</v>
      </c>
      <c r="C32" s="9" t="s">
        <v>26</v>
      </c>
      <c r="D32" s="9" t="s">
        <v>28</v>
      </c>
      <c r="E32" s="10" t="s">
        <v>30</v>
      </c>
      <c r="F32" s="57">
        <v>20894.7</v>
      </c>
      <c r="G32" s="57">
        <v>0</v>
      </c>
      <c r="H32" s="57">
        <v>20894.7</v>
      </c>
      <c r="I32" s="56">
        <f>J32+O32</f>
        <v>20894.7</v>
      </c>
      <c r="J32" s="61">
        <f>K32+L32+M32+N32</f>
        <v>3000</v>
      </c>
      <c r="K32" s="61">
        <v>0</v>
      </c>
      <c r="L32" s="61">
        <v>0</v>
      </c>
      <c r="M32" s="61">
        <v>0</v>
      </c>
      <c r="N32" s="61">
        <v>3000</v>
      </c>
      <c r="O32" s="56">
        <f>Q32+S32</f>
        <v>17894.7</v>
      </c>
      <c r="P32" s="56">
        <v>0</v>
      </c>
      <c r="Q32" s="56">
        <v>17000</v>
      </c>
      <c r="R32" s="56">
        <v>0</v>
      </c>
      <c r="S32" s="56">
        <v>894.7</v>
      </c>
      <c r="T32" s="56">
        <v>0</v>
      </c>
      <c r="U32" s="56">
        <v>0</v>
      </c>
      <c r="V32" s="56">
        <v>0</v>
      </c>
      <c r="W32" s="56">
        <v>0</v>
      </c>
      <c r="X32" s="56">
        <v>0</v>
      </c>
    </row>
    <row r="33" spans="1:24" ht="88.5" customHeight="1" x14ac:dyDescent="0.25">
      <c r="A33" s="4" t="s">
        <v>58</v>
      </c>
      <c r="B33" s="18" t="s">
        <v>104</v>
      </c>
      <c r="C33" s="13" t="s">
        <v>26</v>
      </c>
      <c r="D33" s="9" t="s">
        <v>28</v>
      </c>
      <c r="E33" s="15" t="s">
        <v>30</v>
      </c>
      <c r="F33" s="65">
        <v>24637.8</v>
      </c>
      <c r="G33" s="65">
        <v>0</v>
      </c>
      <c r="H33" s="65">
        <f>F33-G33</f>
        <v>24637.8</v>
      </c>
      <c r="I33" s="54">
        <f>J33+O33</f>
        <v>20530.399999999998</v>
      </c>
      <c r="J33" s="61">
        <f>K33+L33+M33+N33</f>
        <v>2752.6</v>
      </c>
      <c r="K33" s="55">
        <v>0</v>
      </c>
      <c r="L33" s="55">
        <v>0</v>
      </c>
      <c r="M33" s="55">
        <v>0</v>
      </c>
      <c r="N33" s="55">
        <v>2752.6</v>
      </c>
      <c r="O33" s="54">
        <v>17777.8</v>
      </c>
      <c r="P33" s="54">
        <v>0</v>
      </c>
      <c r="Q33" s="54">
        <v>16000</v>
      </c>
      <c r="R33" s="54">
        <v>0</v>
      </c>
      <c r="S33" s="54">
        <v>1777.8</v>
      </c>
      <c r="T33" s="54">
        <v>0</v>
      </c>
      <c r="U33" s="54">
        <v>0</v>
      </c>
      <c r="V33" s="54">
        <v>0</v>
      </c>
      <c r="W33" s="54">
        <v>0</v>
      </c>
      <c r="X33" s="54">
        <v>0</v>
      </c>
    </row>
    <row r="34" spans="1:24" ht="43.5" customHeight="1" x14ac:dyDescent="0.25">
      <c r="A34" s="4"/>
      <c r="B34" s="20" t="s">
        <v>45</v>
      </c>
      <c r="C34" s="40"/>
      <c r="D34" s="40"/>
      <c r="E34" s="36"/>
      <c r="F34" s="64">
        <f>F32+F33</f>
        <v>45532.5</v>
      </c>
      <c r="G34" s="64">
        <v>0</v>
      </c>
      <c r="H34" s="64">
        <f>H32+H33</f>
        <v>45532.5</v>
      </c>
      <c r="I34" s="53">
        <f>I33+I32</f>
        <v>41425.1</v>
      </c>
      <c r="J34" s="75">
        <f t="shared" ref="J34:X34" si="5">J32+J33</f>
        <v>5752.6</v>
      </c>
      <c r="K34" s="75">
        <f t="shared" si="5"/>
        <v>0</v>
      </c>
      <c r="L34" s="75">
        <f t="shared" si="5"/>
        <v>0</v>
      </c>
      <c r="M34" s="75">
        <f t="shared" si="5"/>
        <v>0</v>
      </c>
      <c r="N34" s="75">
        <f t="shared" si="5"/>
        <v>5752.6</v>
      </c>
      <c r="O34" s="53">
        <f t="shared" si="5"/>
        <v>35672.5</v>
      </c>
      <c r="P34" s="53">
        <f t="shared" si="5"/>
        <v>0</v>
      </c>
      <c r="Q34" s="53">
        <f t="shared" si="5"/>
        <v>33000</v>
      </c>
      <c r="R34" s="53">
        <f t="shared" si="5"/>
        <v>0</v>
      </c>
      <c r="S34" s="53">
        <f t="shared" si="5"/>
        <v>2672.5</v>
      </c>
      <c r="T34" s="53">
        <f t="shared" si="5"/>
        <v>0</v>
      </c>
      <c r="U34" s="53">
        <f t="shared" si="5"/>
        <v>0</v>
      </c>
      <c r="V34" s="53">
        <f t="shared" si="5"/>
        <v>0</v>
      </c>
      <c r="W34" s="53">
        <f t="shared" si="5"/>
        <v>0</v>
      </c>
      <c r="X34" s="53">
        <f t="shared" si="5"/>
        <v>0</v>
      </c>
    </row>
    <row r="35" spans="1:24" ht="48.75" customHeight="1" x14ac:dyDescent="0.25">
      <c r="A35" s="7"/>
      <c r="B35" s="47" t="s">
        <v>40</v>
      </c>
      <c r="C35" s="48"/>
      <c r="D35" s="48"/>
      <c r="E35" s="48"/>
      <c r="F35" s="64">
        <f>F32+F33</f>
        <v>45532.5</v>
      </c>
      <c r="G35" s="64">
        <v>0</v>
      </c>
      <c r="H35" s="64">
        <f>H32+H33</f>
        <v>45532.5</v>
      </c>
      <c r="I35" s="53">
        <f>I34</f>
        <v>41425.1</v>
      </c>
      <c r="J35" s="75">
        <f t="shared" ref="J35:X35" si="6">J34</f>
        <v>5752.6</v>
      </c>
      <c r="K35" s="75">
        <f t="shared" si="6"/>
        <v>0</v>
      </c>
      <c r="L35" s="75">
        <f t="shared" si="6"/>
        <v>0</v>
      </c>
      <c r="M35" s="75">
        <f t="shared" si="6"/>
        <v>0</v>
      </c>
      <c r="N35" s="75">
        <f t="shared" si="6"/>
        <v>5752.6</v>
      </c>
      <c r="O35" s="53">
        <f t="shared" si="6"/>
        <v>35672.5</v>
      </c>
      <c r="P35" s="53">
        <f t="shared" si="6"/>
        <v>0</v>
      </c>
      <c r="Q35" s="53">
        <f t="shared" si="6"/>
        <v>33000</v>
      </c>
      <c r="R35" s="53">
        <f t="shared" si="6"/>
        <v>0</v>
      </c>
      <c r="S35" s="53">
        <f t="shared" si="6"/>
        <v>2672.5</v>
      </c>
      <c r="T35" s="53">
        <f t="shared" si="6"/>
        <v>0</v>
      </c>
      <c r="U35" s="53">
        <f t="shared" si="6"/>
        <v>0</v>
      </c>
      <c r="V35" s="53">
        <f t="shared" si="6"/>
        <v>0</v>
      </c>
      <c r="W35" s="53">
        <f t="shared" si="6"/>
        <v>0</v>
      </c>
      <c r="X35" s="53">
        <f t="shared" si="6"/>
        <v>0</v>
      </c>
    </row>
    <row r="36" spans="1:24" ht="48.75" customHeight="1" x14ac:dyDescent="0.25">
      <c r="A36" s="34" t="s">
        <v>72</v>
      </c>
      <c r="B36" s="80" t="s">
        <v>71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2"/>
    </row>
    <row r="37" spans="1:24" ht="48.75" customHeight="1" x14ac:dyDescent="0.25">
      <c r="A37" s="34" t="s">
        <v>73</v>
      </c>
      <c r="B37" s="80" t="s">
        <v>74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2"/>
    </row>
    <row r="38" spans="1:24" ht="122.25" customHeight="1" x14ac:dyDescent="0.25">
      <c r="A38" s="35" t="s">
        <v>75</v>
      </c>
      <c r="B38" s="30" t="s">
        <v>101</v>
      </c>
      <c r="C38" s="27" t="s">
        <v>26</v>
      </c>
      <c r="D38" s="27" t="s">
        <v>102</v>
      </c>
      <c r="E38" s="36" t="s">
        <v>70</v>
      </c>
      <c r="F38" s="33" t="s">
        <v>46</v>
      </c>
      <c r="G38" s="25" t="s">
        <v>76</v>
      </c>
      <c r="H38" s="33" t="s">
        <v>46</v>
      </c>
      <c r="I38" s="52">
        <f>J38+O38+T38</f>
        <v>4538.3999999999996</v>
      </c>
      <c r="J38" s="55">
        <f>K38+L38+M38+N38</f>
        <v>4538.3999999999996</v>
      </c>
      <c r="K38" s="55">
        <v>0</v>
      </c>
      <c r="L38" s="55">
        <v>0</v>
      </c>
      <c r="M38" s="55">
        <v>0</v>
      </c>
      <c r="N38" s="55">
        <v>4538.3999999999996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</row>
    <row r="39" spans="1:24" ht="48.75" customHeight="1" x14ac:dyDescent="0.25">
      <c r="A39" s="7"/>
      <c r="B39" s="20" t="s">
        <v>45</v>
      </c>
      <c r="C39" s="45" t="s">
        <v>46</v>
      </c>
      <c r="D39" s="45" t="s">
        <v>46</v>
      </c>
      <c r="E39" s="45" t="s">
        <v>46</v>
      </c>
      <c r="F39" s="45" t="s">
        <v>46</v>
      </c>
      <c r="G39" s="45" t="s">
        <v>46</v>
      </c>
      <c r="H39" s="45" t="s">
        <v>46</v>
      </c>
      <c r="I39" s="53">
        <f t="shared" ref="I39:I40" si="7">J39+O39+T39</f>
        <v>4538.3999999999996</v>
      </c>
      <c r="J39" s="75">
        <f t="shared" ref="J39:J40" si="8">K39+L39+M39+N39</f>
        <v>4538.3999999999996</v>
      </c>
      <c r="K39" s="75">
        <v>0</v>
      </c>
      <c r="L39" s="75">
        <v>0</v>
      </c>
      <c r="M39" s="75">
        <v>0</v>
      </c>
      <c r="N39" s="75">
        <v>4538.3999999999996</v>
      </c>
      <c r="O39" s="53">
        <v>0</v>
      </c>
      <c r="P39" s="53">
        <v>0</v>
      </c>
      <c r="Q39" s="53">
        <v>0</v>
      </c>
      <c r="R39" s="53">
        <v>0</v>
      </c>
      <c r="S39" s="53">
        <v>0</v>
      </c>
      <c r="T39" s="53">
        <v>0</v>
      </c>
      <c r="U39" s="53">
        <v>0</v>
      </c>
      <c r="V39" s="53">
        <v>0</v>
      </c>
      <c r="W39" s="53">
        <v>0</v>
      </c>
      <c r="X39" s="53">
        <v>0</v>
      </c>
    </row>
    <row r="40" spans="1:24" ht="48.75" customHeight="1" x14ac:dyDescent="0.25">
      <c r="A40" s="7"/>
      <c r="B40" s="46" t="s">
        <v>40</v>
      </c>
      <c r="C40" s="48"/>
      <c r="D40" s="48"/>
      <c r="E40" s="48"/>
      <c r="F40" s="45"/>
      <c r="G40" s="64">
        <v>1334.14</v>
      </c>
      <c r="H40" s="64">
        <v>0</v>
      </c>
      <c r="I40" s="53">
        <f t="shared" si="7"/>
        <v>4538.3999999999996</v>
      </c>
      <c r="J40" s="75">
        <f t="shared" si="8"/>
        <v>4538.3999999999996</v>
      </c>
      <c r="K40" s="75">
        <v>0</v>
      </c>
      <c r="L40" s="75">
        <v>0</v>
      </c>
      <c r="M40" s="75">
        <v>0</v>
      </c>
      <c r="N40" s="75">
        <v>4538.3999999999996</v>
      </c>
      <c r="O40" s="53">
        <v>0</v>
      </c>
      <c r="P40" s="53">
        <v>0</v>
      </c>
      <c r="Q40" s="53">
        <v>0</v>
      </c>
      <c r="R40" s="53">
        <v>0</v>
      </c>
      <c r="S40" s="53">
        <v>0</v>
      </c>
      <c r="T40" s="53">
        <v>0</v>
      </c>
      <c r="U40" s="53">
        <v>0</v>
      </c>
      <c r="V40" s="53">
        <v>0</v>
      </c>
      <c r="W40" s="53">
        <v>0</v>
      </c>
      <c r="X40" s="53">
        <v>0</v>
      </c>
    </row>
    <row r="41" spans="1:24" ht="48.75" customHeight="1" x14ac:dyDescent="0.25">
      <c r="A41" s="37" t="s">
        <v>79</v>
      </c>
      <c r="B41" s="83" t="s">
        <v>77</v>
      </c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5"/>
    </row>
    <row r="42" spans="1:24" ht="48.75" customHeight="1" x14ac:dyDescent="0.25">
      <c r="A42" s="37" t="s">
        <v>80</v>
      </c>
      <c r="B42" s="83" t="s">
        <v>78</v>
      </c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5"/>
    </row>
    <row r="43" spans="1:24" ht="96.75" customHeight="1" x14ac:dyDescent="0.25">
      <c r="A43" s="35" t="s">
        <v>81</v>
      </c>
      <c r="B43" s="18" t="s">
        <v>82</v>
      </c>
      <c r="C43" s="27" t="s">
        <v>26</v>
      </c>
      <c r="D43" s="2" t="s">
        <v>23</v>
      </c>
      <c r="E43" s="28" t="s">
        <v>103</v>
      </c>
      <c r="F43" s="11" t="s">
        <v>46</v>
      </c>
      <c r="G43" s="11" t="s">
        <v>46</v>
      </c>
      <c r="H43" s="11" t="s">
        <v>46</v>
      </c>
      <c r="I43" s="62">
        <f>J43+O43+T43</f>
        <v>46161.700000000004</v>
      </c>
      <c r="J43" s="55">
        <f>K43+L43+M43+N43</f>
        <v>19197.900000000001</v>
      </c>
      <c r="K43" s="55">
        <v>4216</v>
      </c>
      <c r="L43" s="55">
        <v>13481.9</v>
      </c>
      <c r="M43" s="55">
        <v>0</v>
      </c>
      <c r="N43" s="55">
        <v>1500</v>
      </c>
      <c r="O43" s="54">
        <v>13481.9</v>
      </c>
      <c r="P43" s="54">
        <v>0</v>
      </c>
      <c r="Q43" s="54">
        <v>13481.9</v>
      </c>
      <c r="R43" s="54">
        <v>0</v>
      </c>
      <c r="S43" s="54">
        <v>0</v>
      </c>
      <c r="T43" s="54">
        <v>13481.9</v>
      </c>
      <c r="U43" s="54">
        <v>0</v>
      </c>
      <c r="V43" s="54">
        <v>13481.9</v>
      </c>
      <c r="W43" s="54">
        <v>0</v>
      </c>
      <c r="X43" s="54">
        <v>0</v>
      </c>
    </row>
    <row r="44" spans="1:24" ht="48.75" customHeight="1" x14ac:dyDescent="0.25">
      <c r="A44" s="7"/>
      <c r="B44" s="20" t="s">
        <v>45</v>
      </c>
      <c r="C44" s="42" t="s">
        <v>46</v>
      </c>
      <c r="D44" s="42" t="s">
        <v>46</v>
      </c>
      <c r="E44" s="42" t="s">
        <v>46</v>
      </c>
      <c r="F44" s="42" t="s">
        <v>46</v>
      </c>
      <c r="G44" s="42" t="s">
        <v>46</v>
      </c>
      <c r="H44" s="42" t="s">
        <v>46</v>
      </c>
      <c r="I44" s="53">
        <f>J44+O44+T44</f>
        <v>46161.700000000004</v>
      </c>
      <c r="J44" s="75">
        <f t="shared" ref="J44" si="9">K44+L44+M44+N44</f>
        <v>19197.900000000001</v>
      </c>
      <c r="K44" s="75">
        <f>K43</f>
        <v>4216</v>
      </c>
      <c r="L44" s="75">
        <v>13481.9</v>
      </c>
      <c r="M44" s="75">
        <v>0</v>
      </c>
      <c r="N44" s="75">
        <v>1500</v>
      </c>
      <c r="O44" s="53">
        <v>13481.9</v>
      </c>
      <c r="P44" s="53">
        <v>0</v>
      </c>
      <c r="Q44" s="53">
        <v>13481.9</v>
      </c>
      <c r="R44" s="53">
        <v>0</v>
      </c>
      <c r="S44" s="53">
        <v>0</v>
      </c>
      <c r="T44" s="53">
        <v>13481.9</v>
      </c>
      <c r="U44" s="53">
        <v>0</v>
      </c>
      <c r="V44" s="53">
        <v>13481.9</v>
      </c>
      <c r="W44" s="53">
        <v>0</v>
      </c>
      <c r="X44" s="53">
        <v>0</v>
      </c>
    </row>
    <row r="45" spans="1:24" ht="48.75" customHeight="1" x14ac:dyDescent="0.25">
      <c r="A45" s="7"/>
      <c r="B45" s="20" t="s">
        <v>40</v>
      </c>
      <c r="C45" s="39"/>
      <c r="D45" s="39"/>
      <c r="E45" s="39"/>
      <c r="F45" s="42">
        <f>SUM(F43)</f>
        <v>0</v>
      </c>
      <c r="G45" s="64">
        <f>SUM(G43)</f>
        <v>0</v>
      </c>
      <c r="H45" s="64">
        <v>0</v>
      </c>
      <c r="I45" s="53">
        <f>J45+Q45+T45</f>
        <v>46161.700000000004</v>
      </c>
      <c r="J45" s="75">
        <f>J44</f>
        <v>19197.900000000001</v>
      </c>
      <c r="K45" s="75">
        <f t="shared" ref="K45:X45" si="10">K44</f>
        <v>4216</v>
      </c>
      <c r="L45" s="75">
        <f t="shared" si="10"/>
        <v>13481.9</v>
      </c>
      <c r="M45" s="75">
        <f t="shared" si="10"/>
        <v>0</v>
      </c>
      <c r="N45" s="75">
        <f t="shared" si="10"/>
        <v>1500</v>
      </c>
      <c r="O45" s="53">
        <f t="shared" si="10"/>
        <v>13481.9</v>
      </c>
      <c r="P45" s="53">
        <f t="shared" si="10"/>
        <v>0</v>
      </c>
      <c r="Q45" s="53">
        <f t="shared" si="10"/>
        <v>13481.9</v>
      </c>
      <c r="R45" s="53">
        <f t="shared" si="10"/>
        <v>0</v>
      </c>
      <c r="S45" s="53">
        <f t="shared" si="10"/>
        <v>0</v>
      </c>
      <c r="T45" s="53">
        <f t="shared" si="10"/>
        <v>13481.9</v>
      </c>
      <c r="U45" s="53">
        <f t="shared" si="10"/>
        <v>0</v>
      </c>
      <c r="V45" s="53">
        <f t="shared" si="10"/>
        <v>13481.9</v>
      </c>
      <c r="W45" s="53">
        <f t="shared" si="10"/>
        <v>0</v>
      </c>
      <c r="X45" s="53">
        <f t="shared" si="10"/>
        <v>0</v>
      </c>
    </row>
    <row r="46" spans="1:24" ht="48.75" customHeight="1" x14ac:dyDescent="0.25">
      <c r="A46" s="4" t="s">
        <v>83</v>
      </c>
      <c r="B46" s="83" t="s">
        <v>90</v>
      </c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5"/>
    </row>
    <row r="47" spans="1:24" ht="101.25" customHeight="1" x14ac:dyDescent="0.25">
      <c r="A47" s="37" t="s">
        <v>84</v>
      </c>
      <c r="B47" s="30" t="s">
        <v>85</v>
      </c>
      <c r="C47" s="27" t="s">
        <v>26</v>
      </c>
      <c r="D47" s="2" t="s">
        <v>94</v>
      </c>
      <c r="E47" s="21" t="s">
        <v>70</v>
      </c>
      <c r="F47" s="22" t="s">
        <v>46</v>
      </c>
      <c r="G47" s="22" t="s">
        <v>86</v>
      </c>
      <c r="H47" s="63" t="s">
        <v>46</v>
      </c>
      <c r="I47" s="52">
        <f>J47+O47+T47</f>
        <v>100</v>
      </c>
      <c r="J47" s="55">
        <f>K47+L47+M47+N47</f>
        <v>100</v>
      </c>
      <c r="K47" s="55">
        <v>0</v>
      </c>
      <c r="L47" s="55">
        <v>0</v>
      </c>
      <c r="M47" s="55">
        <v>0</v>
      </c>
      <c r="N47" s="55">
        <v>100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</row>
    <row r="48" spans="1:24" ht="48.75" customHeight="1" x14ac:dyDescent="0.25">
      <c r="A48" s="7"/>
      <c r="B48" s="20" t="s">
        <v>40</v>
      </c>
      <c r="C48" s="42" t="s">
        <v>46</v>
      </c>
      <c r="D48" s="42" t="s">
        <v>46</v>
      </c>
      <c r="E48" s="42" t="s">
        <v>46</v>
      </c>
      <c r="F48" s="42" t="s">
        <v>46</v>
      </c>
      <c r="G48" s="42">
        <v>17200.3</v>
      </c>
      <c r="H48" s="64">
        <v>0</v>
      </c>
      <c r="I48" s="53">
        <f>J48+O48+T48</f>
        <v>100</v>
      </c>
      <c r="J48" s="75">
        <f t="shared" ref="J48:M48" si="11">J47</f>
        <v>100</v>
      </c>
      <c r="K48" s="75">
        <f t="shared" si="11"/>
        <v>0</v>
      </c>
      <c r="L48" s="75">
        <f t="shared" si="11"/>
        <v>0</v>
      </c>
      <c r="M48" s="75">
        <f t="shared" si="11"/>
        <v>0</v>
      </c>
      <c r="N48" s="75">
        <f>N47</f>
        <v>100</v>
      </c>
      <c r="O48" s="53">
        <v>0</v>
      </c>
      <c r="P48" s="53">
        <v>0</v>
      </c>
      <c r="Q48" s="53">
        <v>0</v>
      </c>
      <c r="R48" s="53">
        <v>0</v>
      </c>
      <c r="S48" s="53">
        <v>0</v>
      </c>
      <c r="T48" s="53">
        <v>0</v>
      </c>
      <c r="U48" s="53">
        <v>0</v>
      </c>
      <c r="V48" s="53">
        <v>0</v>
      </c>
      <c r="W48" s="53">
        <v>0</v>
      </c>
      <c r="X48" s="53">
        <v>0</v>
      </c>
    </row>
    <row r="49" spans="1:24" ht="70.5" customHeight="1" x14ac:dyDescent="0.25">
      <c r="A49" s="7"/>
      <c r="B49" s="20" t="s">
        <v>50</v>
      </c>
      <c r="C49" s="48"/>
      <c r="D49" s="48"/>
      <c r="E49" s="48"/>
      <c r="F49" s="64">
        <f>F24+F29+F35+F40+F45</f>
        <v>114529.89</v>
      </c>
      <c r="G49" s="64">
        <f>G24+G29+G35+G40+G45+G48</f>
        <v>634980.68000000005</v>
      </c>
      <c r="H49" s="53">
        <f>H24+H29+H35+H40+H45+H48</f>
        <v>86217.510000000009</v>
      </c>
      <c r="I49" s="53">
        <f>J49+O49+T49</f>
        <v>1160254.8999999999</v>
      </c>
      <c r="J49" s="75">
        <f t="shared" ref="J49:X49" si="12">J24+J29+J35+J40+J45+J48</f>
        <v>697672.7</v>
      </c>
      <c r="K49" s="75">
        <f t="shared" si="12"/>
        <v>4216</v>
      </c>
      <c r="L49" s="75">
        <f t="shared" si="12"/>
        <v>202566.59999999998</v>
      </c>
      <c r="M49" s="75">
        <f t="shared" si="12"/>
        <v>386380.1</v>
      </c>
      <c r="N49" s="75">
        <f t="shared" si="12"/>
        <v>104510.00000000001</v>
      </c>
      <c r="O49" s="53">
        <f t="shared" si="12"/>
        <v>353725.5</v>
      </c>
      <c r="P49" s="53">
        <f t="shared" si="12"/>
        <v>0</v>
      </c>
      <c r="Q49" s="53">
        <f t="shared" si="12"/>
        <v>144106.6</v>
      </c>
      <c r="R49" s="53">
        <f t="shared" si="12"/>
        <v>181381.8</v>
      </c>
      <c r="S49" s="53">
        <f t="shared" si="12"/>
        <v>28237.1</v>
      </c>
      <c r="T49" s="53">
        <f t="shared" si="12"/>
        <v>108856.7</v>
      </c>
      <c r="U49" s="53">
        <f t="shared" si="12"/>
        <v>0</v>
      </c>
      <c r="V49" s="53">
        <f t="shared" si="12"/>
        <v>53101.8</v>
      </c>
      <c r="W49" s="53">
        <f t="shared" si="12"/>
        <v>48295.199999999997</v>
      </c>
      <c r="X49" s="53">
        <f t="shared" si="12"/>
        <v>7459.7</v>
      </c>
    </row>
    <row r="52" spans="1:24" x14ac:dyDescent="0.25">
      <c r="I52" s="51"/>
    </row>
  </sheetData>
  <mergeCells count="28">
    <mergeCell ref="S3:X3"/>
    <mergeCell ref="B15:X15"/>
    <mergeCell ref="B26:X26"/>
    <mergeCell ref="B20:X20"/>
    <mergeCell ref="B30:X30"/>
    <mergeCell ref="E5:E6"/>
    <mergeCell ref="C5:C6"/>
    <mergeCell ref="B31:X31"/>
    <mergeCell ref="B25:X25"/>
    <mergeCell ref="G5:G6"/>
    <mergeCell ref="J5:N5"/>
    <mergeCell ref="S1:X1"/>
    <mergeCell ref="B8:X8"/>
    <mergeCell ref="B9:X9"/>
    <mergeCell ref="D5:D6"/>
    <mergeCell ref="A4:X4"/>
    <mergeCell ref="B5:B6"/>
    <mergeCell ref="F5:F6"/>
    <mergeCell ref="H5:H6"/>
    <mergeCell ref="A5:A6"/>
    <mergeCell ref="O5:S5"/>
    <mergeCell ref="T5:X5"/>
    <mergeCell ref="I5:I6"/>
    <mergeCell ref="B36:X36"/>
    <mergeCell ref="B37:X37"/>
    <mergeCell ref="B41:X41"/>
    <mergeCell ref="B42:X42"/>
    <mergeCell ref="B46:X46"/>
  </mergeCells>
  <pageMargins left="1.0236220472440944" right="0.70866141732283472" top="0.74803149606299213" bottom="0.74803149606299213" header="0.31496062992125984" footer="0.31496062992125984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2015-10-23T13:24:12Z</dcterms:modified>
</cp:coreProperties>
</file>