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9440" windowHeight="123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  <definedName name="_xlnm.Print_Area" localSheetId="0">Лист1!$A$1:$X$38</definedName>
  </definedNames>
  <calcPr calcId="144525"/>
</workbook>
</file>

<file path=xl/calcChain.xml><?xml version="1.0" encoding="utf-8"?>
<calcChain xmlns="http://schemas.openxmlformats.org/spreadsheetml/2006/main">
  <c r="X37" i="1" l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G31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I29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4" i="1"/>
  <c r="I25" i="1" s="1"/>
  <c r="I23" i="1"/>
  <c r="H25" i="1"/>
  <c r="F2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4" i="1"/>
  <c r="G15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I13" i="1"/>
  <c r="G20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I10" i="1"/>
  <c r="J24" i="1" l="1"/>
  <c r="J23" i="1"/>
  <c r="X36" i="1" l="1"/>
  <c r="W36" i="1"/>
  <c r="V36" i="1"/>
  <c r="U36" i="1"/>
  <c r="T36" i="1"/>
  <c r="S36" i="1"/>
  <c r="R36" i="1"/>
  <c r="Q36" i="1"/>
  <c r="P36" i="1"/>
  <c r="O36" i="1"/>
  <c r="N36" i="1"/>
  <c r="M36" i="1"/>
  <c r="L36" i="1"/>
  <c r="K35" i="1"/>
  <c r="K36" i="1" s="1"/>
  <c r="F20" i="1" l="1"/>
  <c r="H20" i="1"/>
  <c r="J35" i="1"/>
  <c r="J34" i="1"/>
  <c r="I34" i="1" s="1"/>
  <c r="G36" i="1"/>
  <c r="F36" i="1"/>
  <c r="I35" i="1" l="1"/>
  <c r="J36" i="1"/>
  <c r="I36" i="1" s="1"/>
  <c r="J29" i="1"/>
  <c r="N19" i="1"/>
  <c r="N20" i="1" s="1"/>
  <c r="J18" i="1"/>
  <c r="I18" i="1" s="1"/>
  <c r="I19" i="1" s="1"/>
  <c r="I20" i="1" s="1"/>
  <c r="J19" i="1" l="1"/>
  <c r="J20" i="1" s="1"/>
  <c r="O23" i="1" l="1"/>
  <c r="J13" i="1"/>
</calcChain>
</file>

<file path=xl/sharedStrings.xml><?xml version="1.0" encoding="utf-8"?>
<sst xmlns="http://schemas.openxmlformats.org/spreadsheetml/2006/main" count="122" uniqueCount="75">
  <si>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</si>
  <si>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</si>
  <si>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</si>
  <si>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</si>
  <si>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</si>
  <si>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</si>
  <si>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</si>
  <si>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1.1.</t>
  </si>
  <si>
    <t>1.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</si>
  <si>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</si>
  <si>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</si>
  <si>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"Жилье, жилищно-коммунальное хозяйство и территориальное развитие МО МР "Печора"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</si>
  <si>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</si>
  <si>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</si>
  <si>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Подпрограмма 5 "Энергосбережение, повышение энергетической эффективности на территории МР "Печора"</t>
  </si>
  <si>
    <t>Установка и подключение блок-модульной котельной в п. Зеленоборск</t>
  </si>
  <si>
    <t>Муниципальная  программа "Развитие агропромышленного и рыбохозяйственного комплексов МО МР "Печора"</t>
  </si>
  <si>
    <t>Администрация МР "Печора"</t>
  </si>
  <si>
    <t>Строительство</t>
  </si>
  <si>
    <t>Администрация      МР "Печора"</t>
  </si>
  <si>
    <t>2016 год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</si>
  <si>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</si>
  <si>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</si>
  <si>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</si>
  <si>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</si>
  <si>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</si>
  <si>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2.</t>
  </si>
  <si>
    <t>2.1.</t>
  </si>
  <si>
    <t>2.1.1.</t>
  </si>
  <si>
    <t>Итого по подпрограмме</t>
  </si>
  <si>
    <t>-</t>
  </si>
  <si>
    <t>3.</t>
  </si>
  <si>
    <t>3.1.</t>
  </si>
  <si>
    <t>3.1.1.</t>
  </si>
  <si>
    <t>Всего по реализации инвестиционных проектов</t>
  </si>
  <si>
    <t>1.1.2.</t>
  </si>
  <si>
    <t>1.2.</t>
  </si>
  <si>
    <t>1.2.1.</t>
  </si>
  <si>
    <t>3.1.2.</t>
  </si>
  <si>
    <t>Муниципальная  программа "Развитие образования МО МР "Печора"</t>
  </si>
  <si>
    <t>4.</t>
  </si>
  <si>
    <t>4.1.</t>
  </si>
  <si>
    <t>Подпрограмма 2 "Развитие системы общего образования на территории МО МР "Печора"</t>
  </si>
  <si>
    <t>4.1.1.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</si>
  <si>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</si>
  <si>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</si>
  <si>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5.</t>
  </si>
  <si>
    <t>5.1.</t>
  </si>
  <si>
    <t>5.1.1.</t>
  </si>
  <si>
    <t>Строительство жилых помещений для детей-сирот и детей, оставшихся без попечения родителей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</si>
  <si>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</si>
  <si>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</si>
  <si>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</si>
  <si>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Строительство объектов размещения (полигонов, площадок хранения) твердых бытовых отходов в г. Печора</t>
  </si>
  <si>
    <t>Строительство спортивной площадки с местонахождением на территории гимназии № 1 в г. Печора</t>
  </si>
  <si>
    <t>Управление образования МР "Печора"</t>
  </si>
  <si>
    <t>Строительство водопроводных сетей в п. Озерный МО СП "Озерный"</t>
  </si>
  <si>
    <t>Приложение                                                                                                            к постановлению администрации МР "Печора"                                                 от "____"  декабря 2015 г. № _____</t>
  </si>
  <si>
    <t xml:space="preserve">
ПЕРЕЧЕНЬ
ИНВЕСТИЦИОННЫХ ПРОЕКТОВ, ФИНАНСИРУЕМЫХ ЗА СЧЕТ 
СРЕДСТВ БЮДЖЕТА МО МР "ПЕЧОРА"  НА  2016-2018 годы</t>
  </si>
  <si>
    <t>Строительство многоквартирных домов в рамках мероприятий по переселению граждан из аварийного жилищного фонда в том числе с учетом необходимости развития малоэтажного жилищного строительства</t>
  </si>
  <si>
    <t>2013 г. - 85 746,58 2014 г. - 497 169,92 2015 г. - 218 714,9</t>
  </si>
  <si>
    <t>Объем финансирования проекта (объекта) в 2018 году, тыс. руб.</t>
  </si>
  <si>
    <t>2014 г. - 6734,44 2015 г - 796,2</t>
  </si>
  <si>
    <t>2013 г. - 2324,84                2014 г. - 381,2              2015 г. - 97,9</t>
  </si>
  <si>
    <t>Строительство  социально-культурного центра с универсальным залом на 100 мест в д. Бызовая</t>
  </si>
  <si>
    <t>2015 г. - 100,0</t>
  </si>
  <si>
    <t>2013 г. - 198,3              2014 г. - 1135,84        2015 г. - 1292,2</t>
  </si>
  <si>
    <t>2015г. - 13 793,0</t>
  </si>
  <si>
    <t>ИТОГО объем финансирования проекта (объекта) в тыс. руб. на 2016-2018 гг.</t>
  </si>
  <si>
    <t>Остаток сметной стоимости  на 01.01.2016 г, в тыс. руб.</t>
  </si>
  <si>
    <t>Общая сметная стоимость объекта в текущих ценах на 01.01.2016 г.) тыс. руб.</t>
  </si>
  <si>
    <t>2016-2018 гг..</t>
  </si>
  <si>
    <t>2016 г.</t>
  </si>
  <si>
    <t>2016 год, Площадь - 12,5 га,   420 тыс.т. в год;   срок службы - 25 лет</t>
  </si>
  <si>
    <t>2016 год, 2МВт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</si>
</sst>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р_."/>
    <numFmt numFmtId="166" formatCode="#,##0.00_р_.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164" fontId="0" fillId="0" borderId="0" xfId="0" applyNumberFormat="1"/>
    <xf numFmtId="0" fontId="1" fillId="0" borderId="1" xfId="0" applyFont="1" applyFill="1" applyBorder="1" applyAlignment="1">
      <alignment horizontal="left" vertical="top" wrapText="1"/>
    </xf>
    <xf numFmtId="164" fontId="0" fillId="0" borderId="0" xfId="0" applyNumberFormat="1" applyFill="1"/>
    <xf numFmtId="164" fontId="6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1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"/>
  <sheetViews>
    <sheetView tabSelected="1" view="pageBreakPreview" zoomScale="60" zoomScaleNormal="60" workbookViewId="0">
      <selection activeCell="M45" sqref="M45"/>
    </sheetView>
  </sheetViews>
  <sheetFormatPr defaultRowHeight="15" x14ac:dyDescent="0.25"/>
  <cols>
    <col min="1" max="1" width="7.28515625" customWidth="1"/>
    <col min="2" max="2" width="24.85546875" customWidth="1"/>
    <col min="3" max="3" width="18.42578125" customWidth="1"/>
    <col min="4" max="4" width="18" customWidth="1"/>
    <col min="5" max="5" width="15.140625" customWidth="1"/>
    <col min="6" max="6" width="21.7109375" customWidth="1"/>
    <col min="7" max="7" width="23" customWidth="1"/>
    <col min="8" max="8" width="15.5703125" customWidth="1"/>
    <col min="9" max="9" width="15.28515625" customWidth="1"/>
    <col min="10" max="10" width="17.42578125" style="69" customWidth="1"/>
    <col min="11" max="11" width="10.85546875" style="69" customWidth="1"/>
    <col min="12" max="13" width="14.5703125" style="69" customWidth="1"/>
    <col min="14" max="14" width="14.140625" style="69" customWidth="1"/>
    <col min="15" max="15" width="16.140625" customWidth="1"/>
    <col min="17" max="17" width="14.28515625" customWidth="1"/>
    <col min="18" max="18" width="12.5703125" customWidth="1"/>
    <col min="19" max="19" width="13.42578125" customWidth="1"/>
    <col min="20" max="20" width="14.140625" customWidth="1"/>
    <col min="21" max="21" width="8.85546875" customWidth="1"/>
    <col min="22" max="22" width="14" customWidth="1"/>
    <col min="23" max="23" width="14.7109375" customWidth="1"/>
    <col min="24" max="24" width="11.85546875" customWidth="1"/>
  </cols>
  <sheetData>
    <row r="1" spans="1:24" ht="64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62"/>
      <c r="K1" s="62"/>
      <c r="L1" s="62"/>
      <c r="M1" s="62"/>
      <c r="N1" s="62"/>
      <c r="O1" s="1"/>
      <c r="P1" s="1"/>
      <c r="Q1" s="1"/>
      <c r="R1" s="1"/>
      <c r="S1" s="83" t="s">
        <v>57</v>
      </c>
      <c r="T1" s="84"/>
      <c r="U1" s="84"/>
      <c r="V1" s="84"/>
      <c r="W1" s="84"/>
      <c r="X1" s="84"/>
    </row>
    <row r="2" spans="1:24" ht="18.75" customHeight="1" x14ac:dyDescent="0.35">
      <c r="A2" s="1"/>
      <c r="B2" s="1"/>
      <c r="C2" s="1"/>
      <c r="D2" s="1"/>
      <c r="E2" s="1"/>
      <c r="F2" s="1"/>
      <c r="G2" s="1"/>
      <c r="H2" s="1"/>
      <c r="I2" s="1"/>
      <c r="J2" s="62"/>
      <c r="K2" s="62"/>
      <c r="L2" s="62"/>
      <c r="M2" s="62"/>
      <c r="N2" s="62"/>
      <c r="O2" s="1"/>
      <c r="P2" s="1"/>
      <c r="Q2" s="1"/>
      <c r="R2" s="1"/>
      <c r="S2" s="60"/>
      <c r="T2" s="61"/>
      <c r="U2" s="61"/>
      <c r="V2" s="61"/>
      <c r="W2" s="61"/>
      <c r="X2" s="61"/>
    </row>
    <row r="3" spans="1:24" ht="64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62"/>
      <c r="K3" s="62"/>
      <c r="L3" s="62"/>
      <c r="M3" s="62"/>
      <c r="N3" s="62"/>
      <c r="O3" s="1"/>
      <c r="P3" s="1"/>
      <c r="Q3" s="1"/>
      <c r="R3" s="1"/>
      <c r="S3" s="83"/>
      <c r="T3" s="83"/>
      <c r="U3" s="83"/>
      <c r="V3" s="83"/>
      <c r="W3" s="83"/>
      <c r="X3" s="83"/>
    </row>
    <row r="4" spans="1:24" ht="101.25" customHeight="1" x14ac:dyDescent="0.25">
      <c r="A4" s="87" t="s">
        <v>58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</row>
    <row r="5" spans="1:24" ht="71.25" customHeight="1" x14ac:dyDescent="0.25">
      <c r="A5" s="80" t="s">
        <v>5</v>
      </c>
      <c r="B5" s="89" t="s">
        <v>0</v>
      </c>
      <c r="C5" s="80" t="s">
        <v>51</v>
      </c>
      <c r="D5" s="80" t="s">
        <v>10</v>
      </c>
      <c r="E5" s="80" t="s">
        <v>52</v>
      </c>
      <c r="F5" s="89" t="s">
        <v>70</v>
      </c>
      <c r="G5" s="80" t="s">
        <v>9</v>
      </c>
      <c r="H5" s="89" t="s">
        <v>69</v>
      </c>
      <c r="I5" s="89" t="s">
        <v>68</v>
      </c>
      <c r="J5" s="82" t="s">
        <v>22</v>
      </c>
      <c r="K5" s="82"/>
      <c r="L5" s="82"/>
      <c r="M5" s="82"/>
      <c r="N5" s="82"/>
      <c r="O5" s="91" t="s">
        <v>23</v>
      </c>
      <c r="P5" s="92"/>
      <c r="Q5" s="92"/>
      <c r="R5" s="92"/>
      <c r="S5" s="93"/>
      <c r="T5" s="94" t="s">
        <v>61</v>
      </c>
      <c r="U5" s="95"/>
      <c r="V5" s="95"/>
      <c r="W5" s="95"/>
      <c r="X5" s="96"/>
    </row>
    <row r="6" spans="1:24" ht="150.75" customHeight="1" x14ac:dyDescent="0.25">
      <c r="A6" s="90"/>
      <c r="B6" s="80"/>
      <c r="C6" s="81"/>
      <c r="D6" s="81"/>
      <c r="E6" s="81"/>
      <c r="F6" s="80"/>
      <c r="G6" s="81"/>
      <c r="H6" s="80"/>
      <c r="I6" s="80"/>
      <c r="J6" s="63" t="s">
        <v>4</v>
      </c>
      <c r="K6" s="63" t="s">
        <v>1</v>
      </c>
      <c r="L6" s="63" t="s">
        <v>2</v>
      </c>
      <c r="M6" s="63" t="s">
        <v>3</v>
      </c>
      <c r="N6" s="63" t="s">
        <v>6</v>
      </c>
      <c r="O6" s="5" t="s">
        <v>4</v>
      </c>
      <c r="P6" s="6" t="s">
        <v>1</v>
      </c>
      <c r="Q6" s="6" t="s">
        <v>2</v>
      </c>
      <c r="R6" s="6" t="s">
        <v>3</v>
      </c>
      <c r="S6" s="6" t="s">
        <v>6</v>
      </c>
      <c r="T6" s="5" t="s">
        <v>4</v>
      </c>
      <c r="U6" s="6" t="s">
        <v>1</v>
      </c>
      <c r="V6" s="6" t="s">
        <v>2</v>
      </c>
      <c r="W6" s="6" t="s">
        <v>3</v>
      </c>
      <c r="X6" s="6" t="s">
        <v>6</v>
      </c>
    </row>
    <row r="7" spans="1:24" ht="16.5" x14ac:dyDescent="0.25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64">
        <v>10</v>
      </c>
      <c r="K7" s="64">
        <v>11</v>
      </c>
      <c r="L7" s="64">
        <v>12</v>
      </c>
      <c r="M7" s="64">
        <v>13</v>
      </c>
      <c r="N7" s="64">
        <v>14</v>
      </c>
      <c r="O7" s="2">
        <v>15</v>
      </c>
      <c r="P7" s="2">
        <v>16</v>
      </c>
      <c r="Q7" s="2">
        <v>17</v>
      </c>
      <c r="R7" s="2">
        <v>18</v>
      </c>
      <c r="S7" s="2">
        <v>19</v>
      </c>
      <c r="T7" s="2">
        <v>20</v>
      </c>
      <c r="U7" s="2">
        <v>21</v>
      </c>
      <c r="V7" s="2">
        <v>22</v>
      </c>
      <c r="W7" s="2">
        <v>23</v>
      </c>
      <c r="X7" s="2">
        <v>24</v>
      </c>
    </row>
    <row r="8" spans="1:24" ht="41.25" customHeight="1" x14ac:dyDescent="0.25">
      <c r="A8" s="25" t="s">
        <v>8</v>
      </c>
      <c r="B8" s="73" t="s">
        <v>11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6"/>
    </row>
    <row r="9" spans="1:24" ht="30.75" customHeight="1" x14ac:dyDescent="0.25">
      <c r="A9" s="4" t="s">
        <v>7</v>
      </c>
      <c r="B9" s="76" t="s">
        <v>24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100"/>
    </row>
    <row r="10" spans="1:24" ht="201" customHeight="1" x14ac:dyDescent="0.25">
      <c r="A10" s="4" t="s">
        <v>35</v>
      </c>
      <c r="B10" s="17" t="s">
        <v>59</v>
      </c>
      <c r="C10" s="2" t="s">
        <v>18</v>
      </c>
      <c r="D10" s="2" t="s">
        <v>17</v>
      </c>
      <c r="E10" s="16" t="s">
        <v>72</v>
      </c>
      <c r="F10" s="11" t="s">
        <v>30</v>
      </c>
      <c r="G10" s="22" t="s">
        <v>60</v>
      </c>
      <c r="H10" s="12" t="s">
        <v>30</v>
      </c>
      <c r="I10" s="46">
        <f>J10+O10+T10</f>
        <v>48144.799999999996</v>
      </c>
      <c r="J10" s="47">
        <v>42045.1</v>
      </c>
      <c r="K10" s="47">
        <v>0</v>
      </c>
      <c r="L10" s="47">
        <v>0</v>
      </c>
      <c r="M10" s="47">
        <v>0</v>
      </c>
      <c r="N10" s="47">
        <v>42045.1</v>
      </c>
      <c r="O10" s="46">
        <v>6099.7</v>
      </c>
      <c r="P10" s="46">
        <v>0</v>
      </c>
      <c r="Q10" s="46">
        <v>0</v>
      </c>
      <c r="R10" s="46">
        <v>0</v>
      </c>
      <c r="S10" s="46">
        <v>6099.7</v>
      </c>
      <c r="T10" s="46">
        <v>0</v>
      </c>
      <c r="U10" s="46">
        <v>0</v>
      </c>
      <c r="V10" s="46">
        <v>0</v>
      </c>
      <c r="W10" s="46">
        <v>0</v>
      </c>
      <c r="X10" s="46">
        <v>0</v>
      </c>
    </row>
    <row r="11" spans="1:24" ht="40.5" customHeight="1" x14ac:dyDescent="0.25">
      <c r="A11" s="25"/>
      <c r="B11" s="32" t="s">
        <v>29</v>
      </c>
      <c r="C11" s="18"/>
      <c r="D11" s="18"/>
      <c r="E11" s="18"/>
      <c r="F11" s="55"/>
      <c r="G11" s="58">
        <v>801631.4</v>
      </c>
      <c r="H11" s="59">
        <v>0</v>
      </c>
      <c r="I11" s="45">
        <f>I10</f>
        <v>48144.799999999996</v>
      </c>
      <c r="J11" s="65">
        <f t="shared" ref="J11:X11" si="0">J10</f>
        <v>42045.1</v>
      </c>
      <c r="K11" s="65">
        <f t="shared" si="0"/>
        <v>0</v>
      </c>
      <c r="L11" s="65">
        <f t="shared" si="0"/>
        <v>0</v>
      </c>
      <c r="M11" s="65">
        <f t="shared" si="0"/>
        <v>0</v>
      </c>
      <c r="N11" s="65">
        <f t="shared" si="0"/>
        <v>42045.1</v>
      </c>
      <c r="O11" s="45">
        <f t="shared" si="0"/>
        <v>6099.7</v>
      </c>
      <c r="P11" s="45">
        <f t="shared" si="0"/>
        <v>0</v>
      </c>
      <c r="Q11" s="45">
        <f t="shared" si="0"/>
        <v>0</v>
      </c>
      <c r="R11" s="45">
        <f t="shared" si="0"/>
        <v>0</v>
      </c>
      <c r="S11" s="45">
        <f t="shared" si="0"/>
        <v>6099.7</v>
      </c>
      <c r="T11" s="45">
        <f t="shared" si="0"/>
        <v>0</v>
      </c>
      <c r="U11" s="45">
        <f t="shared" si="0"/>
        <v>0</v>
      </c>
      <c r="V11" s="45">
        <f t="shared" si="0"/>
        <v>0</v>
      </c>
      <c r="W11" s="45">
        <f t="shared" si="0"/>
        <v>0</v>
      </c>
      <c r="X11" s="45">
        <f t="shared" si="0"/>
        <v>0</v>
      </c>
    </row>
    <row r="12" spans="1:24" ht="55.5" customHeight="1" x14ac:dyDescent="0.25">
      <c r="A12" s="20" t="s">
        <v>36</v>
      </c>
      <c r="B12" s="76" t="s">
        <v>14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</row>
    <row r="13" spans="1:24" ht="93" customHeight="1" x14ac:dyDescent="0.25">
      <c r="A13" s="4" t="s">
        <v>37</v>
      </c>
      <c r="B13" s="17" t="s">
        <v>15</v>
      </c>
      <c r="C13" s="19" t="s">
        <v>18</v>
      </c>
      <c r="D13" s="9" t="s">
        <v>19</v>
      </c>
      <c r="E13" s="10" t="s">
        <v>74</v>
      </c>
      <c r="F13" s="14">
        <v>8034.3</v>
      </c>
      <c r="G13" s="14" t="s">
        <v>62</v>
      </c>
      <c r="H13" s="14">
        <v>503.66</v>
      </c>
      <c r="I13" s="48">
        <f>J13+O13+T13</f>
        <v>3500</v>
      </c>
      <c r="J13" s="53">
        <f>N13</f>
        <v>3500</v>
      </c>
      <c r="K13" s="53">
        <v>0</v>
      </c>
      <c r="L13" s="53">
        <v>0</v>
      </c>
      <c r="M13" s="53">
        <v>0</v>
      </c>
      <c r="N13" s="53">
        <v>3500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</row>
    <row r="14" spans="1:24" ht="50.25" customHeight="1" x14ac:dyDescent="0.25">
      <c r="A14" s="25"/>
      <c r="B14" s="33" t="s">
        <v>29</v>
      </c>
      <c r="C14" s="34"/>
      <c r="D14" s="34"/>
      <c r="E14" s="34"/>
      <c r="F14" s="57"/>
      <c r="G14" s="57">
        <v>7530.64</v>
      </c>
      <c r="H14" s="57">
        <f>H13</f>
        <v>503.66</v>
      </c>
      <c r="I14" s="50">
        <f>I13</f>
        <v>3500</v>
      </c>
      <c r="J14" s="66">
        <f t="shared" ref="J14:X14" si="1">J13</f>
        <v>3500</v>
      </c>
      <c r="K14" s="66">
        <f t="shared" si="1"/>
        <v>0</v>
      </c>
      <c r="L14" s="66">
        <f t="shared" si="1"/>
        <v>0</v>
      </c>
      <c r="M14" s="66">
        <f t="shared" si="1"/>
        <v>0</v>
      </c>
      <c r="N14" s="66">
        <f t="shared" si="1"/>
        <v>3500</v>
      </c>
      <c r="O14" s="50">
        <f t="shared" si="1"/>
        <v>0</v>
      </c>
      <c r="P14" s="50">
        <f t="shared" si="1"/>
        <v>0</v>
      </c>
      <c r="Q14" s="50">
        <f t="shared" si="1"/>
        <v>0</v>
      </c>
      <c r="R14" s="50">
        <f t="shared" si="1"/>
        <v>0</v>
      </c>
      <c r="S14" s="50">
        <f t="shared" si="1"/>
        <v>0</v>
      </c>
      <c r="T14" s="50">
        <f t="shared" si="1"/>
        <v>0</v>
      </c>
      <c r="U14" s="50">
        <f t="shared" si="1"/>
        <v>0</v>
      </c>
      <c r="V14" s="50">
        <f t="shared" si="1"/>
        <v>0</v>
      </c>
      <c r="W14" s="50">
        <f t="shared" si="1"/>
        <v>0</v>
      </c>
      <c r="X14" s="50">
        <f t="shared" si="1"/>
        <v>0</v>
      </c>
    </row>
    <row r="15" spans="1:24" ht="41.25" customHeight="1" x14ac:dyDescent="0.25">
      <c r="A15" s="25"/>
      <c r="B15" s="33" t="s">
        <v>25</v>
      </c>
      <c r="C15" s="35"/>
      <c r="D15" s="35"/>
      <c r="E15" s="35"/>
      <c r="F15" s="55"/>
      <c r="G15" s="55">
        <f>G11+G14</f>
        <v>809162.04</v>
      </c>
      <c r="H15" s="55"/>
      <c r="I15" s="45">
        <f>I11+I14</f>
        <v>51644.799999999996</v>
      </c>
      <c r="J15" s="65">
        <f t="shared" ref="J15:X15" si="2">J11+J14</f>
        <v>45545.1</v>
      </c>
      <c r="K15" s="65">
        <f t="shared" si="2"/>
        <v>0</v>
      </c>
      <c r="L15" s="65">
        <f t="shared" si="2"/>
        <v>0</v>
      </c>
      <c r="M15" s="65">
        <f t="shared" si="2"/>
        <v>0</v>
      </c>
      <c r="N15" s="65">
        <f t="shared" si="2"/>
        <v>45545.1</v>
      </c>
      <c r="O15" s="45">
        <f t="shared" si="2"/>
        <v>6099.7</v>
      </c>
      <c r="P15" s="45">
        <f t="shared" si="2"/>
        <v>0</v>
      </c>
      <c r="Q15" s="45">
        <f t="shared" si="2"/>
        <v>0</v>
      </c>
      <c r="R15" s="45">
        <f t="shared" si="2"/>
        <v>0</v>
      </c>
      <c r="S15" s="45">
        <f t="shared" si="2"/>
        <v>6099.7</v>
      </c>
      <c r="T15" s="45">
        <f t="shared" si="2"/>
        <v>0</v>
      </c>
      <c r="U15" s="45">
        <f t="shared" si="2"/>
        <v>0</v>
      </c>
      <c r="V15" s="45">
        <f t="shared" si="2"/>
        <v>0</v>
      </c>
      <c r="W15" s="45">
        <f t="shared" si="2"/>
        <v>0</v>
      </c>
      <c r="X15" s="45">
        <f t="shared" si="2"/>
        <v>0</v>
      </c>
    </row>
    <row r="16" spans="1:24" ht="30" customHeight="1" x14ac:dyDescent="0.25">
      <c r="A16" s="4" t="s">
        <v>26</v>
      </c>
      <c r="B16" s="79" t="s">
        <v>12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</row>
    <row r="17" spans="1:24" ht="29.25" customHeight="1" x14ac:dyDescent="0.25">
      <c r="A17" s="4" t="s">
        <v>27</v>
      </c>
      <c r="B17" s="76" t="s">
        <v>13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8"/>
    </row>
    <row r="18" spans="1:24" ht="136.5" customHeight="1" x14ac:dyDescent="0.25">
      <c r="A18" s="4" t="s">
        <v>28</v>
      </c>
      <c r="B18" s="17" t="s">
        <v>53</v>
      </c>
      <c r="C18" s="8" t="s">
        <v>18</v>
      </c>
      <c r="D18" s="8" t="s">
        <v>19</v>
      </c>
      <c r="E18" s="10" t="s">
        <v>73</v>
      </c>
      <c r="F18" s="14" t="s">
        <v>21</v>
      </c>
      <c r="G18" s="14" t="s">
        <v>63</v>
      </c>
      <c r="H18" s="14" t="s">
        <v>21</v>
      </c>
      <c r="I18" s="51">
        <f>J18+O18+T18</f>
        <v>5500</v>
      </c>
      <c r="J18" s="67">
        <f>K18+L18+M18+N18</f>
        <v>5500</v>
      </c>
      <c r="K18" s="67">
        <v>0</v>
      </c>
      <c r="L18" s="67">
        <v>0</v>
      </c>
      <c r="M18" s="67">
        <v>0</v>
      </c>
      <c r="N18" s="67">
        <v>5500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</row>
    <row r="19" spans="1:24" ht="42.75" customHeight="1" x14ac:dyDescent="0.25">
      <c r="A19" s="4"/>
      <c r="B19" s="18" t="s">
        <v>29</v>
      </c>
      <c r="C19" s="34"/>
      <c r="D19" s="34"/>
      <c r="E19" s="34"/>
      <c r="F19" s="57">
        <v>0</v>
      </c>
      <c r="G19" s="57">
        <v>2803.94</v>
      </c>
      <c r="H19" s="57">
        <v>0</v>
      </c>
      <c r="I19" s="52">
        <f>I18</f>
        <v>5500</v>
      </c>
      <c r="J19" s="68">
        <f>J18</f>
        <v>5500</v>
      </c>
      <c r="K19" s="68">
        <v>0</v>
      </c>
      <c r="L19" s="68">
        <v>0</v>
      </c>
      <c r="M19" s="68">
        <v>0</v>
      </c>
      <c r="N19" s="68">
        <f>N18</f>
        <v>5500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</row>
    <row r="20" spans="1:24" ht="36.75" customHeight="1" x14ac:dyDescent="0.25">
      <c r="A20" s="4"/>
      <c r="B20" s="38" t="s">
        <v>25</v>
      </c>
      <c r="C20" s="38"/>
      <c r="D20" s="38"/>
      <c r="E20" s="38"/>
      <c r="F20" s="55">
        <f>SUM(F18)</f>
        <v>0</v>
      </c>
      <c r="G20" s="55">
        <f>G11+G19</f>
        <v>804435.34</v>
      </c>
      <c r="H20" s="55">
        <f t="shared" ref="H20" si="3">SUM(H18)</f>
        <v>0</v>
      </c>
      <c r="I20" s="52">
        <f>I19</f>
        <v>5500</v>
      </c>
      <c r="J20" s="68">
        <f>J19</f>
        <v>5500</v>
      </c>
      <c r="K20" s="68">
        <v>0</v>
      </c>
      <c r="L20" s="68">
        <v>0</v>
      </c>
      <c r="M20" s="68">
        <v>0</v>
      </c>
      <c r="N20" s="68">
        <f>N19</f>
        <v>5500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</row>
    <row r="21" spans="1:24" ht="36.75" customHeight="1" x14ac:dyDescent="0.25">
      <c r="A21" s="4" t="s">
        <v>31</v>
      </c>
      <c r="B21" s="76" t="s">
        <v>16</v>
      </c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8"/>
    </row>
    <row r="22" spans="1:24" ht="36.75" customHeight="1" x14ac:dyDescent="0.25">
      <c r="A22" s="4" t="s">
        <v>32</v>
      </c>
      <c r="B22" s="76" t="s">
        <v>50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8"/>
    </row>
    <row r="23" spans="1:24" ht="102" customHeight="1" x14ac:dyDescent="0.25">
      <c r="A23" s="4" t="s">
        <v>33</v>
      </c>
      <c r="B23" s="42" t="s">
        <v>64</v>
      </c>
      <c r="C23" s="9" t="s">
        <v>18</v>
      </c>
      <c r="D23" s="9" t="s">
        <v>19</v>
      </c>
      <c r="E23" s="10" t="s">
        <v>20</v>
      </c>
      <c r="F23" s="49">
        <v>20894.7</v>
      </c>
      <c r="G23" s="49">
        <v>0</v>
      </c>
      <c r="H23" s="49">
        <v>20894.7</v>
      </c>
      <c r="I23" s="48">
        <f>J23+O23+T23</f>
        <v>894.7</v>
      </c>
      <c r="J23" s="53">
        <f>K23+L23+M23+N23</f>
        <v>894.7</v>
      </c>
      <c r="K23" s="53">
        <v>0</v>
      </c>
      <c r="L23" s="53">
        <v>0</v>
      </c>
      <c r="M23" s="53">
        <v>0</v>
      </c>
      <c r="N23" s="53">
        <v>894.7</v>
      </c>
      <c r="O23" s="48">
        <f>Q23+S23</f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</row>
    <row r="24" spans="1:24" ht="88.5" customHeight="1" x14ac:dyDescent="0.25">
      <c r="A24" s="4" t="s">
        <v>38</v>
      </c>
      <c r="B24" s="17" t="s">
        <v>56</v>
      </c>
      <c r="C24" s="13" t="s">
        <v>18</v>
      </c>
      <c r="D24" s="9" t="s">
        <v>19</v>
      </c>
      <c r="E24" s="15" t="s">
        <v>20</v>
      </c>
      <c r="F24" s="56">
        <v>24637.8</v>
      </c>
      <c r="G24" s="56" t="s">
        <v>65</v>
      </c>
      <c r="H24" s="101">
        <v>24537.8</v>
      </c>
      <c r="I24" s="46">
        <f>J24+O24+T24</f>
        <v>1978.1</v>
      </c>
      <c r="J24" s="53">
        <f>K24+L24+M24+N24</f>
        <v>1978.1</v>
      </c>
      <c r="K24" s="47">
        <v>0</v>
      </c>
      <c r="L24" s="47">
        <v>0</v>
      </c>
      <c r="M24" s="47">
        <v>0</v>
      </c>
      <c r="N24" s="47">
        <v>1978.1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</row>
    <row r="25" spans="1:24" ht="43.5" customHeight="1" x14ac:dyDescent="0.25">
      <c r="A25" s="4"/>
      <c r="B25" s="18" t="s">
        <v>29</v>
      </c>
      <c r="C25" s="34"/>
      <c r="D25" s="34"/>
      <c r="E25" s="30"/>
      <c r="F25" s="55">
        <f>F23+F24</f>
        <v>45532.5</v>
      </c>
      <c r="G25" s="55">
        <v>100</v>
      </c>
      <c r="H25" s="55">
        <f>H23+H24</f>
        <v>45432.5</v>
      </c>
      <c r="I25" s="45">
        <f>I23+I24</f>
        <v>2872.8</v>
      </c>
      <c r="J25" s="65">
        <f t="shared" ref="J25:X25" si="4">J23+J24</f>
        <v>2872.8</v>
      </c>
      <c r="K25" s="65">
        <f t="shared" si="4"/>
        <v>0</v>
      </c>
      <c r="L25" s="65">
        <f t="shared" si="4"/>
        <v>0</v>
      </c>
      <c r="M25" s="65">
        <f t="shared" si="4"/>
        <v>0</v>
      </c>
      <c r="N25" s="65">
        <f t="shared" si="4"/>
        <v>2872.8</v>
      </c>
      <c r="O25" s="45">
        <f t="shared" si="4"/>
        <v>0</v>
      </c>
      <c r="P25" s="45">
        <f t="shared" si="4"/>
        <v>0</v>
      </c>
      <c r="Q25" s="45">
        <f t="shared" si="4"/>
        <v>0</v>
      </c>
      <c r="R25" s="45">
        <f t="shared" si="4"/>
        <v>0</v>
      </c>
      <c r="S25" s="45">
        <f t="shared" si="4"/>
        <v>0</v>
      </c>
      <c r="T25" s="45">
        <f t="shared" si="4"/>
        <v>0</v>
      </c>
      <c r="U25" s="45">
        <f t="shared" si="4"/>
        <v>0</v>
      </c>
      <c r="V25" s="45">
        <f t="shared" si="4"/>
        <v>0</v>
      </c>
      <c r="W25" s="45">
        <f t="shared" si="4"/>
        <v>0</v>
      </c>
      <c r="X25" s="45">
        <f t="shared" si="4"/>
        <v>0</v>
      </c>
    </row>
    <row r="26" spans="1:24" ht="48.75" customHeight="1" x14ac:dyDescent="0.25">
      <c r="A26" s="7"/>
      <c r="B26" s="39" t="s">
        <v>25</v>
      </c>
      <c r="C26" s="40"/>
      <c r="D26" s="40"/>
      <c r="E26" s="40"/>
      <c r="F26" s="55">
        <f>F25</f>
        <v>45532.5</v>
      </c>
      <c r="G26" s="55">
        <f t="shared" ref="G26:X26" si="5">G25</f>
        <v>100</v>
      </c>
      <c r="H26" s="55">
        <f t="shared" si="5"/>
        <v>45432.5</v>
      </c>
      <c r="I26" s="45">
        <f t="shared" si="5"/>
        <v>2872.8</v>
      </c>
      <c r="J26" s="65">
        <f t="shared" si="5"/>
        <v>2872.8</v>
      </c>
      <c r="K26" s="65">
        <f t="shared" si="5"/>
        <v>0</v>
      </c>
      <c r="L26" s="65">
        <f t="shared" si="5"/>
        <v>0</v>
      </c>
      <c r="M26" s="65">
        <f t="shared" si="5"/>
        <v>0</v>
      </c>
      <c r="N26" s="65">
        <f t="shared" si="5"/>
        <v>2872.8</v>
      </c>
      <c r="O26" s="45">
        <f t="shared" si="5"/>
        <v>0</v>
      </c>
      <c r="P26" s="45">
        <f t="shared" si="5"/>
        <v>0</v>
      </c>
      <c r="Q26" s="45">
        <f t="shared" si="5"/>
        <v>0</v>
      </c>
      <c r="R26" s="45">
        <f t="shared" si="5"/>
        <v>0</v>
      </c>
      <c r="S26" s="45">
        <f t="shared" si="5"/>
        <v>0</v>
      </c>
      <c r="T26" s="45">
        <f t="shared" si="5"/>
        <v>0</v>
      </c>
      <c r="U26" s="45">
        <f t="shared" si="5"/>
        <v>0</v>
      </c>
      <c r="V26" s="45">
        <f t="shared" si="5"/>
        <v>0</v>
      </c>
      <c r="W26" s="45">
        <f t="shared" si="5"/>
        <v>0</v>
      </c>
      <c r="X26" s="45">
        <f t="shared" si="5"/>
        <v>0</v>
      </c>
    </row>
    <row r="27" spans="1:24" ht="48.75" customHeight="1" x14ac:dyDescent="0.25">
      <c r="A27" s="28" t="s">
        <v>40</v>
      </c>
      <c r="B27" s="70" t="s">
        <v>39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2"/>
    </row>
    <row r="28" spans="1:24" ht="48.75" customHeight="1" x14ac:dyDescent="0.25">
      <c r="A28" s="28" t="s">
        <v>41</v>
      </c>
      <c r="B28" s="70" t="s">
        <v>42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2"/>
    </row>
    <row r="29" spans="1:24" ht="122.25" customHeight="1" x14ac:dyDescent="0.25">
      <c r="A29" s="29" t="s">
        <v>43</v>
      </c>
      <c r="B29" s="26" t="s">
        <v>54</v>
      </c>
      <c r="C29" s="23" t="s">
        <v>18</v>
      </c>
      <c r="D29" s="23" t="s">
        <v>55</v>
      </c>
      <c r="E29" s="30" t="s">
        <v>72</v>
      </c>
      <c r="F29" s="27" t="s">
        <v>30</v>
      </c>
      <c r="G29" s="21" t="s">
        <v>66</v>
      </c>
      <c r="H29" s="27" t="s">
        <v>30</v>
      </c>
      <c r="I29" s="44">
        <f>J29+O29+T29</f>
        <v>3555</v>
      </c>
      <c r="J29" s="47">
        <f>K29+L29+M29+N29</f>
        <v>3555</v>
      </c>
      <c r="K29" s="47">
        <v>0</v>
      </c>
      <c r="L29" s="47">
        <v>0</v>
      </c>
      <c r="M29" s="47">
        <v>0</v>
      </c>
      <c r="N29" s="47">
        <v>3555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4">
        <v>0</v>
      </c>
      <c r="U29" s="44">
        <v>0</v>
      </c>
      <c r="V29" s="44">
        <v>0</v>
      </c>
      <c r="W29" s="44">
        <v>0</v>
      </c>
      <c r="X29" s="44">
        <v>0</v>
      </c>
    </row>
    <row r="30" spans="1:24" ht="48.75" customHeight="1" x14ac:dyDescent="0.25">
      <c r="A30" s="7"/>
      <c r="B30" s="18" t="s">
        <v>29</v>
      </c>
      <c r="C30" s="37" t="s">
        <v>30</v>
      </c>
      <c r="D30" s="37" t="s">
        <v>30</v>
      </c>
      <c r="E30" s="37" t="s">
        <v>30</v>
      </c>
      <c r="F30" s="37" t="s">
        <v>30</v>
      </c>
      <c r="G30" s="37">
        <v>2626.34</v>
      </c>
      <c r="H30" s="37"/>
      <c r="I30" s="45">
        <f>I29</f>
        <v>3555</v>
      </c>
      <c r="J30" s="65">
        <f t="shared" ref="J30:X31" si="6">J29</f>
        <v>3555</v>
      </c>
      <c r="K30" s="65">
        <f t="shared" si="6"/>
        <v>0</v>
      </c>
      <c r="L30" s="65">
        <f t="shared" si="6"/>
        <v>0</v>
      </c>
      <c r="M30" s="65">
        <f t="shared" si="6"/>
        <v>0</v>
      </c>
      <c r="N30" s="65">
        <f t="shared" si="6"/>
        <v>3555</v>
      </c>
      <c r="O30" s="45">
        <f t="shared" si="6"/>
        <v>0</v>
      </c>
      <c r="P30" s="45">
        <f t="shared" si="6"/>
        <v>0</v>
      </c>
      <c r="Q30" s="45">
        <f t="shared" si="6"/>
        <v>0</v>
      </c>
      <c r="R30" s="45">
        <f t="shared" si="6"/>
        <v>0</v>
      </c>
      <c r="S30" s="45">
        <f t="shared" si="6"/>
        <v>0</v>
      </c>
      <c r="T30" s="45">
        <f t="shared" si="6"/>
        <v>0</v>
      </c>
      <c r="U30" s="45">
        <f t="shared" si="6"/>
        <v>0</v>
      </c>
      <c r="V30" s="45">
        <f t="shared" si="6"/>
        <v>0</v>
      </c>
      <c r="W30" s="45">
        <f t="shared" si="6"/>
        <v>0</v>
      </c>
      <c r="X30" s="45">
        <f t="shared" si="6"/>
        <v>0</v>
      </c>
    </row>
    <row r="31" spans="1:24" ht="48.75" customHeight="1" x14ac:dyDescent="0.25">
      <c r="A31" s="7"/>
      <c r="B31" s="38" t="s">
        <v>25</v>
      </c>
      <c r="C31" s="40"/>
      <c r="D31" s="40"/>
      <c r="E31" s="40"/>
      <c r="F31" s="37"/>
      <c r="G31" s="55">
        <f>G30</f>
        <v>2626.34</v>
      </c>
      <c r="H31" s="55"/>
      <c r="I31" s="45">
        <f>I30</f>
        <v>3555</v>
      </c>
      <c r="J31" s="65">
        <f t="shared" si="6"/>
        <v>3555</v>
      </c>
      <c r="K31" s="65">
        <f t="shared" si="6"/>
        <v>0</v>
      </c>
      <c r="L31" s="65">
        <f t="shared" si="6"/>
        <v>0</v>
      </c>
      <c r="M31" s="65">
        <f t="shared" si="6"/>
        <v>0</v>
      </c>
      <c r="N31" s="65">
        <f t="shared" si="6"/>
        <v>3555</v>
      </c>
      <c r="O31" s="45">
        <f t="shared" si="6"/>
        <v>0</v>
      </c>
      <c r="P31" s="45">
        <f t="shared" si="6"/>
        <v>0</v>
      </c>
      <c r="Q31" s="45">
        <f t="shared" si="6"/>
        <v>0</v>
      </c>
      <c r="R31" s="45">
        <f t="shared" si="6"/>
        <v>0</v>
      </c>
      <c r="S31" s="45">
        <f t="shared" si="6"/>
        <v>0</v>
      </c>
      <c r="T31" s="45">
        <f t="shared" si="6"/>
        <v>0</v>
      </c>
      <c r="U31" s="45">
        <f t="shared" si="6"/>
        <v>0</v>
      </c>
      <c r="V31" s="45">
        <f t="shared" si="6"/>
        <v>0</v>
      </c>
      <c r="W31" s="45">
        <f t="shared" si="6"/>
        <v>0</v>
      </c>
      <c r="X31" s="45">
        <f t="shared" si="6"/>
        <v>0</v>
      </c>
    </row>
    <row r="32" spans="1:24" ht="48.75" customHeight="1" x14ac:dyDescent="0.25">
      <c r="A32" s="31" t="s">
        <v>46</v>
      </c>
      <c r="B32" s="73" t="s">
        <v>44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5"/>
    </row>
    <row r="33" spans="1:26" ht="48.75" customHeight="1" x14ac:dyDescent="0.25">
      <c r="A33" s="31" t="s">
        <v>47</v>
      </c>
      <c r="B33" s="73" t="s">
        <v>45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5"/>
    </row>
    <row r="34" spans="1:26" ht="96.75" customHeight="1" x14ac:dyDescent="0.25">
      <c r="A34" s="29" t="s">
        <v>48</v>
      </c>
      <c r="B34" s="17" t="s">
        <v>49</v>
      </c>
      <c r="C34" s="23" t="s">
        <v>18</v>
      </c>
      <c r="D34" s="2" t="s">
        <v>17</v>
      </c>
      <c r="E34" s="24" t="s">
        <v>71</v>
      </c>
      <c r="F34" s="11" t="s">
        <v>30</v>
      </c>
      <c r="G34" s="11" t="s">
        <v>67</v>
      </c>
      <c r="H34" s="11" t="s">
        <v>30</v>
      </c>
      <c r="I34" s="54">
        <f>J34+O34+T34</f>
        <v>40044.400000000001</v>
      </c>
      <c r="J34" s="47">
        <f>K34+L34+M34+N34</f>
        <v>12391.2</v>
      </c>
      <c r="K34" s="47">
        <v>0</v>
      </c>
      <c r="L34" s="47">
        <v>12391.2</v>
      </c>
      <c r="M34" s="47">
        <v>0</v>
      </c>
      <c r="N34" s="47">
        <v>0</v>
      </c>
      <c r="O34" s="46">
        <v>16149.3</v>
      </c>
      <c r="P34" s="46">
        <v>0</v>
      </c>
      <c r="Q34" s="46">
        <v>16149.3</v>
      </c>
      <c r="R34" s="46">
        <v>0</v>
      </c>
      <c r="S34" s="46">
        <v>0</v>
      </c>
      <c r="T34" s="46">
        <v>11503.9</v>
      </c>
      <c r="U34" s="46">
        <v>0</v>
      </c>
      <c r="V34" s="46">
        <v>11503.9</v>
      </c>
      <c r="W34" s="46">
        <v>0</v>
      </c>
      <c r="X34" s="46">
        <v>0</v>
      </c>
      <c r="Z34" s="41"/>
    </row>
    <row r="35" spans="1:26" ht="48.75" customHeight="1" x14ac:dyDescent="0.25">
      <c r="A35" s="7"/>
      <c r="B35" s="18" t="s">
        <v>29</v>
      </c>
      <c r="C35" s="36" t="s">
        <v>30</v>
      </c>
      <c r="D35" s="36" t="s">
        <v>30</v>
      </c>
      <c r="E35" s="36" t="s">
        <v>30</v>
      </c>
      <c r="F35" s="36" t="s">
        <v>30</v>
      </c>
      <c r="G35" s="36" t="s">
        <v>30</v>
      </c>
      <c r="H35" s="36" t="s">
        <v>30</v>
      </c>
      <c r="I35" s="45">
        <f>J35+O35+T35</f>
        <v>41945.7</v>
      </c>
      <c r="J35" s="65">
        <f t="shared" ref="J35" si="7">K35+L35+M35+N35</f>
        <v>14981.9</v>
      </c>
      <c r="K35" s="65">
        <f>K34</f>
        <v>0</v>
      </c>
      <c r="L35" s="65">
        <v>13481.9</v>
      </c>
      <c r="M35" s="65">
        <v>0</v>
      </c>
      <c r="N35" s="65">
        <v>1500</v>
      </c>
      <c r="O35" s="45">
        <v>13481.9</v>
      </c>
      <c r="P35" s="45">
        <v>0</v>
      </c>
      <c r="Q35" s="45">
        <v>13481.9</v>
      </c>
      <c r="R35" s="45">
        <v>0</v>
      </c>
      <c r="S35" s="45">
        <v>0</v>
      </c>
      <c r="T35" s="45">
        <v>13481.9</v>
      </c>
      <c r="U35" s="45">
        <v>0</v>
      </c>
      <c r="V35" s="45">
        <v>13481.9</v>
      </c>
      <c r="W35" s="45">
        <v>0</v>
      </c>
      <c r="X35" s="45">
        <v>0</v>
      </c>
    </row>
    <row r="36" spans="1:26" ht="48.75" customHeight="1" x14ac:dyDescent="0.25">
      <c r="A36" s="7"/>
      <c r="B36" s="18" t="s">
        <v>25</v>
      </c>
      <c r="C36" s="33"/>
      <c r="D36" s="33"/>
      <c r="E36" s="33"/>
      <c r="F36" s="36">
        <f>SUM(F34)</f>
        <v>0</v>
      </c>
      <c r="G36" s="55">
        <f>SUM(G34)</f>
        <v>0</v>
      </c>
      <c r="H36" s="55">
        <v>0</v>
      </c>
      <c r="I36" s="45">
        <f>J36+Q36+T36</f>
        <v>41945.7</v>
      </c>
      <c r="J36" s="65">
        <f>J35</f>
        <v>14981.9</v>
      </c>
      <c r="K36" s="65">
        <f t="shared" ref="K36:X36" si="8">K35</f>
        <v>0</v>
      </c>
      <c r="L36" s="65">
        <f t="shared" si="8"/>
        <v>13481.9</v>
      </c>
      <c r="M36" s="65">
        <f t="shared" si="8"/>
        <v>0</v>
      </c>
      <c r="N36" s="65">
        <f t="shared" si="8"/>
        <v>1500</v>
      </c>
      <c r="O36" s="45">
        <f t="shared" si="8"/>
        <v>13481.9</v>
      </c>
      <c r="P36" s="45">
        <f t="shared" si="8"/>
        <v>0</v>
      </c>
      <c r="Q36" s="45">
        <f t="shared" si="8"/>
        <v>13481.9</v>
      </c>
      <c r="R36" s="45">
        <f t="shared" si="8"/>
        <v>0</v>
      </c>
      <c r="S36" s="45">
        <f t="shared" si="8"/>
        <v>0</v>
      </c>
      <c r="T36" s="45">
        <f t="shared" si="8"/>
        <v>13481.9</v>
      </c>
      <c r="U36" s="45">
        <f t="shared" si="8"/>
        <v>0</v>
      </c>
      <c r="V36" s="45">
        <f t="shared" si="8"/>
        <v>13481.9</v>
      </c>
      <c r="W36" s="45">
        <f t="shared" si="8"/>
        <v>0</v>
      </c>
      <c r="X36" s="45">
        <f t="shared" si="8"/>
        <v>0</v>
      </c>
    </row>
    <row r="37" spans="1:26" ht="70.5" customHeight="1" x14ac:dyDescent="0.25">
      <c r="A37" s="7"/>
      <c r="B37" s="18" t="s">
        <v>34</v>
      </c>
      <c r="C37" s="40"/>
      <c r="D37" s="40"/>
      <c r="E37" s="40"/>
      <c r="F37" s="55">
        <f>F15+F20+F26+F31+F36</f>
        <v>45532.5</v>
      </c>
      <c r="G37" s="55">
        <f t="shared" ref="G37:X37" si="9">G15+G20+G26+G31+G36</f>
        <v>1616323.72</v>
      </c>
      <c r="H37" s="45">
        <f t="shared" si="9"/>
        <v>45432.5</v>
      </c>
      <c r="I37" s="45">
        <f t="shared" si="9"/>
        <v>105518.29999999999</v>
      </c>
      <c r="J37" s="65">
        <f t="shared" si="9"/>
        <v>72454.8</v>
      </c>
      <c r="K37" s="65">
        <f t="shared" si="9"/>
        <v>0</v>
      </c>
      <c r="L37" s="65">
        <f t="shared" si="9"/>
        <v>13481.9</v>
      </c>
      <c r="M37" s="65">
        <f t="shared" si="9"/>
        <v>0</v>
      </c>
      <c r="N37" s="65">
        <f t="shared" si="9"/>
        <v>58972.9</v>
      </c>
      <c r="O37" s="45">
        <f t="shared" si="9"/>
        <v>19581.599999999999</v>
      </c>
      <c r="P37" s="45">
        <f t="shared" si="9"/>
        <v>0</v>
      </c>
      <c r="Q37" s="45">
        <f t="shared" si="9"/>
        <v>13481.9</v>
      </c>
      <c r="R37" s="45">
        <f t="shared" si="9"/>
        <v>0</v>
      </c>
      <c r="S37" s="45">
        <f t="shared" si="9"/>
        <v>6099.7</v>
      </c>
      <c r="T37" s="45">
        <f t="shared" si="9"/>
        <v>13481.9</v>
      </c>
      <c r="U37" s="45">
        <f t="shared" si="9"/>
        <v>0</v>
      </c>
      <c r="V37" s="45">
        <f t="shared" si="9"/>
        <v>13481.9</v>
      </c>
      <c r="W37" s="45">
        <f t="shared" si="9"/>
        <v>0</v>
      </c>
      <c r="X37" s="45">
        <f t="shared" si="9"/>
        <v>0</v>
      </c>
    </row>
    <row r="39" spans="1:26" ht="58.5" customHeight="1" x14ac:dyDescent="0.25">
      <c r="I39" s="41"/>
    </row>
    <row r="40" spans="1:26" x14ac:dyDescent="0.25">
      <c r="I40" s="43"/>
    </row>
  </sheetData>
  <mergeCells count="26">
    <mergeCell ref="S3:X3"/>
    <mergeCell ref="B9:X9"/>
    <mergeCell ref="B17:X17"/>
    <mergeCell ref="B12:X12"/>
    <mergeCell ref="B21:X21"/>
    <mergeCell ref="E5:E6"/>
    <mergeCell ref="C5:C6"/>
    <mergeCell ref="B22:X22"/>
    <mergeCell ref="B16:X16"/>
    <mergeCell ref="G5:G6"/>
    <mergeCell ref="J5:N5"/>
    <mergeCell ref="S1:X1"/>
    <mergeCell ref="B8:X8"/>
    <mergeCell ref="D5:D6"/>
    <mergeCell ref="A4:X4"/>
    <mergeCell ref="B5:B6"/>
    <mergeCell ref="F5:F6"/>
    <mergeCell ref="H5:H6"/>
    <mergeCell ref="A5:A6"/>
    <mergeCell ref="O5:S5"/>
    <mergeCell ref="T5:X5"/>
    <mergeCell ref="I5:I6"/>
    <mergeCell ref="B27:X27"/>
    <mergeCell ref="B28:X28"/>
    <mergeCell ref="B32:X32"/>
    <mergeCell ref="B33:X33"/>
  </mergeCells>
  <pageMargins left="1.0236220472440944" right="0.70866141732283472" top="0.74803149606299213" bottom="0.74803149606299213" header="0.31496062992125984" footer="0.31496062992125984"/>
  <pageSetup paperSize="9" scale="35" fitToHeight="0" orientation="landscape" r:id="rId1"/>
  <ignoredErrors>
    <ignoredError sqref="G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2015-12-30T13:14:21Z</dcterms:modified>
</cp:coreProperties>
</file>