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630" windowWidth="12120" windowHeight="9000"/>
  </bookViews>
  <sheets>
    <sheet name="2015 год" sheetId="1" r:id="rId1"/>
    <sheet name="2016-2017 г.г." sheetId="2" state="hidden" r:id="rId2"/>
    <sheet name="2016-2017" sheetId="3" state="hidden" r:id="rId3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год'!$A$6:$C$247</definedName>
    <definedName name="Z_6CD08D24_8AC5_4A04_B397_3AE13EDEAB7E_.wvu.PrintTitles" localSheetId="0" hidden="1">'2015 год'!$13:$13</definedName>
    <definedName name="Z_6CD08D24_8AC5_4A04_B397_3AE13EDEAB7E_.wvu.Rows" localSheetId="0" hidden="1">'2015 год'!#REF!,'2015 год'!$39:$39,'2015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год'!$A$6:$C$247</definedName>
    <definedName name="Z_9054D699_994C_4D84_B308_71B17EA63933_.wvu.PrintTitles" localSheetId="0" hidden="1">'2015 год'!$13:$13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год'!$A$6:$C$247</definedName>
    <definedName name="Z_A896AC50_C409_40E3_B60D_5CAD071B06C2_.wvu.PrintTitles" localSheetId="0" hidden="1">'2015 год'!$13:$13</definedName>
    <definedName name="Z_A896AC50_C409_40E3_B60D_5CAD071B06C2_.wvu.Rows" localSheetId="0" hidden="1">'2015 год'!#REF!,'2015 год'!$39:$39,'2015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год'!$A$6:$C$247</definedName>
    <definedName name="Z_AFF0A21F_E6DE_4E7C_BAF7_C28C97DAE642_.wvu.PrintTitles" localSheetId="0" hidden="1">'2015 год'!$13:$13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год'!$A$6:$C$247</definedName>
    <definedName name="Z_B382D9F3_028B_4C80_8DA8_1D8F01944114_.wvu.PrintTitles" localSheetId="0" hidden="1">'2015 год'!$13:$13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год'!$A$6:$C$247</definedName>
    <definedName name="Z_E17D1875_B289_49B1_B77A_E0DF820CCF98_.wvu.PrintTitles" localSheetId="0" hidden="1">'2015 год'!$13:$13</definedName>
    <definedName name="Z_E17D1875_B289_49B1_B77A_E0DF820CCF98_.wvu.Rows" localSheetId="0" hidden="1">'2015 год'!#REF!,'2015 год'!$39:$39,'2015 год'!#REF!,'2015 год'!#REF!</definedName>
    <definedName name="_xlnm.Print_Titles" localSheetId="0">'2015 год'!$13:$13</definedName>
    <definedName name="_xlnm.Print_Area" localSheetId="0">'2015 год'!$A$1:$E$247</definedName>
    <definedName name="_xlnm.Print_Area" localSheetId="1">'2016-2017 г.г.'!$A$1:$D$226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70" i="1" l="1"/>
  <c r="D111" i="1"/>
  <c r="C111" i="1"/>
  <c r="E111" i="1" s="1"/>
  <c r="C105" i="1"/>
  <c r="D105" i="1"/>
  <c r="E112" i="1"/>
  <c r="D120" i="1"/>
  <c r="C120" i="1"/>
  <c r="E120" i="1" s="1"/>
  <c r="E121" i="1"/>
  <c r="C131" i="1"/>
  <c r="C130" i="1" s="1"/>
  <c r="E132" i="1"/>
  <c r="D131" i="1"/>
  <c r="D210" i="1"/>
  <c r="D191" i="1"/>
  <c r="C148" i="1"/>
  <c r="E131" i="1" l="1"/>
  <c r="D130" i="1"/>
  <c r="E130" i="1" s="1"/>
  <c r="E220" i="1"/>
  <c r="E210" i="1"/>
  <c r="D211" i="1"/>
  <c r="D233" i="1"/>
  <c r="E236" i="1"/>
  <c r="D125" i="1"/>
  <c r="D147" i="1" l="1"/>
  <c r="D103" i="1"/>
  <c r="D82" i="1"/>
  <c r="D118" i="1"/>
  <c r="E119" i="1"/>
  <c r="C118" i="1"/>
  <c r="D168" i="1"/>
  <c r="C155" i="1"/>
  <c r="D224" i="3"/>
  <c r="C224" i="3"/>
  <c r="D221" i="3"/>
  <c r="D220" i="3" s="1"/>
  <c r="D219" i="3" s="1"/>
  <c r="C221" i="3"/>
  <c r="C220" i="3" s="1"/>
  <c r="C219" i="3" s="1"/>
  <c r="D217" i="3"/>
  <c r="C217" i="3"/>
  <c r="D214" i="3"/>
  <c r="D213" i="3" s="1"/>
  <c r="C214" i="3"/>
  <c r="C213" i="3" s="1"/>
  <c r="D211" i="3"/>
  <c r="C211" i="3"/>
  <c r="D209" i="3"/>
  <c r="C209" i="3"/>
  <c r="D207" i="3"/>
  <c r="C207" i="3"/>
  <c r="D203" i="3"/>
  <c r="D202" i="3" s="1"/>
  <c r="C203" i="3"/>
  <c r="C202" i="3" s="1"/>
  <c r="D200" i="3"/>
  <c r="C200" i="3"/>
  <c r="D198" i="3"/>
  <c r="C198" i="3"/>
  <c r="D196" i="3"/>
  <c r="C196" i="3"/>
  <c r="D194" i="3"/>
  <c r="C194" i="3"/>
  <c r="D193" i="3"/>
  <c r="C193" i="3"/>
  <c r="C181" i="3" s="1"/>
  <c r="C180" i="3" s="1"/>
  <c r="D181" i="3"/>
  <c r="D180" i="3" s="1"/>
  <c r="D178" i="3"/>
  <c r="C178" i="3"/>
  <c r="D176" i="3"/>
  <c r="C176" i="3"/>
  <c r="D174" i="3"/>
  <c r="C174" i="3"/>
  <c r="D172" i="3"/>
  <c r="C172" i="3"/>
  <c r="D162" i="3"/>
  <c r="D159" i="3" s="1"/>
  <c r="D158" i="3" s="1"/>
  <c r="C162" i="3"/>
  <c r="C159" i="3" s="1"/>
  <c r="C158" i="3" s="1"/>
  <c r="D156" i="3"/>
  <c r="C156" i="3"/>
  <c r="D154" i="3"/>
  <c r="C154" i="3"/>
  <c r="D151" i="3"/>
  <c r="D150" i="3" s="1"/>
  <c r="C151" i="3"/>
  <c r="C150" i="3" s="1"/>
  <c r="D147" i="3"/>
  <c r="D146" i="3" s="1"/>
  <c r="C147" i="3"/>
  <c r="C146" i="3" s="1"/>
  <c r="D140" i="3"/>
  <c r="D139" i="3" s="1"/>
  <c r="C140" i="3"/>
  <c r="C139" i="3" s="1"/>
  <c r="D137" i="3"/>
  <c r="C137" i="3"/>
  <c r="D135" i="3"/>
  <c r="C135" i="3"/>
  <c r="D133" i="3"/>
  <c r="C133" i="3"/>
  <c r="D131" i="3"/>
  <c r="C131" i="3"/>
  <c r="D128" i="3"/>
  <c r="C128" i="3"/>
  <c r="D126" i="3"/>
  <c r="C126" i="3"/>
  <c r="D121" i="3"/>
  <c r="D120" i="3" s="1"/>
  <c r="C121" i="3"/>
  <c r="C120" i="3" s="1"/>
  <c r="D118" i="3"/>
  <c r="C118" i="3"/>
  <c r="D112" i="3"/>
  <c r="D111" i="3" s="1"/>
  <c r="C112" i="3"/>
  <c r="C111" i="3" s="1"/>
  <c r="D105" i="3"/>
  <c r="C105" i="3"/>
  <c r="D103" i="3"/>
  <c r="C103" i="3"/>
  <c r="D100" i="3"/>
  <c r="C100" i="3"/>
  <c r="D96" i="3"/>
  <c r="C96" i="3"/>
  <c r="D93" i="3"/>
  <c r="C93" i="3"/>
  <c r="D90" i="3"/>
  <c r="D89" i="3" s="1"/>
  <c r="C90" i="3"/>
  <c r="D87" i="3"/>
  <c r="D86" i="3" s="1"/>
  <c r="C87" i="3"/>
  <c r="C86" i="3" s="1"/>
  <c r="D83" i="3"/>
  <c r="C83" i="3"/>
  <c r="D81" i="3"/>
  <c r="C81" i="3"/>
  <c r="D73" i="3"/>
  <c r="D72" i="3" s="1"/>
  <c r="C73" i="3"/>
  <c r="C72" i="3" s="1"/>
  <c r="D70" i="3"/>
  <c r="D69" i="3" s="1"/>
  <c r="C70" i="3"/>
  <c r="C69" i="3" s="1"/>
  <c r="D67" i="3"/>
  <c r="D66" i="3" s="1"/>
  <c r="C67" i="3"/>
  <c r="C66" i="3"/>
  <c r="D64" i="3"/>
  <c r="C64" i="3"/>
  <c r="D62" i="3"/>
  <c r="C62" i="3"/>
  <c r="D60" i="3"/>
  <c r="D59" i="3" s="1"/>
  <c r="D58" i="3" s="1"/>
  <c r="C60" i="3"/>
  <c r="C59" i="3" s="1"/>
  <c r="C58" i="3" s="1"/>
  <c r="C55" i="3" s="1"/>
  <c r="D56" i="3"/>
  <c r="C56" i="3"/>
  <c r="D53" i="3"/>
  <c r="D52" i="3" s="1"/>
  <c r="D51" i="3" s="1"/>
  <c r="C53" i="3"/>
  <c r="C52" i="3" s="1"/>
  <c r="C51" i="3" s="1"/>
  <c r="D49" i="3"/>
  <c r="D47" i="3" s="1"/>
  <c r="C49" i="3"/>
  <c r="C47" i="3"/>
  <c r="D45" i="3"/>
  <c r="C45" i="3"/>
  <c r="D42" i="3"/>
  <c r="C42" i="3"/>
  <c r="D40" i="3"/>
  <c r="D39" i="3" s="1"/>
  <c r="C40" i="3"/>
  <c r="C39" i="3" s="1"/>
  <c r="D36" i="3"/>
  <c r="C36" i="3"/>
  <c r="D33" i="3"/>
  <c r="D29" i="3" s="1"/>
  <c r="C33" i="3"/>
  <c r="D30" i="3"/>
  <c r="C30" i="3"/>
  <c r="C29" i="3" s="1"/>
  <c r="D23" i="3"/>
  <c r="D22" i="3" s="1"/>
  <c r="C23" i="3"/>
  <c r="C22" i="3" s="1"/>
  <c r="D20" i="3"/>
  <c r="C20" i="3"/>
  <c r="D18" i="3"/>
  <c r="D17" i="3" s="1"/>
  <c r="D16" i="3" s="1"/>
  <c r="C18" i="3"/>
  <c r="D206" i="3" l="1"/>
  <c r="C125" i="3"/>
  <c r="D80" i="3"/>
  <c r="D79" i="3" s="1"/>
  <c r="D125" i="3"/>
  <c r="D85" i="3"/>
  <c r="C17" i="3"/>
  <c r="C16" i="3" s="1"/>
  <c r="C44" i="3"/>
  <c r="C80" i="3"/>
  <c r="C79" i="3" s="1"/>
  <c r="C89" i="3"/>
  <c r="C85" i="3" s="1"/>
  <c r="C206" i="3"/>
  <c r="D55" i="3"/>
  <c r="D95" i="3"/>
  <c r="C95" i="3"/>
  <c r="C130" i="3"/>
  <c r="C171" i="3"/>
  <c r="D171" i="3"/>
  <c r="D28" i="3"/>
  <c r="D15" i="3" s="1"/>
  <c r="C28" i="3"/>
  <c r="D44" i="3"/>
  <c r="D130" i="3"/>
  <c r="D124" i="3" s="1"/>
  <c r="D123" i="3" s="1"/>
  <c r="E118" i="1"/>
  <c r="C181" i="1"/>
  <c r="C124" i="3" l="1"/>
  <c r="C123" i="3" s="1"/>
  <c r="D226" i="3"/>
  <c r="C15" i="3"/>
  <c r="D238" i="1"/>
  <c r="D237" i="1" s="1"/>
  <c r="C226" i="3" l="1"/>
  <c r="C230" i="1"/>
  <c r="D230" i="1"/>
  <c r="E230" i="1" l="1"/>
  <c r="E231" i="1"/>
  <c r="C171" i="1" l="1"/>
  <c r="E184" i="1"/>
  <c r="E183" i="1"/>
  <c r="D171" i="1"/>
  <c r="D49" i="2"/>
  <c r="D47" i="2" s="1"/>
  <c r="C49" i="2"/>
  <c r="C47" i="2" s="1"/>
  <c r="D48" i="1"/>
  <c r="D46" i="1" s="1"/>
  <c r="C48" i="1"/>
  <c r="C46" i="1" s="1"/>
  <c r="D203" i="2"/>
  <c r="C203" i="2"/>
  <c r="D162" i="2"/>
  <c r="C162" i="2"/>
  <c r="E46" i="1" l="1"/>
  <c r="E48" i="1"/>
  <c r="D218" i="1"/>
  <c r="C218" i="1"/>
  <c r="D60" i="2"/>
  <c r="C60" i="2"/>
  <c r="D193" i="2"/>
  <c r="C193" i="2"/>
  <c r="D90" i="2"/>
  <c r="C90" i="2"/>
  <c r="E227" i="1" l="1"/>
  <c r="D245" i="1"/>
  <c r="E173" i="1"/>
  <c r="C245" i="1"/>
  <c r="D90" i="1"/>
  <c r="C90" i="1"/>
  <c r="E92" i="1"/>
  <c r="D58" i="1"/>
  <c r="E60" i="1"/>
  <c r="D232" i="1" l="1"/>
  <c r="D222" i="1"/>
  <c r="D224" i="1"/>
  <c r="D226" i="1"/>
  <c r="D16" i="1"/>
  <c r="D15" i="1" s="1"/>
  <c r="D22" i="1"/>
  <c r="D21" i="1" s="1"/>
  <c r="D29" i="1"/>
  <c r="D32" i="1"/>
  <c r="D35" i="1"/>
  <c r="D38" i="1"/>
  <c r="D41" i="1"/>
  <c r="D44" i="1"/>
  <c r="D55" i="1"/>
  <c r="D61" i="1"/>
  <c r="D63" i="1"/>
  <c r="D66" i="1"/>
  <c r="D65" i="1" s="1"/>
  <c r="D69" i="1"/>
  <c r="D68" i="1" s="1"/>
  <c r="D72" i="1"/>
  <c r="D71" i="1" s="1"/>
  <c r="D80" i="1"/>
  <c r="D79" i="1" s="1"/>
  <c r="D78" i="1" s="1"/>
  <c r="D86" i="1"/>
  <c r="D85" i="1" s="1"/>
  <c r="C86" i="1"/>
  <c r="D93" i="1"/>
  <c r="D89" i="1" s="1"/>
  <c r="D96" i="1"/>
  <c r="D100" i="1"/>
  <c r="D115" i="1"/>
  <c r="D114" i="1" s="1"/>
  <c r="D136" i="1"/>
  <c r="D138" i="1"/>
  <c r="D141" i="1"/>
  <c r="D143" i="1"/>
  <c r="D150" i="1"/>
  <c r="D149" i="1" s="1"/>
  <c r="D155" i="1"/>
  <c r="D154" i="1" s="1"/>
  <c r="D160" i="1"/>
  <c r="D159" i="1" s="1"/>
  <c r="D170" i="1"/>
  <c r="D186" i="1"/>
  <c r="D190" i="1"/>
  <c r="D205" i="1"/>
  <c r="D195" i="1" s="1"/>
  <c r="D194" i="1" s="1"/>
  <c r="D213" i="1"/>
  <c r="D215" i="1"/>
  <c r="D217" i="1"/>
  <c r="D228" i="1"/>
  <c r="E18" i="1"/>
  <c r="E20" i="1"/>
  <c r="E23" i="1"/>
  <c r="E24" i="1"/>
  <c r="E25" i="1"/>
  <c r="E26" i="1"/>
  <c r="E30" i="1"/>
  <c r="E31" i="1"/>
  <c r="E33" i="1"/>
  <c r="E34" i="1"/>
  <c r="E36" i="1"/>
  <c r="E37" i="1"/>
  <c r="E40" i="1"/>
  <c r="E42" i="1"/>
  <c r="E45" i="1"/>
  <c r="E47" i="1"/>
  <c r="E49" i="1"/>
  <c r="E53" i="1"/>
  <c r="E56" i="1"/>
  <c r="E62" i="1"/>
  <c r="E64" i="1"/>
  <c r="E67" i="1"/>
  <c r="E70" i="1"/>
  <c r="E73" i="1"/>
  <c r="E74" i="1"/>
  <c r="E75" i="1"/>
  <c r="E76" i="1"/>
  <c r="E77" i="1"/>
  <c r="E81" i="1"/>
  <c r="E83" i="1"/>
  <c r="E87" i="1"/>
  <c r="E88" i="1"/>
  <c r="E90" i="1"/>
  <c r="E91" i="1"/>
  <c r="E94" i="1"/>
  <c r="E97" i="1"/>
  <c r="E98" i="1"/>
  <c r="E99" i="1"/>
  <c r="E101" i="1"/>
  <c r="E102" i="1"/>
  <c r="E104" i="1"/>
  <c r="E106" i="1"/>
  <c r="E107" i="1"/>
  <c r="E108" i="1"/>
  <c r="E109" i="1"/>
  <c r="E110" i="1"/>
  <c r="E113" i="1"/>
  <c r="E116" i="1"/>
  <c r="E117" i="1"/>
  <c r="E122" i="1"/>
  <c r="E123" i="1"/>
  <c r="E124" i="1"/>
  <c r="E126" i="1"/>
  <c r="E129" i="1"/>
  <c r="E137" i="1"/>
  <c r="E139" i="1"/>
  <c r="E142" i="1"/>
  <c r="E144" i="1"/>
  <c r="E146" i="1"/>
  <c r="E148" i="1"/>
  <c r="E151" i="1"/>
  <c r="E152" i="1"/>
  <c r="E153" i="1"/>
  <c r="E156" i="1"/>
  <c r="E157" i="1"/>
  <c r="E158" i="1"/>
  <c r="E161" i="1"/>
  <c r="E162" i="1"/>
  <c r="E163" i="1"/>
  <c r="E165" i="1"/>
  <c r="E167" i="1"/>
  <c r="E169" i="1"/>
  <c r="E172" i="1"/>
  <c r="E174" i="1"/>
  <c r="E175" i="1"/>
  <c r="E176" i="1"/>
  <c r="E177" i="1"/>
  <c r="E178" i="1"/>
  <c r="E179" i="1"/>
  <c r="E180" i="1"/>
  <c r="E181" i="1"/>
  <c r="E182" i="1"/>
  <c r="E187" i="1"/>
  <c r="E189" i="1"/>
  <c r="E191" i="1"/>
  <c r="E193" i="1"/>
  <c r="E196" i="1"/>
  <c r="E197" i="1"/>
  <c r="E198" i="1"/>
  <c r="E199" i="1"/>
  <c r="E200" i="1"/>
  <c r="E201" i="1"/>
  <c r="E202" i="1"/>
  <c r="E203" i="1"/>
  <c r="E204" i="1"/>
  <c r="E206" i="1"/>
  <c r="E207" i="1"/>
  <c r="E208" i="1"/>
  <c r="E209" i="1"/>
  <c r="E212" i="1"/>
  <c r="E214" i="1"/>
  <c r="E216" i="1"/>
  <c r="E219" i="1"/>
  <c r="E223" i="1"/>
  <c r="E225" i="1"/>
  <c r="E229" i="1"/>
  <c r="E234" i="1"/>
  <c r="E235" i="1"/>
  <c r="E239" i="1"/>
  <c r="E243" i="1"/>
  <c r="E244" i="1"/>
  <c r="E246" i="1"/>
  <c r="E17" i="1"/>
  <c r="D20" i="2"/>
  <c r="D18" i="2"/>
  <c r="C20" i="2"/>
  <c r="C18" i="2"/>
  <c r="E19" i="1"/>
  <c r="D59" i="2"/>
  <c r="C59" i="2"/>
  <c r="D40" i="2"/>
  <c r="C40" i="2"/>
  <c r="C58" i="1"/>
  <c r="E39" i="1"/>
  <c r="C45" i="2"/>
  <c r="C39" i="2"/>
  <c r="C140" i="2"/>
  <c r="D140" i="2"/>
  <c r="D211" i="2"/>
  <c r="C211" i="2"/>
  <c r="C228" i="1"/>
  <c r="C224" i="2"/>
  <c r="D221" i="2"/>
  <c r="D220" i="2" s="1"/>
  <c r="D219" i="2" s="1"/>
  <c r="C221" i="2"/>
  <c r="C220" i="2" s="1"/>
  <c r="C219" i="2" s="1"/>
  <c r="D95" i="1" l="1"/>
  <c r="D140" i="1"/>
  <c r="D221" i="1"/>
  <c r="D57" i="1"/>
  <c r="D54" i="1" s="1"/>
  <c r="D135" i="1"/>
  <c r="E171" i="1"/>
  <c r="E228" i="1"/>
  <c r="E86" i="1"/>
  <c r="D28" i="1"/>
  <c r="D27" i="1" s="1"/>
  <c r="E59" i="1"/>
  <c r="D185" i="1"/>
  <c r="D43" i="1"/>
  <c r="E58" i="1"/>
  <c r="D84" i="1"/>
  <c r="C143" i="1"/>
  <c r="E143" i="1" s="1"/>
  <c r="C138" i="1"/>
  <c r="E138" i="1" s="1"/>
  <c r="C196" i="2"/>
  <c r="D181" i="2"/>
  <c r="C181" i="2"/>
  <c r="D214" i="2"/>
  <c r="D213" i="2" s="1"/>
  <c r="C214" i="2"/>
  <c r="C213" i="2" s="1"/>
  <c r="C233" i="1"/>
  <c r="D196" i="2"/>
  <c r="C174" i="2"/>
  <c r="D23" i="2"/>
  <c r="C23" i="2"/>
  <c r="D14" i="1" l="1"/>
  <c r="D134" i="1"/>
  <c r="D133" i="1" s="1"/>
  <c r="C232" i="1"/>
  <c r="E233" i="1"/>
  <c r="C222" i="1"/>
  <c r="C215" i="1"/>
  <c r="E215" i="1" s="1"/>
  <c r="C211" i="1"/>
  <c r="E211" i="1" s="1"/>
  <c r="D103" i="2"/>
  <c r="C103" i="2"/>
  <c r="D100" i="2"/>
  <c r="C100" i="2"/>
  <c r="C115" i="1"/>
  <c r="C100" i="1"/>
  <c r="E100" i="1" s="1"/>
  <c r="C103" i="1"/>
  <c r="E103" i="1" s="1"/>
  <c r="C44" i="1"/>
  <c r="E44" i="1" s="1"/>
  <c r="C16" i="1"/>
  <c r="E16" i="1" s="1"/>
  <c r="C226" i="1"/>
  <c r="E226" i="1" s="1"/>
  <c r="E105" i="1" l="1"/>
  <c r="D247" i="1"/>
  <c r="E222" i="1"/>
  <c r="C114" i="1"/>
  <c r="E114" i="1" s="1"/>
  <c r="E115" i="1"/>
  <c r="E232" i="1"/>
  <c r="C72" i="1"/>
  <c r="E72" i="1" s="1"/>
  <c r="C35" i="1"/>
  <c r="E35" i="1" s="1"/>
  <c r="C168" i="1"/>
  <c r="E168" i="1" s="1"/>
  <c r="C159" i="2"/>
  <c r="C158" i="2" s="1"/>
  <c r="C160" i="1"/>
  <c r="D224" i="2"/>
  <c r="D217" i="2"/>
  <c r="C217" i="2"/>
  <c r="D209" i="2"/>
  <c r="C209" i="2"/>
  <c r="D207" i="2"/>
  <c r="C207" i="2"/>
  <c r="D202" i="2"/>
  <c r="C202" i="2"/>
  <c r="D200" i="2"/>
  <c r="C200" i="2"/>
  <c r="D198" i="2"/>
  <c r="C198" i="2"/>
  <c r="D194" i="2"/>
  <c r="C194" i="2"/>
  <c r="D180" i="2"/>
  <c r="C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C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9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6" i="2"/>
  <c r="C206" i="2"/>
  <c r="E155" i="1"/>
  <c r="C154" i="1"/>
  <c r="C159" i="1"/>
  <c r="E159" i="1" s="1"/>
  <c r="E160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6" i="2" l="1"/>
  <c r="D226" i="2"/>
  <c r="C238" i="1"/>
  <c r="C237" i="1" l="1"/>
  <c r="E237" i="1" s="1"/>
  <c r="E238" i="1"/>
  <c r="C242" i="1"/>
  <c r="C241" i="1" l="1"/>
  <c r="C240" i="1" s="1"/>
  <c r="E242" i="1"/>
  <c r="C170" i="1"/>
  <c r="E170" i="1" l="1"/>
  <c r="E240" i="1"/>
  <c r="E241" i="1"/>
  <c r="C52" i="1"/>
  <c r="C51" i="1" l="1"/>
  <c r="E52" i="1"/>
  <c r="C43" i="1"/>
  <c r="E43" i="1" s="1"/>
  <c r="C22" i="1"/>
  <c r="C21" i="1" l="1"/>
  <c r="E21" i="1" s="1"/>
  <c r="E22" i="1"/>
  <c r="C50" i="1"/>
  <c r="E50" i="1" s="1"/>
  <c r="E51" i="1"/>
  <c r="C224" i="1"/>
  <c r="C221" i="1" s="1"/>
  <c r="E221" i="1" l="1"/>
  <c r="E224" i="1"/>
  <c r="C213" i="1"/>
  <c r="E213" i="1" s="1"/>
  <c r="C190" i="1" l="1"/>
  <c r="E190" i="1" s="1"/>
  <c r="C41" i="1" l="1"/>
  <c r="E41" i="1" s="1"/>
  <c r="C150" i="1" l="1"/>
  <c r="E150" i="1" s="1"/>
  <c r="C29" i="1"/>
  <c r="E29" i="1" s="1"/>
  <c r="C32" i="1"/>
  <c r="E32" i="1" s="1"/>
  <c r="C38" i="1"/>
  <c r="E38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0" i="1"/>
  <c r="E80" i="1" s="1"/>
  <c r="C82" i="1"/>
  <c r="E82" i="1" s="1"/>
  <c r="C93" i="1"/>
  <c r="E93" i="1" s="1"/>
  <c r="C96" i="1"/>
  <c r="C125" i="1"/>
  <c r="E125" i="1" s="1"/>
  <c r="C128" i="1"/>
  <c r="E128" i="1" s="1"/>
  <c r="C136" i="1"/>
  <c r="E136" i="1" s="1"/>
  <c r="C141" i="1"/>
  <c r="E141" i="1" s="1"/>
  <c r="C145" i="1"/>
  <c r="E145" i="1" s="1"/>
  <c r="C147" i="1"/>
  <c r="C164" i="1"/>
  <c r="E164" i="1" s="1"/>
  <c r="C166" i="1"/>
  <c r="E166" i="1" s="1"/>
  <c r="C186" i="1"/>
  <c r="E186" i="1" s="1"/>
  <c r="C188" i="1"/>
  <c r="E188" i="1" s="1"/>
  <c r="C192" i="1"/>
  <c r="E192" i="1" s="1"/>
  <c r="C205" i="1"/>
  <c r="E205" i="1" s="1"/>
  <c r="E218" i="1"/>
  <c r="E245" i="1"/>
  <c r="E147" i="1" l="1"/>
  <c r="E96" i="1"/>
  <c r="C95" i="1"/>
  <c r="E95" i="1" s="1"/>
  <c r="E63" i="1"/>
  <c r="C57" i="1"/>
  <c r="E57" i="1" s="1"/>
  <c r="C195" i="1"/>
  <c r="C89" i="1"/>
  <c r="E89" i="1" s="1"/>
  <c r="C28" i="1"/>
  <c r="C65" i="1"/>
  <c r="E65" i="1" s="1"/>
  <c r="C217" i="1"/>
  <c r="E217" i="1" s="1"/>
  <c r="C149" i="1"/>
  <c r="E149" i="1" s="1"/>
  <c r="C85" i="1"/>
  <c r="E85" i="1" s="1"/>
  <c r="E154" i="1"/>
  <c r="C127" i="1"/>
  <c r="E127" i="1" s="1"/>
  <c r="C15" i="1"/>
  <c r="E15" i="1" s="1"/>
  <c r="C79" i="1"/>
  <c r="C135" i="1"/>
  <c r="E135" i="1" s="1"/>
  <c r="C68" i="1"/>
  <c r="E68" i="1" s="1"/>
  <c r="C140" i="1" l="1"/>
  <c r="E140" i="1" s="1"/>
  <c r="C78" i="1"/>
  <c r="E78" i="1" s="1"/>
  <c r="E79" i="1"/>
  <c r="C27" i="1"/>
  <c r="E27" i="1" s="1"/>
  <c r="E28" i="1"/>
  <c r="C194" i="1"/>
  <c r="E194" i="1" s="1"/>
  <c r="E195" i="1"/>
  <c r="C84" i="1"/>
  <c r="E84" i="1" s="1"/>
  <c r="C54" i="1"/>
  <c r="C185" i="1" l="1"/>
  <c r="E185" i="1" s="1"/>
  <c r="C14" i="1"/>
  <c r="E54" i="1"/>
  <c r="C134" i="1" l="1"/>
  <c r="C133" i="1" s="1"/>
  <c r="E14" i="1"/>
  <c r="E134" i="1" l="1"/>
  <c r="E133" i="1" s="1"/>
  <c r="E247" i="1" s="1"/>
  <c r="C247" i="1"/>
  <c r="E248" i="1" s="1"/>
</calcChain>
</file>

<file path=xl/sharedStrings.xml><?xml version="1.0" encoding="utf-8"?>
<sst xmlns="http://schemas.openxmlformats.org/spreadsheetml/2006/main" count="1352" uniqueCount="509">
  <si>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</si>
  <si>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</si>
  <si>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</si>
  <si>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</si>
  <si>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</si>
  <si>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</si>
  <si>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</si>
  <si>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</si>
  <si>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</si>
  <si>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</si>
  <si>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</si>
  <si>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</si>
  <si>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</si>
  <si>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</si>
  <si>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</si>
  <si>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</si>
  <si>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</si>
  <si>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</si>
  <si>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</si>
  <si>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</si>
  <si>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</si>
  <si>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</si>
  <si>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</si>
  <si>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</si>
  <si>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</si>
  <si>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</si>
  <si>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</si>
  <si>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</si>
  <si>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</si>
  <si>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</si>
  <si>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</si>
  <si>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</si>
  <si>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</si>
  <si>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</si>
  <si>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</si>
  <si>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</si>
  <si>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</si>
  <si>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</si>
  <si>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</si>
  <si>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</si>
  <si>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</si>
  <si>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</si>
  <si>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</si>
  <si>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</si>
  <si>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</si>
  <si>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</si>
  <si>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</si>
  <si>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</si>
  <si>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</si>
  <si>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</si>
  <si>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</si>
  <si>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</si>
  <si>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</si>
  <si>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</si>
  <si>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</si>
  <si>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</si>
  <si>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</si>
  <si>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</si>
  <si>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</si>
  <si>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</si>
  <si>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</si>
  <si>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</si>
  <si>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</si>
  <si>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</si>
  <si>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</si>
  <si>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</si>
  <si>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</si>
  <si>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</si>
  <si>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</si>
  <si>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</si>
  <si>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</si>
  <si>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</si>
  <si>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</si>
  <si>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</si>
  <si>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</si>
  <si>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</si>
  <si>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</si>
  <si>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</si>
  <si>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</si>
  <si>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</si>
  <si>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</si>
  <si>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</si>
  <si>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</si>
  <si>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</si>
  <si>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</si>
  <si>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</si>
  <si>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</si>
  <si>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</si>
  <si>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</si>
  <si>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</si>
  <si>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</si>
  <si>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</si>
  <si>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</si>
  <si>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</si>
  <si>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</si>
  <si>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</si>
  <si>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</si>
  <si>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</si>
  <si>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</si>
  <si>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</si>
  <si>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</si>
  <si>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</si>
  <si>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</si>
  <si>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</si>
  <si>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</si>
  <si>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</si>
  <si>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</si>
  <si>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</si>
  <si>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</si>
  <si>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</si>
  <si>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</si>
  <si>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</si>
  <si>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</si>
  <si>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</si>
  <si>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</si>
  <si>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</si>
  <si>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</si>
  <si>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</si>
  <si>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</si>
  <si>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</si>
  <si>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</si>
  <si>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</si>
  <si>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</si>
  <si>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</si>
  <si>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</si>
  <si>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</si>
  <si>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</si>
  <si>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</si>
  <si>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</si>
  <si>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</si>
  <si>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</si>
  <si>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</si>
  <si>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</si>
  <si>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</si>
  <si>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</si>
  <si>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</si>
  <si>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</si>
  <si>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</si>
  <si>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</si>
  <si>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</si>
  <si>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</si>
  <si>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</si>
  <si>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</si>
  <si>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</si>
  <si>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</si>
  <si>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</si>
  <si>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</si>
  <si>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</si>
  <si>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</si>
  <si>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</si>
  <si>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</si>
  <si>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</si>
  <si>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</si>
  <si>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</si>
  <si>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</si>
  <si>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</si>
  <si>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</si>
  <si>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</si>
  <si>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</si>
  <si>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</si>
  <si>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</si>
  <si>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</si>
  <si>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</si>
  <si>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</si>
  <si>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</si>
  <si>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</si>
  <si>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</si>
  <si>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</si>
  <si>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</si>
  <si>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</si>
  <si>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</si>
  <si>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</si>
  <si>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</si>
  <si>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</si>
  <si>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</si>
  <si>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</si>
  <si>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</si>
  <si>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</si>
  <si>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</si>
  <si>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</si>
  <si>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</si>
  <si>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</si>
  <si>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</si>
  <si>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</si>
  <si>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</si>
  <si>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</si>
  <si>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</si>
  <si>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</si>
  <si>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</si>
  <si>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</si>
  <si>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</si>
  <si>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</si>
  <si>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</si>
  <si>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</si>
  <si>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</si>
  <si>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</si>
  <si>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</si>
  <si>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</si>
  <si>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</si>
  <si>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</si>
  <si>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</si>
  <si>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</si>
  <si>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</si>
  <si>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</si>
  <si>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</si>
  <si>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</si>
  <si>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</si>
  <si>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</si>
  <si>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</si>
  <si>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</si>
  <si>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</si>
  <si>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</si>
  <si>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</si>
  <si>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</si>
  <si>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</si>
  <si>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</si>
  <si>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</si>
  <si>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</si>
  <si>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</si>
  <si>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</si>
  <si>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</si>
  <si>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</si>
  <si>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</si>
  <si>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</si>
  <si>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</si>
  <si>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</si>
  <si>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</si>
  <si>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</si>
  <si>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</si>
  <si>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</si>
  <si>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</si>
  <si>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</si>
  <si>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</si>
  <si>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</si>
  <si>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</si>
  <si>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</si>
  <si>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</si>
  <si>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</si>
  <si>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</si>
  <si>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</si>
  <si>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</si>
  <si>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</si>
  <si>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</si>
  <si>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</si>
  <si>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</si>
  <si>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</si>
  <si>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</si>
  <si>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</si>
  <si>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</si>
  <si>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</si>
  <si>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</si>
  <si>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</si>
  <si>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</si>
  <si>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</si>
  <si>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</si>
  <si>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</si>
  <si>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</si>
  <si>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</si>
  <si>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</si>
  <si>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</si>
  <si>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</si>
  <si>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</si>
  <si>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</si>
  <si>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</si>
  <si>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</si>
  <si>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</si>
  <si>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</si>
  <si>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</si>
  <si>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</si>
  <si>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</si>
  <si>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</si>
  <si>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</si>
  <si>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</si>
  <si>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</si>
  <si>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</si>
  <si>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</si>
  <si>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</si>
  <si>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</si>
  <si>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</si>
  <si>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</si>
  <si>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</si>
  <si>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</si>
  <si>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</si>
  <si>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</si>
  <si>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</si>
  <si>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</si>
  <si>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</si>
  <si>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</si>
  <si>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</si>
  <si>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</si>
  <si>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</si>
  <si>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</si>
  <si>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</si>
  <si>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</si>
  <si>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</si>
  <si>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</si>
  <si>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</si>
  <si>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</si>
  <si>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</si>
  <si>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</si>
  <si>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</si>
  <si>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</si>
  <si>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</si>
  <si>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</si>
  <si>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</si>
  <si>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</si>
  <si>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</si>
  <si>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</si>
  <si>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</si>
  <si>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</si>
  <si>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</si>
  <si>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</si>
  <si>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</si>
  <si>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</si>
  <si>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</si>
  <si>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</si>
  <si>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</si>
  <si>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</si>
  <si>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</si>
  <si>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</si>
  <si>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</si>
  <si>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</si>
  <si>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</si>
  <si>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</si>
  <si>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</si>
  <si>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</si>
  <si>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</si>
  <si>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</si>
  <si>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</si>
  <si>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</si>
  <si>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</si>
  <si>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</si>
  <si>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</si>
  <si>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</si>
  <si>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</si>
  <si>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</si>
  <si>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</si>
  <si>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</si>
  <si>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</si>
  <si>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</si>
  <si>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</si>
  <si>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</si>
  <si>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</si>
  <si>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</si>
  <si>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</si>
  <si>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</si>
  <si>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</si>
  <si>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</si>
  <si>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</si>
  <si>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</si>
  <si>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</si>
  <si>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</si>
  <si>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</si>
  <si>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</si>
  <si>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</si>
  <si>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</si>
  <si>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</si>
  <si>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</si>
  <si>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</si>
  <si>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</si>
  <si>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</si>
  <si>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</si>
  <si>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</si>
  <si>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</si>
  <si>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</si>
  <si>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</si>
  <si>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</si>
  <si>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</si>
  <si>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</si>
  <si>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</si>
  <si>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</si>
  <si>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</si>
  <si>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</si>
  <si>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</si>
  <si>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</si>
  <si>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</si>
  <si>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</si>
  <si>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</si>
  <si>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</si>
  <si>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</si>
  <si>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</si>
  <si>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</si>
  <si>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</si>
  <si>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</si>
  <si>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</si>
  <si>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</si>
  <si>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</si>
  <si>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</si>
  <si>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</si>
  <si>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</si>
  <si>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</si>
  <si>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</si>
  <si>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</si>
  <si>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</si>
  <si>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</si>
  <si>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</si>
  <si>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</si>
  <si>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</si>
  <si>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</si>
  <si>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</si>
  <si>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</si>
  <si>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</si>
  <si>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</si>
  <si>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</si>
  <si>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</si>
  <si>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</si>
  <si>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</si>
  <si>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</si>
  <si>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</si>
  <si>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</si>
  <si>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</si>
  <si>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</si>
  <si>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</si>
  <si>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</si>
  <si>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</si>
  <si>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</si>
  <si>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</si>
  <si>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</si>
  <si>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</si>
  <si>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</si>
  <si>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</si>
  <si>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</si>
  <si>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</si>
  <si>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</si>
  <si>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</si>
  <si>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</si>
  <si>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</si>
  <si>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</si>
  <si>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</si>
  <si>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</si>
  <si>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</si>
  <si>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</si>
  <si>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</si>
  <si>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</si>
  <si>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</si>
  <si>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</si>
  <si>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</si>
  <si>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</si>
  <si>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</si>
  <si>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</si>
  <si>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</si>
  <si>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</si>
  <si>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</si>
  <si>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</si>
  <si>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</si>
  <si>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</si>
  <si>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</si>
  <si>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</si>
  <si>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</si>
  <si>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</si>
  <si>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</si>
  <si>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</si>
  <si>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</si>
  <si>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</si>
  <si>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</si>
  <si>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</si>
  <si>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</si>
  <si>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</si>
  <si>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</si>
  <si>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</si>
  <si>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</si>
  <si>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</si>
  <si>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</si>
  <si>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</si>
  <si>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</si>
  <si>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</si>
  <si>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</si>
  <si>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</si>
  <si>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</si>
  <si>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</si>
  <si>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</si>
  <si>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от __ ____ 2015 года № ________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</si>
  <si>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</si>
  <si>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__ сентября 2015 года № _________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</si>
  <si>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</si>
  <si>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</si>
  <si>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</si>
  <si>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</si>
  <si>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</si>
  <si>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</si>
  <si>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</si>
  <si>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</si>
  <si>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</si>
  <si>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</si>
  <si>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</si>
  <si>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</si>
  <si>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</si>
  <si>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</si>
  <si>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000 1 18 00000 00 0000 180</t>
  </si>
  <si>
    <t>000 1 18 05000 05 0000 180</t>
  </si>
  <si>
    <t xml:space="preserve"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
</t>
  </si>
  <si>
    <t xml:space="preserve"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
</t>
  </si>
  <si>
    <t>000 1 18 00000 00 0000 000</t>
  </si>
  <si>
    <t xml:space="preserve">ПОСТУПЛЕНИЯ (ПЕРЕЧИСЛЕНИЯ) ПО УРЕГУЛИРОВАНИЮ РАСЧЕТОВ МЕЖДУ БЮДЖЕТАМИ БЮДЖЕТНОЙ СИСТЕМЫ РОССИЙСКОЙ ФЕДЕРАЦИИ
</t>
  </si>
  <si>
    <t>000 1 16 33050 05 0000 140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</si>
  <si>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
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</si>
  <si>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</si>
  <si>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</si>
  <si>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000 1 16 25085 05 0000 140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</si>
  <si>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</si>
  <si>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                   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</si>
  <si>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 принадлежащим Российской Федерации, субъектам Российской Федерации или муниципальным образованиям</t>
  </si>
  <si>
    <t>Доходы, получаемые в виде арендной платы,  а также средства от продажи права на заключение  договоров  аренды за земли, находящиеся в собственности  муниципальных районов (за  исключением земельных  участков муниципальных  бюджетных и автономных учреждений)</t>
  </si>
  <si>
    <t>Доходы, получаемые  в  виде  арендной  платы  за  земли  после разграничения государственной собственности на  землю,  а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</si>
  <si>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Денежные  взыскания (штрафы)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</si>
  <si>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Налог  на  доходы  физических  лиц  с   доходов, полученных   от осуществления  деятельности физическими   лицами, зарегистрированными в качестве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</si>
  <si>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000 1 16 25080 00 0000 140</t>
  </si>
  <si>
    <t>Денежные взыскания (штрафы) за нарушение водного законодательства</t>
  </si>
  <si>
    <t>от 25 декабря 2015 года № 6-5/44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</si>
</sst>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7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0" fontId="11" fillId="0" borderId="1" xfId="0" applyFont="1" applyFill="1" applyBorder="1" applyAlignment="1">
      <alignment horizontal="center" vertical="top"/>
    </xf>
    <xf numFmtId="0" fontId="11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Border="1"/>
    <xf numFmtId="0" fontId="10" fillId="0" borderId="1" xfId="0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" fontId="9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31"/>
  <sheetViews>
    <sheetView tabSelected="1" view="pageBreakPreview" topLeftCell="A9" zoomScale="75" zoomScaleNormal="80" zoomScaleSheetLayoutView="75" workbookViewId="0">
      <selection activeCell="D134" sqref="D134"/>
    </sheetView>
  </sheetViews>
  <sheetFormatPr defaultColWidth="10.5" defaultRowHeight="15.75" x14ac:dyDescent="0.25"/>
  <cols>
    <col min="1" max="1" width="35" style="86" customWidth="1"/>
    <col min="2" max="2" width="144.1640625" style="1" customWidth="1"/>
    <col min="3" max="3" width="20.1640625" style="51" hidden="1" customWidth="1"/>
    <col min="4" max="4" width="16.1640625" style="51" hidden="1" customWidth="1"/>
    <col min="5" max="5" width="17.83203125" style="51" customWidth="1"/>
    <col min="6" max="16384" width="10.5" style="1"/>
  </cols>
  <sheetData>
    <row r="1" spans="1:6" s="158" customFormat="1" ht="18.75" x14ac:dyDescent="0.3">
      <c r="A1" s="159"/>
      <c r="B1" s="172" t="s">
        <v>394</v>
      </c>
      <c r="C1" s="172"/>
      <c r="D1" s="172"/>
      <c r="E1" s="172"/>
    </row>
    <row r="2" spans="1:6" s="158" customFormat="1" ht="18.75" x14ac:dyDescent="0.3">
      <c r="A2" s="159"/>
      <c r="B2" s="173" t="s">
        <v>389</v>
      </c>
      <c r="C2" s="173"/>
      <c r="D2" s="173"/>
      <c r="E2" s="173"/>
      <c r="F2" s="162"/>
    </row>
    <row r="3" spans="1:6" s="158" customFormat="1" ht="18.75" x14ac:dyDescent="0.3">
      <c r="A3" s="159"/>
      <c r="B3" s="173" t="s">
        <v>508</v>
      </c>
      <c r="C3" s="173"/>
      <c r="D3" s="173"/>
      <c r="E3" s="173"/>
      <c r="F3" s="162"/>
    </row>
    <row r="4" spans="1:6" ht="30" customHeight="1" x14ac:dyDescent="0.25">
      <c r="A4" s="155"/>
      <c r="B4" s="173" t="s">
        <v>394</v>
      </c>
      <c r="C4" s="173"/>
      <c r="D4" s="173"/>
      <c r="E4" s="173"/>
    </row>
    <row r="5" spans="1:6" x14ac:dyDescent="0.25">
      <c r="A5" s="155"/>
      <c r="B5" s="173" t="s">
        <v>389</v>
      </c>
      <c r="C5" s="173"/>
      <c r="D5" s="173"/>
      <c r="E5" s="173"/>
    </row>
    <row r="6" spans="1:6" x14ac:dyDescent="0.25">
      <c r="A6" s="155"/>
      <c r="B6" s="173" t="s">
        <v>450</v>
      </c>
      <c r="C6" s="173"/>
      <c r="D6" s="173"/>
      <c r="E6" s="173"/>
    </row>
    <row r="7" spans="1:6" x14ac:dyDescent="0.25">
      <c r="C7" s="1"/>
      <c r="D7" s="1"/>
      <c r="E7" s="1"/>
    </row>
    <row r="8" spans="1:6" x14ac:dyDescent="0.25">
      <c r="C8" s="1"/>
      <c r="D8" s="1"/>
      <c r="E8" s="1"/>
    </row>
    <row r="9" spans="1:6" ht="18.75" x14ac:dyDescent="0.25">
      <c r="A9" s="174" t="s">
        <v>122</v>
      </c>
      <c r="B9" s="174"/>
      <c r="C9" s="174"/>
      <c r="D9" s="174"/>
      <c r="E9" s="174"/>
    </row>
    <row r="10" spans="1:6" ht="18.75" x14ac:dyDescent="0.25">
      <c r="A10" s="174" t="s">
        <v>385</v>
      </c>
      <c r="B10" s="174"/>
      <c r="C10" s="174"/>
      <c r="D10" s="174"/>
      <c r="E10" s="174"/>
    </row>
    <row r="11" spans="1:6" ht="18.75" x14ac:dyDescent="0.3">
      <c r="A11" s="156"/>
      <c r="B11" s="157"/>
      <c r="C11" s="158"/>
      <c r="D11" s="158"/>
      <c r="E11" s="158"/>
    </row>
    <row r="12" spans="1:6" ht="18.75" x14ac:dyDescent="0.3">
      <c r="A12" s="159"/>
      <c r="B12" s="160"/>
      <c r="C12" s="161"/>
      <c r="D12" s="158"/>
      <c r="E12" s="158"/>
    </row>
    <row r="13" spans="1:6" ht="47.25" x14ac:dyDescent="0.25">
      <c r="A13" s="20" t="s">
        <v>7</v>
      </c>
      <c r="B13" s="21" t="s">
        <v>8</v>
      </c>
      <c r="C13" s="154" t="s">
        <v>451</v>
      </c>
      <c r="D13" s="154" t="s">
        <v>452</v>
      </c>
      <c r="E13" s="154" t="s">
        <v>453</v>
      </c>
    </row>
    <row r="14" spans="1:6" x14ac:dyDescent="0.25">
      <c r="A14" s="87" t="s">
        <v>28</v>
      </c>
      <c r="B14" s="22" t="s">
        <v>102</v>
      </c>
      <c r="C14" s="134">
        <f>C15+C27+C43+C54+C71+C78+C84+C95+C127+C50+C21</f>
        <v>605672.9</v>
      </c>
      <c r="D14" s="134">
        <f>D15+D27+D43+D54+D71+D78+D84+D95+D127+D50+D21+D130</f>
        <v>-35453</v>
      </c>
      <c r="E14" s="134">
        <f>C14+D14</f>
        <v>570219.9</v>
      </c>
    </row>
    <row r="15" spans="1:6" x14ac:dyDescent="0.25">
      <c r="A15" s="88" t="s">
        <v>29</v>
      </c>
      <c r="B15" s="24" t="s">
        <v>9</v>
      </c>
      <c r="C15" s="134">
        <f>C16</f>
        <v>400159</v>
      </c>
      <c r="D15" s="134">
        <f>D16</f>
        <v>-19632</v>
      </c>
      <c r="E15" s="134">
        <f t="shared" ref="E15:E80" si="0">C15+D15</f>
        <v>380527</v>
      </c>
    </row>
    <row r="16" spans="1:6" x14ac:dyDescent="0.25">
      <c r="A16" s="89" t="s">
        <v>30</v>
      </c>
      <c r="B16" s="25" t="s">
        <v>10</v>
      </c>
      <c r="C16" s="134">
        <f>C17+C18+C19+C20</f>
        <v>400159</v>
      </c>
      <c r="D16" s="134">
        <f>D17+D18+D19+D20</f>
        <v>-19632</v>
      </c>
      <c r="E16" s="134">
        <f t="shared" si="0"/>
        <v>380527</v>
      </c>
    </row>
    <row r="17" spans="1:5" ht="47.25" x14ac:dyDescent="0.25">
      <c r="A17" s="89" t="s">
        <v>24</v>
      </c>
      <c r="B17" s="26" t="s">
        <v>214</v>
      </c>
      <c r="C17" s="27">
        <v>397677</v>
      </c>
      <c r="D17" s="27">
        <v>-19690</v>
      </c>
      <c r="E17" s="27">
        <f t="shared" si="0"/>
        <v>377987</v>
      </c>
    </row>
    <row r="18" spans="1:5" ht="63" x14ac:dyDescent="0.25">
      <c r="A18" s="89" t="s">
        <v>25</v>
      </c>
      <c r="B18" s="28" t="s">
        <v>505</v>
      </c>
      <c r="C18" s="27">
        <v>996</v>
      </c>
      <c r="D18" s="27">
        <v>-34</v>
      </c>
      <c r="E18" s="27">
        <f t="shared" si="0"/>
        <v>962</v>
      </c>
    </row>
    <row r="19" spans="1:5" ht="31.5" x14ac:dyDescent="0.25">
      <c r="A19" s="89" t="s">
        <v>26</v>
      </c>
      <c r="B19" s="28" t="s">
        <v>383</v>
      </c>
      <c r="C19" s="27">
        <v>1486</v>
      </c>
      <c r="D19" s="27">
        <v>92</v>
      </c>
      <c r="E19" s="27">
        <f t="shared" si="0"/>
        <v>1578</v>
      </c>
    </row>
    <row r="20" spans="1:5" ht="63" hidden="1" x14ac:dyDescent="0.25">
      <c r="A20" s="89" t="s">
        <v>27</v>
      </c>
      <c r="B20" s="29" t="s">
        <v>392</v>
      </c>
      <c r="C20" s="27">
        <v>0</v>
      </c>
      <c r="D20" s="27"/>
      <c r="E20" s="27">
        <f t="shared" si="0"/>
        <v>0</v>
      </c>
    </row>
    <row r="21" spans="1:5" ht="21.75" customHeight="1" x14ac:dyDescent="0.25">
      <c r="A21" s="90" t="s">
        <v>286</v>
      </c>
      <c r="B21" s="31" t="s">
        <v>295</v>
      </c>
      <c r="C21" s="23">
        <f>C22</f>
        <v>5110.8999999999996</v>
      </c>
      <c r="D21" s="23">
        <f>D22</f>
        <v>0</v>
      </c>
      <c r="E21" s="23">
        <f t="shared" si="0"/>
        <v>5110.8999999999996</v>
      </c>
    </row>
    <row r="22" spans="1:5" x14ac:dyDescent="0.25">
      <c r="A22" s="91" t="s">
        <v>287</v>
      </c>
      <c r="B22" s="28" t="s">
        <v>384</v>
      </c>
      <c r="C22" s="27">
        <f>C23+C24+C25+C26</f>
        <v>5110.8999999999996</v>
      </c>
      <c r="D22" s="27">
        <f>D23+D24+D25+D26</f>
        <v>0</v>
      </c>
      <c r="E22" s="27">
        <f t="shared" si="0"/>
        <v>5110.8999999999996</v>
      </c>
    </row>
    <row r="23" spans="1:5" ht="38.25" customHeight="1" x14ac:dyDescent="0.25">
      <c r="A23" s="91" t="s">
        <v>303</v>
      </c>
      <c r="B23" s="28" t="s">
        <v>304</v>
      </c>
      <c r="C23" s="27">
        <v>1937</v>
      </c>
      <c r="D23" s="27"/>
      <c r="E23" s="27">
        <f t="shared" si="0"/>
        <v>1937</v>
      </c>
    </row>
    <row r="24" spans="1:5" ht="47.25" x14ac:dyDescent="0.25">
      <c r="A24" s="91" t="s">
        <v>305</v>
      </c>
      <c r="B24" s="32" t="s">
        <v>306</v>
      </c>
      <c r="C24" s="27">
        <v>40.9</v>
      </c>
      <c r="D24" s="27"/>
      <c r="E24" s="27">
        <f t="shared" si="0"/>
        <v>40.9</v>
      </c>
    </row>
    <row r="25" spans="1:5" ht="38.25" customHeight="1" x14ac:dyDescent="0.25">
      <c r="A25" s="91" t="s">
        <v>288</v>
      </c>
      <c r="B25" s="28" t="s">
        <v>445</v>
      </c>
      <c r="C25" s="27">
        <v>3133</v>
      </c>
      <c r="D25" s="27"/>
      <c r="E25" s="27">
        <f t="shared" si="0"/>
        <v>3133</v>
      </c>
    </row>
    <row r="26" spans="1:5" ht="47.25" hidden="1" x14ac:dyDescent="0.25">
      <c r="A26" s="91" t="s">
        <v>307</v>
      </c>
      <c r="B26" s="32" t="s">
        <v>308</v>
      </c>
      <c r="C26" s="27">
        <v>0</v>
      </c>
      <c r="D26" s="27"/>
      <c r="E26" s="27">
        <f t="shared" si="0"/>
        <v>0</v>
      </c>
    </row>
    <row r="27" spans="1:5" x14ac:dyDescent="0.25">
      <c r="A27" s="88" t="s">
        <v>31</v>
      </c>
      <c r="B27" s="33" t="s">
        <v>11</v>
      </c>
      <c r="C27" s="23">
        <f>C28+C35+C38+C41</f>
        <v>121806</v>
      </c>
      <c r="D27" s="23">
        <f>D28+D35+D38+D41</f>
        <v>-11735</v>
      </c>
      <c r="E27" s="23">
        <f t="shared" si="0"/>
        <v>110071</v>
      </c>
    </row>
    <row r="28" spans="1:5" x14ac:dyDescent="0.25">
      <c r="A28" s="89" t="s">
        <v>75</v>
      </c>
      <c r="B28" s="34" t="s">
        <v>76</v>
      </c>
      <c r="C28" s="27">
        <f>C29+C32</f>
        <v>48603</v>
      </c>
      <c r="D28" s="27">
        <f>D29+D32</f>
        <v>-6750</v>
      </c>
      <c r="E28" s="27">
        <f t="shared" si="0"/>
        <v>41853</v>
      </c>
    </row>
    <row r="29" spans="1:5" x14ac:dyDescent="0.25">
      <c r="A29" s="89" t="s">
        <v>201</v>
      </c>
      <c r="B29" s="34" t="s">
        <v>77</v>
      </c>
      <c r="C29" s="27">
        <f>C30+C31</f>
        <v>41000</v>
      </c>
      <c r="D29" s="27">
        <f>D30+D31</f>
        <v>-6000</v>
      </c>
      <c r="E29" s="27">
        <f t="shared" si="0"/>
        <v>35000</v>
      </c>
    </row>
    <row r="30" spans="1:5" x14ac:dyDescent="0.25">
      <c r="A30" s="89" t="s">
        <v>135</v>
      </c>
      <c r="B30" s="34" t="s">
        <v>77</v>
      </c>
      <c r="C30" s="27">
        <v>41000</v>
      </c>
      <c r="D30" s="27">
        <v>-6000</v>
      </c>
      <c r="E30" s="27">
        <f t="shared" si="0"/>
        <v>35000</v>
      </c>
    </row>
    <row r="31" spans="1:5" ht="31.5" hidden="1" x14ac:dyDescent="0.25">
      <c r="A31" s="89" t="s">
        <v>153</v>
      </c>
      <c r="B31" s="34" t="s">
        <v>156</v>
      </c>
      <c r="C31" s="27">
        <v>0</v>
      </c>
      <c r="D31" s="27"/>
      <c r="E31" s="27">
        <f t="shared" si="0"/>
        <v>0</v>
      </c>
    </row>
    <row r="32" spans="1:5" ht="31.5" x14ac:dyDescent="0.25">
      <c r="A32" s="89" t="s">
        <v>202</v>
      </c>
      <c r="B32" s="25" t="s">
        <v>78</v>
      </c>
      <c r="C32" s="27">
        <f>C33+C34</f>
        <v>7603</v>
      </c>
      <c r="D32" s="27">
        <f>D33+D34</f>
        <v>-750</v>
      </c>
      <c r="E32" s="27">
        <f t="shared" si="0"/>
        <v>6853</v>
      </c>
    </row>
    <row r="33" spans="1:5" ht="31.5" x14ac:dyDescent="0.25">
      <c r="A33" s="89" t="s">
        <v>136</v>
      </c>
      <c r="B33" s="25" t="s">
        <v>78</v>
      </c>
      <c r="C33" s="27">
        <v>7600</v>
      </c>
      <c r="D33" s="27">
        <v>-750</v>
      </c>
      <c r="E33" s="27">
        <f t="shared" si="0"/>
        <v>6850</v>
      </c>
    </row>
    <row r="34" spans="1:5" ht="31.5" x14ac:dyDescent="0.25">
      <c r="A34" s="89" t="s">
        <v>154</v>
      </c>
      <c r="B34" s="34" t="s">
        <v>481</v>
      </c>
      <c r="C34" s="27">
        <v>3</v>
      </c>
      <c r="D34" s="27">
        <v>0</v>
      </c>
      <c r="E34" s="27">
        <f t="shared" si="0"/>
        <v>3</v>
      </c>
    </row>
    <row r="35" spans="1:5" x14ac:dyDescent="0.25">
      <c r="A35" s="89" t="s">
        <v>203</v>
      </c>
      <c r="B35" s="34" t="s">
        <v>50</v>
      </c>
      <c r="C35" s="27">
        <f>C36+C37</f>
        <v>66979</v>
      </c>
      <c r="D35" s="27">
        <f>D36+D37</f>
        <v>-5925</v>
      </c>
      <c r="E35" s="27">
        <f t="shared" si="0"/>
        <v>61054</v>
      </c>
    </row>
    <row r="36" spans="1:5" x14ac:dyDescent="0.25">
      <c r="A36" s="89" t="s">
        <v>137</v>
      </c>
      <c r="B36" s="34" t="s">
        <v>50</v>
      </c>
      <c r="C36" s="27">
        <v>66945</v>
      </c>
      <c r="D36" s="27">
        <v>-5945</v>
      </c>
      <c r="E36" s="27">
        <f t="shared" si="0"/>
        <v>61000</v>
      </c>
    </row>
    <row r="37" spans="1:5" ht="31.5" x14ac:dyDescent="0.25">
      <c r="A37" s="89" t="s">
        <v>155</v>
      </c>
      <c r="B37" s="34" t="s">
        <v>482</v>
      </c>
      <c r="C37" s="27">
        <v>34</v>
      </c>
      <c r="D37" s="27">
        <v>20</v>
      </c>
      <c r="E37" s="27">
        <f t="shared" si="0"/>
        <v>54</v>
      </c>
    </row>
    <row r="38" spans="1:5" x14ac:dyDescent="0.25">
      <c r="A38" s="89" t="s">
        <v>204</v>
      </c>
      <c r="B38" s="34" t="s">
        <v>12</v>
      </c>
      <c r="C38" s="27">
        <f>C40+C39</f>
        <v>224</v>
      </c>
      <c r="D38" s="27">
        <f>D40+D39</f>
        <v>-60</v>
      </c>
      <c r="E38" s="27">
        <f t="shared" si="0"/>
        <v>164</v>
      </c>
    </row>
    <row r="39" spans="1:5" x14ac:dyDescent="0.25">
      <c r="A39" s="89" t="s">
        <v>138</v>
      </c>
      <c r="B39" s="34" t="s">
        <v>12</v>
      </c>
      <c r="C39" s="27">
        <v>224</v>
      </c>
      <c r="D39" s="27">
        <v>-60</v>
      </c>
      <c r="E39" s="27">
        <f t="shared" si="0"/>
        <v>164</v>
      </c>
    </row>
    <row r="40" spans="1:5" hidden="1" x14ac:dyDescent="0.25">
      <c r="A40" s="89" t="s">
        <v>159</v>
      </c>
      <c r="B40" s="34" t="s">
        <v>160</v>
      </c>
      <c r="C40" s="27"/>
      <c r="D40" s="27"/>
      <c r="E40" s="27">
        <f t="shared" si="0"/>
        <v>0</v>
      </c>
    </row>
    <row r="41" spans="1:5" x14ac:dyDescent="0.25">
      <c r="A41" s="89" t="s">
        <v>425</v>
      </c>
      <c r="B41" s="34" t="s">
        <v>272</v>
      </c>
      <c r="C41" s="27">
        <f>C42</f>
        <v>6000</v>
      </c>
      <c r="D41" s="27">
        <f>D42</f>
        <v>1000</v>
      </c>
      <c r="E41" s="27">
        <f t="shared" si="0"/>
        <v>7000</v>
      </c>
    </row>
    <row r="42" spans="1:5" ht="33" customHeight="1" x14ac:dyDescent="0.25">
      <c r="A42" s="89" t="s">
        <v>426</v>
      </c>
      <c r="B42" s="34" t="s">
        <v>273</v>
      </c>
      <c r="C42" s="27">
        <v>6000</v>
      </c>
      <c r="D42" s="27">
        <v>1000</v>
      </c>
      <c r="E42" s="27">
        <f t="shared" si="0"/>
        <v>7000</v>
      </c>
    </row>
    <row r="43" spans="1:5" x14ac:dyDescent="0.25">
      <c r="A43" s="90" t="s">
        <v>51</v>
      </c>
      <c r="B43" s="35" t="s">
        <v>79</v>
      </c>
      <c r="C43" s="23">
        <f>C44+C46</f>
        <v>9403</v>
      </c>
      <c r="D43" s="23">
        <f>D44+D46</f>
        <v>897</v>
      </c>
      <c r="E43" s="23">
        <f t="shared" si="0"/>
        <v>10300</v>
      </c>
    </row>
    <row r="44" spans="1:5" x14ac:dyDescent="0.25">
      <c r="A44" s="92" t="s">
        <v>52</v>
      </c>
      <c r="B44" s="36" t="s">
        <v>121</v>
      </c>
      <c r="C44" s="27">
        <f>C45</f>
        <v>9200</v>
      </c>
      <c r="D44" s="27">
        <f>D45</f>
        <v>900</v>
      </c>
      <c r="E44" s="27">
        <f t="shared" si="0"/>
        <v>10100</v>
      </c>
    </row>
    <row r="45" spans="1:5" ht="31.5" x14ac:dyDescent="0.25">
      <c r="A45" s="92" t="s">
        <v>54</v>
      </c>
      <c r="B45" s="36" t="s">
        <v>108</v>
      </c>
      <c r="C45" s="27">
        <v>9200</v>
      </c>
      <c r="D45" s="27">
        <v>900</v>
      </c>
      <c r="E45" s="27">
        <f t="shared" si="0"/>
        <v>10100</v>
      </c>
    </row>
    <row r="46" spans="1:5" ht="18.75" customHeight="1" x14ac:dyDescent="0.25">
      <c r="A46" s="92" t="s">
        <v>55</v>
      </c>
      <c r="B46" s="36" t="s">
        <v>53</v>
      </c>
      <c r="C46" s="27">
        <f>C47+C48</f>
        <v>203</v>
      </c>
      <c r="D46" s="27">
        <f>D47+D48</f>
        <v>-3</v>
      </c>
      <c r="E46" s="27">
        <f>C46+D46</f>
        <v>200</v>
      </c>
    </row>
    <row r="47" spans="1:5" hidden="1" x14ac:dyDescent="0.25">
      <c r="A47" s="92" t="s">
        <v>423</v>
      </c>
      <c r="B47" s="37" t="s">
        <v>298</v>
      </c>
      <c r="C47" s="27">
        <v>3</v>
      </c>
      <c r="D47" s="27">
        <v>-3</v>
      </c>
      <c r="E47" s="27">
        <f t="shared" si="0"/>
        <v>0</v>
      </c>
    </row>
    <row r="48" spans="1:5" ht="31.5" x14ac:dyDescent="0.25">
      <c r="A48" s="92" t="s">
        <v>461</v>
      </c>
      <c r="B48" s="37" t="s">
        <v>462</v>
      </c>
      <c r="C48" s="27">
        <f>C49</f>
        <v>200</v>
      </c>
      <c r="D48" s="27">
        <f>D49</f>
        <v>0</v>
      </c>
      <c r="E48" s="27">
        <f>C48+D48</f>
        <v>200</v>
      </c>
    </row>
    <row r="49" spans="1:5" ht="47.25" x14ac:dyDescent="0.25">
      <c r="A49" s="92" t="s">
        <v>424</v>
      </c>
      <c r="B49" s="37" t="s">
        <v>296</v>
      </c>
      <c r="C49" s="27">
        <v>200</v>
      </c>
      <c r="D49" s="27"/>
      <c r="E49" s="27">
        <f t="shared" si="0"/>
        <v>200</v>
      </c>
    </row>
    <row r="50" spans="1:5" ht="31.5" hidden="1" x14ac:dyDescent="0.25">
      <c r="A50" s="90" t="s">
        <v>181</v>
      </c>
      <c r="B50" s="38" t="s">
        <v>182</v>
      </c>
      <c r="C50" s="23">
        <f>C51</f>
        <v>0</v>
      </c>
      <c r="D50" s="23"/>
      <c r="E50" s="23">
        <f t="shared" si="0"/>
        <v>0</v>
      </c>
    </row>
    <row r="51" spans="1:5" hidden="1" x14ac:dyDescent="0.25">
      <c r="A51" s="92" t="s">
        <v>183</v>
      </c>
      <c r="B51" s="37" t="s">
        <v>184</v>
      </c>
      <c r="C51" s="27">
        <f>C52</f>
        <v>0</v>
      </c>
      <c r="D51" s="27"/>
      <c r="E51" s="27">
        <f t="shared" si="0"/>
        <v>0</v>
      </c>
    </row>
    <row r="52" spans="1:5" ht="31.5" hidden="1" x14ac:dyDescent="0.25">
      <c r="A52" s="92" t="s">
        <v>185</v>
      </c>
      <c r="B52" s="37" t="s">
        <v>186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398</v>
      </c>
      <c r="B53" s="37" t="s">
        <v>0</v>
      </c>
      <c r="C53" s="27"/>
      <c r="D53" s="27"/>
      <c r="E53" s="27">
        <f t="shared" si="0"/>
        <v>0</v>
      </c>
    </row>
    <row r="54" spans="1:5" ht="31.5" x14ac:dyDescent="0.25">
      <c r="A54" s="88" t="s">
        <v>32</v>
      </c>
      <c r="B54" s="33" t="s">
        <v>13</v>
      </c>
      <c r="C54" s="23">
        <f>C57+C65+C68+C55</f>
        <v>47977</v>
      </c>
      <c r="D54" s="23">
        <f>D57+D65+D68+D55</f>
        <v>-6772</v>
      </c>
      <c r="E54" s="23">
        <f t="shared" si="0"/>
        <v>41205</v>
      </c>
    </row>
    <row r="55" spans="1:5" ht="47.25" x14ac:dyDescent="0.25">
      <c r="A55" s="89" t="s">
        <v>256</v>
      </c>
      <c r="B55" s="39" t="s">
        <v>501</v>
      </c>
      <c r="C55" s="27">
        <f>C56</f>
        <v>1478</v>
      </c>
      <c r="D55" s="27">
        <f>D56</f>
        <v>0</v>
      </c>
      <c r="E55" s="27">
        <f t="shared" si="0"/>
        <v>1478</v>
      </c>
    </row>
    <row r="56" spans="1:5" ht="31.5" x14ac:dyDescent="0.25">
      <c r="A56" s="89" t="s">
        <v>258</v>
      </c>
      <c r="B56" s="39" t="s">
        <v>299</v>
      </c>
      <c r="C56" s="27">
        <v>1478</v>
      </c>
      <c r="D56" s="27">
        <v>0</v>
      </c>
      <c r="E56" s="27">
        <f t="shared" si="0"/>
        <v>1478</v>
      </c>
    </row>
    <row r="57" spans="1:5" ht="47.25" x14ac:dyDescent="0.25">
      <c r="A57" s="89" t="s">
        <v>38</v>
      </c>
      <c r="B57" s="39" t="s">
        <v>129</v>
      </c>
      <c r="C57" s="27">
        <f>C58+C63+C61</f>
        <v>44937</v>
      </c>
      <c r="D57" s="27">
        <f>D58+D63+D61</f>
        <v>-6902</v>
      </c>
      <c r="E57" s="27">
        <f t="shared" si="0"/>
        <v>38035</v>
      </c>
    </row>
    <row r="58" spans="1:5" ht="31.5" x14ac:dyDescent="0.25">
      <c r="A58" s="89" t="s">
        <v>39</v>
      </c>
      <c r="B58" s="39" t="s">
        <v>80</v>
      </c>
      <c r="C58" s="27">
        <f>C59+C60</f>
        <v>22633</v>
      </c>
      <c r="D58" s="27">
        <f>D59+D60</f>
        <v>-7074</v>
      </c>
      <c r="E58" s="27">
        <f t="shared" si="0"/>
        <v>15559</v>
      </c>
    </row>
    <row r="59" spans="1:5" ht="47.25" x14ac:dyDescent="0.25">
      <c r="A59" s="89" t="s">
        <v>187</v>
      </c>
      <c r="B59" s="39" t="s">
        <v>455</v>
      </c>
      <c r="C59" s="27">
        <v>9084</v>
      </c>
      <c r="D59" s="27">
        <v>-5076</v>
      </c>
      <c r="E59" s="27">
        <f t="shared" si="0"/>
        <v>4008</v>
      </c>
    </row>
    <row r="60" spans="1:5" ht="51" customHeight="1" x14ac:dyDescent="0.25">
      <c r="A60" s="89" t="s">
        <v>454</v>
      </c>
      <c r="B60" s="39" t="s">
        <v>456</v>
      </c>
      <c r="C60" s="27">
        <v>13549</v>
      </c>
      <c r="D60" s="27">
        <v>-1998</v>
      </c>
      <c r="E60" s="27">
        <f t="shared" ref="E60" si="1">C60+D60</f>
        <v>11551</v>
      </c>
    </row>
    <row r="61" spans="1:5" ht="47.25" x14ac:dyDescent="0.25">
      <c r="A61" s="89" t="s">
        <v>252</v>
      </c>
      <c r="B61" s="39" t="s">
        <v>503</v>
      </c>
      <c r="C61" s="27">
        <f>C62</f>
        <v>504</v>
      </c>
      <c r="D61" s="27">
        <f>D62</f>
        <v>172</v>
      </c>
      <c r="E61" s="27">
        <f t="shared" si="0"/>
        <v>676</v>
      </c>
    </row>
    <row r="62" spans="1:5" ht="47.25" x14ac:dyDescent="0.25">
      <c r="A62" s="89" t="s">
        <v>251</v>
      </c>
      <c r="B62" s="39" t="s">
        <v>502</v>
      </c>
      <c r="C62" s="27">
        <v>504</v>
      </c>
      <c r="D62" s="27">
        <v>172</v>
      </c>
      <c r="E62" s="27">
        <f t="shared" si="0"/>
        <v>676</v>
      </c>
    </row>
    <row r="63" spans="1:5" ht="47.25" x14ac:dyDescent="0.25">
      <c r="A63" s="89" t="s">
        <v>81</v>
      </c>
      <c r="B63" s="39" t="s">
        <v>444</v>
      </c>
      <c r="C63" s="27">
        <f>C64</f>
        <v>21800</v>
      </c>
      <c r="D63" s="27">
        <f>D64</f>
        <v>0</v>
      </c>
      <c r="E63" s="27">
        <f t="shared" si="0"/>
        <v>21800</v>
      </c>
    </row>
    <row r="64" spans="1:5" ht="36" customHeight="1" x14ac:dyDescent="0.25">
      <c r="A64" s="89" t="s">
        <v>82</v>
      </c>
      <c r="B64" s="39" t="s">
        <v>130</v>
      </c>
      <c r="C64" s="27">
        <v>21800</v>
      </c>
      <c r="D64" s="27"/>
      <c r="E64" s="27">
        <f t="shared" si="0"/>
        <v>21800</v>
      </c>
    </row>
    <row r="65" spans="1:5" x14ac:dyDescent="0.25">
      <c r="A65" s="89" t="s">
        <v>40</v>
      </c>
      <c r="B65" s="25" t="s">
        <v>14</v>
      </c>
      <c r="C65" s="27">
        <f>C66</f>
        <v>212</v>
      </c>
      <c r="D65" s="27">
        <f>D66</f>
        <v>0</v>
      </c>
      <c r="E65" s="27">
        <f t="shared" si="0"/>
        <v>212</v>
      </c>
    </row>
    <row r="66" spans="1:5" ht="31.5" x14ac:dyDescent="0.25">
      <c r="A66" s="89" t="s">
        <v>41</v>
      </c>
      <c r="B66" s="25" t="s">
        <v>15</v>
      </c>
      <c r="C66" s="27">
        <f>C67</f>
        <v>212</v>
      </c>
      <c r="D66" s="27">
        <f>D67</f>
        <v>0</v>
      </c>
      <c r="E66" s="27">
        <f t="shared" si="0"/>
        <v>212</v>
      </c>
    </row>
    <row r="67" spans="1:5" ht="31.5" x14ac:dyDescent="0.25">
      <c r="A67" s="92" t="s">
        <v>60</v>
      </c>
      <c r="B67" s="39" t="s">
        <v>221</v>
      </c>
      <c r="C67" s="27">
        <v>212</v>
      </c>
      <c r="D67" s="27">
        <v>0</v>
      </c>
      <c r="E67" s="27">
        <f t="shared" si="0"/>
        <v>212</v>
      </c>
    </row>
    <row r="68" spans="1:5" ht="47.25" x14ac:dyDescent="0.25">
      <c r="A68" s="89" t="s">
        <v>84</v>
      </c>
      <c r="B68" s="39" t="s">
        <v>131</v>
      </c>
      <c r="C68" s="27">
        <f>C69</f>
        <v>1350</v>
      </c>
      <c r="D68" s="27">
        <f>D69</f>
        <v>130</v>
      </c>
      <c r="E68" s="27">
        <f t="shared" si="0"/>
        <v>1480</v>
      </c>
    </row>
    <row r="69" spans="1:5" ht="47.25" x14ac:dyDescent="0.25">
      <c r="A69" s="89" t="s">
        <v>83</v>
      </c>
      <c r="B69" s="25" t="s">
        <v>132</v>
      </c>
      <c r="C69" s="27">
        <f>C70</f>
        <v>1350</v>
      </c>
      <c r="D69" s="27">
        <f>D70</f>
        <v>130</v>
      </c>
      <c r="E69" s="27">
        <f t="shared" si="0"/>
        <v>1480</v>
      </c>
    </row>
    <row r="70" spans="1:5" ht="47.25" x14ac:dyDescent="0.25">
      <c r="A70" s="89" t="s">
        <v>107</v>
      </c>
      <c r="B70" s="25" t="s">
        <v>133</v>
      </c>
      <c r="C70" s="27">
        <v>1350</v>
      </c>
      <c r="D70" s="27">
        <f>180-50</f>
        <v>130</v>
      </c>
      <c r="E70" s="27">
        <f t="shared" si="0"/>
        <v>1480</v>
      </c>
    </row>
    <row r="71" spans="1:5" x14ac:dyDescent="0.25">
      <c r="A71" s="88" t="s">
        <v>33</v>
      </c>
      <c r="B71" s="33" t="s">
        <v>16</v>
      </c>
      <c r="C71" s="23">
        <f>C72</f>
        <v>6690</v>
      </c>
      <c r="D71" s="23">
        <f>D72</f>
        <v>925</v>
      </c>
      <c r="E71" s="23">
        <f t="shared" si="0"/>
        <v>7615</v>
      </c>
    </row>
    <row r="72" spans="1:5" x14ac:dyDescent="0.25">
      <c r="A72" s="89" t="s">
        <v>42</v>
      </c>
      <c r="B72" s="34" t="s">
        <v>17</v>
      </c>
      <c r="C72" s="27">
        <f>SUM(C73:C77)</f>
        <v>6690</v>
      </c>
      <c r="D72" s="27">
        <f>SUM(D73:D77)</f>
        <v>925</v>
      </c>
      <c r="E72" s="27">
        <f t="shared" si="0"/>
        <v>7615</v>
      </c>
    </row>
    <row r="73" spans="1:5" x14ac:dyDescent="0.25">
      <c r="A73" s="89" t="s">
        <v>196</v>
      </c>
      <c r="B73" s="34" t="s">
        <v>197</v>
      </c>
      <c r="C73" s="27">
        <v>2300</v>
      </c>
      <c r="D73" s="27">
        <v>840</v>
      </c>
      <c r="E73" s="27">
        <f t="shared" si="0"/>
        <v>3140</v>
      </c>
    </row>
    <row r="74" spans="1:5" x14ac:dyDescent="0.25">
      <c r="A74" s="89" t="s">
        <v>223</v>
      </c>
      <c r="B74" s="34" t="s">
        <v>224</v>
      </c>
      <c r="C74" s="27">
        <v>150</v>
      </c>
      <c r="D74" s="27">
        <v>-45</v>
      </c>
      <c r="E74" s="27">
        <f t="shared" si="0"/>
        <v>105</v>
      </c>
    </row>
    <row r="75" spans="1:5" x14ac:dyDescent="0.25">
      <c r="A75" s="89" t="s">
        <v>198</v>
      </c>
      <c r="B75" s="34" t="s">
        <v>237</v>
      </c>
      <c r="C75" s="27">
        <v>570</v>
      </c>
      <c r="D75" s="27">
        <v>0</v>
      </c>
      <c r="E75" s="27">
        <f t="shared" si="0"/>
        <v>570</v>
      </c>
    </row>
    <row r="76" spans="1:5" x14ac:dyDescent="0.25">
      <c r="A76" s="89" t="s">
        <v>199</v>
      </c>
      <c r="B76" s="34" t="s">
        <v>200</v>
      </c>
      <c r="C76" s="27">
        <v>1420</v>
      </c>
      <c r="D76" s="27">
        <v>130</v>
      </c>
      <c r="E76" s="27">
        <f t="shared" si="0"/>
        <v>1550</v>
      </c>
    </row>
    <row r="77" spans="1:5" ht="31.5" x14ac:dyDescent="0.25">
      <c r="A77" s="89" t="s">
        <v>284</v>
      </c>
      <c r="B77" s="34" t="s">
        <v>285</v>
      </c>
      <c r="C77" s="27">
        <v>2250</v>
      </c>
      <c r="D77" s="27">
        <v>0</v>
      </c>
      <c r="E77" s="27">
        <f t="shared" si="0"/>
        <v>2250</v>
      </c>
    </row>
    <row r="78" spans="1:5" x14ac:dyDescent="0.25">
      <c r="A78" s="88" t="s">
        <v>113</v>
      </c>
      <c r="B78" s="22" t="s">
        <v>206</v>
      </c>
      <c r="C78" s="23">
        <f>C79</f>
        <v>798</v>
      </c>
      <c r="D78" s="23">
        <f>D79</f>
        <v>358.5</v>
      </c>
      <c r="E78" s="23">
        <f t="shared" si="0"/>
        <v>1156.5</v>
      </c>
    </row>
    <row r="79" spans="1:5" x14ac:dyDescent="0.25">
      <c r="A79" s="89" t="s">
        <v>191</v>
      </c>
      <c r="B79" s="34" t="s">
        <v>192</v>
      </c>
      <c r="C79" s="27">
        <f>C82+C80</f>
        <v>798</v>
      </c>
      <c r="D79" s="27">
        <f>D82+D80</f>
        <v>358.5</v>
      </c>
      <c r="E79" s="27">
        <f t="shared" si="0"/>
        <v>1156.5</v>
      </c>
    </row>
    <row r="80" spans="1:5" x14ac:dyDescent="0.25">
      <c r="A80" s="89" t="s">
        <v>381</v>
      </c>
      <c r="B80" s="25" t="s">
        <v>382</v>
      </c>
      <c r="C80" s="27">
        <f>C81</f>
        <v>765</v>
      </c>
      <c r="D80" s="27">
        <f>D81</f>
        <v>96</v>
      </c>
      <c r="E80" s="27">
        <f t="shared" si="0"/>
        <v>861</v>
      </c>
    </row>
    <row r="81" spans="1:5" ht="31.5" x14ac:dyDescent="0.25">
      <c r="A81" s="89" t="s">
        <v>405</v>
      </c>
      <c r="B81" s="34" t="s">
        <v>255</v>
      </c>
      <c r="C81" s="27">
        <v>765</v>
      </c>
      <c r="D81" s="27">
        <v>96</v>
      </c>
      <c r="E81" s="27">
        <f t="shared" ref="E81:E154" si="2">C81+D81</f>
        <v>861</v>
      </c>
    </row>
    <row r="82" spans="1:5" x14ac:dyDescent="0.25">
      <c r="A82" s="89" t="s">
        <v>193</v>
      </c>
      <c r="B82" s="34" t="s">
        <v>194</v>
      </c>
      <c r="C82" s="27">
        <f>C83</f>
        <v>33</v>
      </c>
      <c r="D82" s="27">
        <f>D83</f>
        <v>262.5</v>
      </c>
      <c r="E82" s="27">
        <f t="shared" si="2"/>
        <v>295.5</v>
      </c>
    </row>
    <row r="83" spans="1:5" x14ac:dyDescent="0.25">
      <c r="A83" s="89" t="s">
        <v>188</v>
      </c>
      <c r="B83" s="34" t="s">
        <v>189</v>
      </c>
      <c r="C83" s="27">
        <v>33</v>
      </c>
      <c r="D83" s="27">
        <v>262.5</v>
      </c>
      <c r="E83" s="27">
        <f t="shared" si="2"/>
        <v>295.5</v>
      </c>
    </row>
    <row r="84" spans="1:5" x14ac:dyDescent="0.25">
      <c r="A84" s="88" t="s">
        <v>34</v>
      </c>
      <c r="B84" s="33" t="s">
        <v>18</v>
      </c>
      <c r="C84" s="23">
        <f>C85+C89</f>
        <v>5553</v>
      </c>
      <c r="D84" s="23">
        <f>D85+D89</f>
        <v>-794</v>
      </c>
      <c r="E84" s="23">
        <f t="shared" si="2"/>
        <v>4759</v>
      </c>
    </row>
    <row r="85" spans="1:5" ht="47.25" x14ac:dyDescent="0.25">
      <c r="A85" s="89" t="s">
        <v>35</v>
      </c>
      <c r="B85" s="34" t="s">
        <v>338</v>
      </c>
      <c r="C85" s="27">
        <f>C86</f>
        <v>4550</v>
      </c>
      <c r="D85" s="27">
        <f>D86</f>
        <v>162</v>
      </c>
      <c r="E85" s="27">
        <f t="shared" si="2"/>
        <v>4712</v>
      </c>
    </row>
    <row r="86" spans="1:5" ht="47.25" x14ac:dyDescent="0.25">
      <c r="A86" s="92" t="s">
        <v>195</v>
      </c>
      <c r="B86" s="25" t="s">
        <v>388</v>
      </c>
      <c r="C86" s="27">
        <f>C88+C87</f>
        <v>4550</v>
      </c>
      <c r="D86" s="27">
        <f>D88+D87</f>
        <v>162</v>
      </c>
      <c r="E86" s="27">
        <f t="shared" si="2"/>
        <v>4712</v>
      </c>
    </row>
    <row r="87" spans="1:5" ht="47.25" x14ac:dyDescent="0.25">
      <c r="A87" s="92" t="s">
        <v>370</v>
      </c>
      <c r="B87" s="25" t="s">
        <v>371</v>
      </c>
      <c r="C87" s="27">
        <v>50</v>
      </c>
      <c r="D87" s="27">
        <v>0</v>
      </c>
      <c r="E87" s="27">
        <f t="shared" si="2"/>
        <v>50</v>
      </c>
    </row>
    <row r="88" spans="1:5" ht="47.25" x14ac:dyDescent="0.25">
      <c r="A88" s="92" t="s">
        <v>190</v>
      </c>
      <c r="B88" s="25" t="s">
        <v>134</v>
      </c>
      <c r="C88" s="27">
        <v>4500</v>
      </c>
      <c r="D88" s="27">
        <v>162</v>
      </c>
      <c r="E88" s="27">
        <f t="shared" si="2"/>
        <v>4662</v>
      </c>
    </row>
    <row r="89" spans="1:5" x14ac:dyDescent="0.25">
      <c r="A89" s="92" t="s">
        <v>114</v>
      </c>
      <c r="B89" s="40" t="s">
        <v>337</v>
      </c>
      <c r="C89" s="27">
        <f>C90+C93</f>
        <v>1003</v>
      </c>
      <c r="D89" s="27">
        <f>D90+D93</f>
        <v>-956</v>
      </c>
      <c r="E89" s="27">
        <f t="shared" si="2"/>
        <v>47</v>
      </c>
    </row>
    <row r="90" spans="1:5" ht="17.25" customHeight="1" x14ac:dyDescent="0.25">
      <c r="A90" s="92" t="s">
        <v>115</v>
      </c>
      <c r="B90" s="40" t="s">
        <v>85</v>
      </c>
      <c r="C90" s="27">
        <f>C91+C92</f>
        <v>1000</v>
      </c>
      <c r="D90" s="27">
        <f>D91+D92</f>
        <v>-956</v>
      </c>
      <c r="E90" s="27">
        <f t="shared" si="2"/>
        <v>44</v>
      </c>
    </row>
    <row r="91" spans="1:5" ht="31.5" hidden="1" x14ac:dyDescent="0.25">
      <c r="A91" s="92" t="s">
        <v>205</v>
      </c>
      <c r="B91" s="41" t="s">
        <v>458</v>
      </c>
      <c r="C91" s="27">
        <v>0</v>
      </c>
      <c r="D91" s="27">
        <v>0</v>
      </c>
      <c r="E91" s="27">
        <f t="shared" si="2"/>
        <v>0</v>
      </c>
    </row>
    <row r="92" spans="1:5" ht="31.5" x14ac:dyDescent="0.25">
      <c r="A92" s="92" t="s">
        <v>457</v>
      </c>
      <c r="B92" s="41" t="s">
        <v>459</v>
      </c>
      <c r="C92" s="27">
        <v>1000</v>
      </c>
      <c r="D92" s="27">
        <v>-956</v>
      </c>
      <c r="E92" s="27">
        <f t="shared" ref="E92" si="3">C92+D92</f>
        <v>44</v>
      </c>
    </row>
    <row r="93" spans="1:5" ht="34.5" customHeight="1" x14ac:dyDescent="0.25">
      <c r="A93" s="92" t="s">
        <v>416</v>
      </c>
      <c r="B93" s="42" t="s">
        <v>168</v>
      </c>
      <c r="C93" s="27">
        <f>C94</f>
        <v>3</v>
      </c>
      <c r="D93" s="27">
        <f>D94</f>
        <v>0</v>
      </c>
      <c r="E93" s="27">
        <f t="shared" si="2"/>
        <v>3</v>
      </c>
    </row>
    <row r="94" spans="1:5" ht="31.5" x14ac:dyDescent="0.25">
      <c r="A94" s="92" t="s">
        <v>167</v>
      </c>
      <c r="B94" s="41" t="s">
        <v>169</v>
      </c>
      <c r="C94" s="27">
        <v>3</v>
      </c>
      <c r="D94" s="27">
        <v>0</v>
      </c>
      <c r="E94" s="27">
        <f t="shared" si="2"/>
        <v>3</v>
      </c>
    </row>
    <row r="95" spans="1:5" x14ac:dyDescent="0.25">
      <c r="A95" s="88" t="s">
        <v>36</v>
      </c>
      <c r="B95" s="33" t="s">
        <v>19</v>
      </c>
      <c r="C95" s="23">
        <f>C96+C99+C105+C113+C125+C114+C123+C124+C103+C100+C122+C118</f>
        <v>8176</v>
      </c>
      <c r="D95" s="23">
        <f>D96+D99+D105+D113+D125+D114+D123+D124+D103+D100+D122+D118+D121</f>
        <v>1244.5</v>
      </c>
      <c r="E95" s="23">
        <f t="shared" si="2"/>
        <v>9420.5</v>
      </c>
    </row>
    <row r="96" spans="1:5" x14ac:dyDescent="0.25">
      <c r="A96" s="89" t="s">
        <v>43</v>
      </c>
      <c r="B96" s="34" t="s">
        <v>20</v>
      </c>
      <c r="C96" s="27">
        <f>C97+C98</f>
        <v>61</v>
      </c>
      <c r="D96" s="27">
        <f>D97+D98</f>
        <v>-15</v>
      </c>
      <c r="E96" s="27">
        <f t="shared" si="2"/>
        <v>46</v>
      </c>
    </row>
    <row r="97" spans="1:5" ht="47.25" x14ac:dyDescent="0.25">
      <c r="A97" s="92" t="s">
        <v>56</v>
      </c>
      <c r="B97" s="36" t="s">
        <v>500</v>
      </c>
      <c r="C97" s="27">
        <v>40</v>
      </c>
      <c r="D97" s="27">
        <v>-7</v>
      </c>
      <c r="E97" s="27">
        <f t="shared" si="2"/>
        <v>33</v>
      </c>
    </row>
    <row r="98" spans="1:5" ht="31.5" x14ac:dyDescent="0.25">
      <c r="A98" s="92" t="s">
        <v>57</v>
      </c>
      <c r="B98" s="36" t="s">
        <v>110</v>
      </c>
      <c r="C98" s="27">
        <v>21</v>
      </c>
      <c r="D98" s="27">
        <v>-8</v>
      </c>
      <c r="E98" s="27">
        <f t="shared" si="2"/>
        <v>13</v>
      </c>
    </row>
    <row r="99" spans="1:5" ht="31.5" x14ac:dyDescent="0.25">
      <c r="A99" s="92" t="s">
        <v>58</v>
      </c>
      <c r="B99" s="39" t="s">
        <v>109</v>
      </c>
      <c r="C99" s="27">
        <v>72</v>
      </c>
      <c r="D99" s="27">
        <v>12</v>
      </c>
      <c r="E99" s="27">
        <f t="shared" si="2"/>
        <v>84</v>
      </c>
    </row>
    <row r="100" spans="1:5" ht="31.5" x14ac:dyDescent="0.25">
      <c r="A100" s="92" t="s">
        <v>319</v>
      </c>
      <c r="B100" s="39" t="s">
        <v>504</v>
      </c>
      <c r="C100" s="27">
        <f>C101+C102</f>
        <v>107</v>
      </c>
      <c r="D100" s="27">
        <f>D101+D102</f>
        <v>26</v>
      </c>
      <c r="E100" s="27">
        <f t="shared" si="2"/>
        <v>133</v>
      </c>
    </row>
    <row r="101" spans="1:5" ht="31.5" x14ac:dyDescent="0.25">
      <c r="A101" s="92" t="s">
        <v>335</v>
      </c>
      <c r="B101" s="36" t="s">
        <v>336</v>
      </c>
      <c r="C101" s="27">
        <v>55</v>
      </c>
      <c r="D101" s="27">
        <v>2</v>
      </c>
      <c r="E101" s="27">
        <f t="shared" si="2"/>
        <v>57</v>
      </c>
    </row>
    <row r="102" spans="1:5" ht="31.5" x14ac:dyDescent="0.25">
      <c r="A102" s="92" t="s">
        <v>321</v>
      </c>
      <c r="B102" s="36" t="s">
        <v>322</v>
      </c>
      <c r="C102" s="27">
        <v>52</v>
      </c>
      <c r="D102" s="27">
        <v>24</v>
      </c>
      <c r="E102" s="27">
        <f t="shared" si="2"/>
        <v>76</v>
      </c>
    </row>
    <row r="103" spans="1:5" ht="31.5" x14ac:dyDescent="0.25">
      <c r="A103" s="92" t="s">
        <v>315</v>
      </c>
      <c r="B103" s="36" t="s">
        <v>316</v>
      </c>
      <c r="C103" s="27">
        <f>C104</f>
        <v>922.4</v>
      </c>
      <c r="D103" s="27">
        <f>D104</f>
        <v>-50</v>
      </c>
      <c r="E103" s="27">
        <f t="shared" si="2"/>
        <v>872.4</v>
      </c>
    </row>
    <row r="104" spans="1:5" ht="31.5" x14ac:dyDescent="0.25">
      <c r="A104" s="92" t="s">
        <v>427</v>
      </c>
      <c r="B104" s="36" t="s">
        <v>302</v>
      </c>
      <c r="C104" s="27">
        <v>922.4</v>
      </c>
      <c r="D104" s="27">
        <v>-50</v>
      </c>
      <c r="E104" s="27">
        <f t="shared" si="2"/>
        <v>872.4</v>
      </c>
    </row>
    <row r="105" spans="1:5" ht="63" x14ac:dyDescent="0.25">
      <c r="A105" s="92" t="s">
        <v>207</v>
      </c>
      <c r="B105" s="45" t="s">
        <v>439</v>
      </c>
      <c r="C105" s="27">
        <f>C106+C108+C109+C110+C107+C112</f>
        <v>771</v>
      </c>
      <c r="D105" s="27">
        <f>D106+D108+D109+D110+D107+D112</f>
        <v>106</v>
      </c>
      <c r="E105" s="27">
        <f t="shared" si="2"/>
        <v>877</v>
      </c>
    </row>
    <row r="106" spans="1:5" x14ac:dyDescent="0.25">
      <c r="A106" s="92" t="s">
        <v>1</v>
      </c>
      <c r="B106" s="45" t="s">
        <v>219</v>
      </c>
      <c r="C106" s="27">
        <v>20</v>
      </c>
      <c r="D106" s="27">
        <v>0</v>
      </c>
      <c r="E106" s="27">
        <f t="shared" si="2"/>
        <v>20</v>
      </c>
    </row>
    <row r="107" spans="1:5" ht="31.5" x14ac:dyDescent="0.25">
      <c r="A107" s="92" t="s">
        <v>368</v>
      </c>
      <c r="B107" s="147" t="s">
        <v>369</v>
      </c>
      <c r="C107" s="27">
        <v>10</v>
      </c>
      <c r="D107" s="27">
        <v>0</v>
      </c>
      <c r="E107" s="27">
        <f t="shared" si="2"/>
        <v>10</v>
      </c>
    </row>
    <row r="108" spans="1:5" ht="31.5" x14ac:dyDescent="0.25">
      <c r="A108" s="92" t="s">
        <v>74</v>
      </c>
      <c r="B108" s="45" t="s">
        <v>220</v>
      </c>
      <c r="C108" s="27">
        <v>117</v>
      </c>
      <c r="D108" s="27">
        <v>49</v>
      </c>
      <c r="E108" s="27">
        <f t="shared" si="2"/>
        <v>166</v>
      </c>
    </row>
    <row r="109" spans="1:5" x14ac:dyDescent="0.25">
      <c r="A109" s="92" t="s">
        <v>127</v>
      </c>
      <c r="B109" s="45" t="s">
        <v>66</v>
      </c>
      <c r="C109" s="27">
        <v>610</v>
      </c>
      <c r="D109" s="27">
        <v>42</v>
      </c>
      <c r="E109" s="27">
        <f t="shared" si="2"/>
        <v>652</v>
      </c>
    </row>
    <row r="110" spans="1:5" x14ac:dyDescent="0.25">
      <c r="A110" s="92" t="s">
        <v>128</v>
      </c>
      <c r="B110" s="45" t="s">
        <v>67</v>
      </c>
      <c r="C110" s="27">
        <v>14</v>
      </c>
      <c r="D110" s="27">
        <v>5</v>
      </c>
      <c r="E110" s="27">
        <f t="shared" si="2"/>
        <v>19</v>
      </c>
    </row>
    <row r="111" spans="1:5" x14ac:dyDescent="0.25">
      <c r="A111" s="92" t="s">
        <v>506</v>
      </c>
      <c r="B111" s="45" t="s">
        <v>507</v>
      </c>
      <c r="C111" s="27">
        <f>C112</f>
        <v>0</v>
      </c>
      <c r="D111" s="27">
        <f>D112</f>
        <v>10</v>
      </c>
      <c r="E111" s="27">
        <f>C111+D111</f>
        <v>10</v>
      </c>
    </row>
    <row r="112" spans="1:5" ht="31.5" x14ac:dyDescent="0.25">
      <c r="A112" s="92" t="s">
        <v>498</v>
      </c>
      <c r="B112" s="45" t="s">
        <v>499</v>
      </c>
      <c r="C112" s="27">
        <v>0</v>
      </c>
      <c r="D112" s="27">
        <v>10</v>
      </c>
      <c r="E112" s="27">
        <f>C112+D112</f>
        <v>10</v>
      </c>
    </row>
    <row r="113" spans="1:5" ht="31.5" x14ac:dyDescent="0.25">
      <c r="A113" s="92" t="s">
        <v>406</v>
      </c>
      <c r="B113" s="36" t="s">
        <v>68</v>
      </c>
      <c r="C113" s="27">
        <v>1250</v>
      </c>
      <c r="D113" s="27">
        <v>-50</v>
      </c>
      <c r="E113" s="27">
        <f t="shared" si="2"/>
        <v>1200</v>
      </c>
    </row>
    <row r="114" spans="1:5" x14ac:dyDescent="0.25">
      <c r="A114" s="92" t="s">
        <v>428</v>
      </c>
      <c r="B114" s="36" t="s">
        <v>230</v>
      </c>
      <c r="C114" s="27">
        <f>C115+C117</f>
        <v>528</v>
      </c>
      <c r="D114" s="27">
        <f>D115+D117</f>
        <v>286</v>
      </c>
      <c r="E114" s="27">
        <f t="shared" si="2"/>
        <v>814</v>
      </c>
    </row>
    <row r="115" spans="1:5" ht="31.5" x14ac:dyDescent="0.25">
      <c r="A115" s="92" t="s">
        <v>429</v>
      </c>
      <c r="B115" s="36" t="s">
        <v>313</v>
      </c>
      <c r="C115" s="27">
        <f>C116</f>
        <v>32</v>
      </c>
      <c r="D115" s="27">
        <f>D116</f>
        <v>18</v>
      </c>
      <c r="E115" s="27">
        <f t="shared" si="2"/>
        <v>50</v>
      </c>
    </row>
    <row r="116" spans="1:5" ht="31.5" x14ac:dyDescent="0.25">
      <c r="A116" s="92" t="s">
        <v>434</v>
      </c>
      <c r="B116" s="36" t="s">
        <v>312</v>
      </c>
      <c r="C116" s="27">
        <v>32</v>
      </c>
      <c r="D116" s="27">
        <v>18</v>
      </c>
      <c r="E116" s="27">
        <f t="shared" si="2"/>
        <v>50</v>
      </c>
    </row>
    <row r="117" spans="1:5" x14ac:dyDescent="0.25">
      <c r="A117" s="92" t="s">
        <v>433</v>
      </c>
      <c r="B117" s="36" t="s">
        <v>311</v>
      </c>
      <c r="C117" s="27">
        <v>496</v>
      </c>
      <c r="D117" s="27">
        <v>268</v>
      </c>
      <c r="E117" s="27">
        <f t="shared" si="2"/>
        <v>764</v>
      </c>
    </row>
    <row r="118" spans="1:5" ht="31.5" x14ac:dyDescent="0.25">
      <c r="A118" s="92" t="s">
        <v>480</v>
      </c>
      <c r="B118" s="36" t="s">
        <v>479</v>
      </c>
      <c r="C118" s="27">
        <f>C119</f>
        <v>131.6</v>
      </c>
      <c r="D118" s="27">
        <f>D119</f>
        <v>-4</v>
      </c>
      <c r="E118" s="27">
        <f>C118+D118</f>
        <v>127.6</v>
      </c>
    </row>
    <row r="119" spans="1:5" ht="31.5" x14ac:dyDescent="0.25">
      <c r="A119" s="92" t="s">
        <v>478</v>
      </c>
      <c r="B119" s="36" t="s">
        <v>479</v>
      </c>
      <c r="C119" s="27">
        <v>131.6</v>
      </c>
      <c r="D119" s="27">
        <v>-4</v>
      </c>
      <c r="E119" s="27">
        <f>C119+D119</f>
        <v>127.6</v>
      </c>
    </row>
    <row r="120" spans="1:5" ht="31.5" x14ac:dyDescent="0.25">
      <c r="A120" s="92" t="s">
        <v>496</v>
      </c>
      <c r="B120" s="36" t="s">
        <v>497</v>
      </c>
      <c r="C120" s="27">
        <f>C121</f>
        <v>0</v>
      </c>
      <c r="D120" s="27">
        <f>D121</f>
        <v>25</v>
      </c>
      <c r="E120" s="27">
        <f>C120+D120</f>
        <v>25</v>
      </c>
    </row>
    <row r="121" spans="1:5" ht="36.75" customHeight="1" x14ac:dyDescent="0.25">
      <c r="A121" s="92" t="s">
        <v>494</v>
      </c>
      <c r="B121" s="36" t="s">
        <v>495</v>
      </c>
      <c r="C121" s="27">
        <v>0</v>
      </c>
      <c r="D121" s="27">
        <v>25</v>
      </c>
      <c r="E121" s="27">
        <f>C121+D121</f>
        <v>25</v>
      </c>
    </row>
    <row r="122" spans="1:5" x14ac:dyDescent="0.25">
      <c r="A122" s="92" t="s">
        <v>432</v>
      </c>
      <c r="B122" s="36" t="s">
        <v>334</v>
      </c>
      <c r="C122" s="27">
        <v>45</v>
      </c>
      <c r="D122" s="27">
        <v>-5</v>
      </c>
      <c r="E122" s="27">
        <f t="shared" si="2"/>
        <v>40</v>
      </c>
    </row>
    <row r="123" spans="1:5" ht="32.25" customHeight="1" x14ac:dyDescent="0.25">
      <c r="A123" s="92" t="s">
        <v>431</v>
      </c>
      <c r="B123" s="39" t="s">
        <v>314</v>
      </c>
      <c r="C123" s="27">
        <v>405</v>
      </c>
      <c r="D123" s="27">
        <v>132</v>
      </c>
      <c r="E123" s="27">
        <f t="shared" si="2"/>
        <v>537</v>
      </c>
    </row>
    <row r="124" spans="1:5" x14ac:dyDescent="0.25">
      <c r="A124" s="92" t="s">
        <v>290</v>
      </c>
      <c r="B124" s="39" t="s">
        <v>291</v>
      </c>
      <c r="C124" s="27">
        <v>60</v>
      </c>
      <c r="D124" s="27">
        <v>92</v>
      </c>
      <c r="E124" s="27">
        <f t="shared" si="2"/>
        <v>152</v>
      </c>
    </row>
    <row r="125" spans="1:5" x14ac:dyDescent="0.25">
      <c r="A125" s="89" t="s">
        <v>61</v>
      </c>
      <c r="B125" s="34" t="s">
        <v>21</v>
      </c>
      <c r="C125" s="27">
        <f>C126</f>
        <v>3823</v>
      </c>
      <c r="D125" s="27">
        <f>D126</f>
        <v>689.5</v>
      </c>
      <c r="E125" s="27">
        <f t="shared" si="2"/>
        <v>4512.5</v>
      </c>
    </row>
    <row r="126" spans="1:5" ht="31.5" x14ac:dyDescent="0.25">
      <c r="A126" s="92" t="s">
        <v>430</v>
      </c>
      <c r="B126" s="36" t="s">
        <v>65</v>
      </c>
      <c r="C126" s="27">
        <v>3823</v>
      </c>
      <c r="D126" s="27">
        <v>689.5</v>
      </c>
      <c r="E126" s="27">
        <f t="shared" si="2"/>
        <v>4512.5</v>
      </c>
    </row>
    <row r="127" spans="1:5" hidden="1" x14ac:dyDescent="0.25">
      <c r="A127" s="88" t="s">
        <v>37</v>
      </c>
      <c r="B127" s="33" t="s">
        <v>22</v>
      </c>
      <c r="C127" s="23">
        <f>C128</f>
        <v>0</v>
      </c>
      <c r="D127" s="23"/>
      <c r="E127" s="23">
        <f t="shared" si="2"/>
        <v>0</v>
      </c>
    </row>
    <row r="128" spans="1:5" hidden="1" x14ac:dyDescent="0.25">
      <c r="A128" s="93" t="s">
        <v>123</v>
      </c>
      <c r="B128" s="34" t="s">
        <v>23</v>
      </c>
      <c r="C128" s="27">
        <f>C129</f>
        <v>0</v>
      </c>
      <c r="D128" s="27"/>
      <c r="E128" s="27">
        <f t="shared" si="2"/>
        <v>0</v>
      </c>
    </row>
    <row r="129" spans="1:5" hidden="1" x14ac:dyDescent="0.25">
      <c r="A129" s="92" t="s">
        <v>62</v>
      </c>
      <c r="B129" s="36" t="s">
        <v>63</v>
      </c>
      <c r="C129" s="27"/>
      <c r="D129" s="27"/>
      <c r="E129" s="27">
        <f t="shared" si="2"/>
        <v>0</v>
      </c>
    </row>
    <row r="130" spans="1:5" ht="33.75" customHeight="1" x14ac:dyDescent="0.25">
      <c r="A130" s="167" t="s">
        <v>492</v>
      </c>
      <c r="B130" s="168" t="s">
        <v>493</v>
      </c>
      <c r="C130" s="118">
        <f>C131</f>
        <v>0</v>
      </c>
      <c r="D130" s="118">
        <f>D131</f>
        <v>55</v>
      </c>
      <c r="E130" s="118">
        <f>C130+D130</f>
        <v>55</v>
      </c>
    </row>
    <row r="131" spans="1:5" s="169" customFormat="1" ht="36" customHeight="1" x14ac:dyDescent="0.25">
      <c r="A131" s="170" t="s">
        <v>488</v>
      </c>
      <c r="B131" s="171" t="s">
        <v>490</v>
      </c>
      <c r="C131" s="119">
        <f>C132</f>
        <v>0</v>
      </c>
      <c r="D131" s="119">
        <f>D132</f>
        <v>55</v>
      </c>
      <c r="E131" s="119">
        <f>C131+D131</f>
        <v>55</v>
      </c>
    </row>
    <row r="132" spans="1:5" ht="35.25" customHeight="1" x14ac:dyDescent="0.25">
      <c r="A132" s="92" t="s">
        <v>489</v>
      </c>
      <c r="B132" s="36" t="s">
        <v>491</v>
      </c>
      <c r="C132" s="27">
        <v>0</v>
      </c>
      <c r="D132" s="27">
        <v>55</v>
      </c>
      <c r="E132" s="27">
        <f>C132+D132</f>
        <v>55</v>
      </c>
    </row>
    <row r="133" spans="1:5" x14ac:dyDescent="0.25">
      <c r="A133" s="94" t="s">
        <v>44</v>
      </c>
      <c r="B133" s="22" t="s">
        <v>45</v>
      </c>
      <c r="C133" s="148">
        <f>C134+C245+C240+C237</f>
        <v>1524201.0000000002</v>
      </c>
      <c r="D133" s="148">
        <f>D134+D245+D240+D237</f>
        <v>-109697.59999999999</v>
      </c>
      <c r="E133" s="148">
        <f>E134+E245+E240+E237</f>
        <v>1414503.4000000001</v>
      </c>
    </row>
    <row r="134" spans="1:5" ht="31.5" x14ac:dyDescent="0.25">
      <c r="A134" s="95" t="s">
        <v>49</v>
      </c>
      <c r="B134" s="31" t="s">
        <v>151</v>
      </c>
      <c r="C134" s="23">
        <f>C135+C140+C185+C221</f>
        <v>1518579.9000000001</v>
      </c>
      <c r="D134" s="23">
        <f>D135+D140+D185+D221</f>
        <v>-109697.59999999999</v>
      </c>
      <c r="E134" s="23">
        <f t="shared" si="2"/>
        <v>1408882.3</v>
      </c>
    </row>
    <row r="135" spans="1:5" x14ac:dyDescent="0.25">
      <c r="A135" s="95" t="s">
        <v>46</v>
      </c>
      <c r="B135" s="22" t="s">
        <v>86</v>
      </c>
      <c r="C135" s="47">
        <f>C136+C138</f>
        <v>229081.40000000002</v>
      </c>
      <c r="D135" s="47">
        <f>D136+D138</f>
        <v>7000</v>
      </c>
      <c r="E135" s="47">
        <f>C135+D135</f>
        <v>236081.40000000002</v>
      </c>
    </row>
    <row r="136" spans="1:5" x14ac:dyDescent="0.25">
      <c r="A136" s="96" t="s">
        <v>69</v>
      </c>
      <c r="B136" s="25" t="s">
        <v>87</v>
      </c>
      <c r="C136" s="149">
        <f>C137</f>
        <v>17741.2</v>
      </c>
      <c r="D136" s="149">
        <f>D137</f>
        <v>0</v>
      </c>
      <c r="E136" s="149">
        <f t="shared" si="2"/>
        <v>17741.2</v>
      </c>
    </row>
    <row r="137" spans="1:5" x14ac:dyDescent="0.25">
      <c r="A137" s="97" t="s">
        <v>70</v>
      </c>
      <c r="B137" s="45" t="s">
        <v>88</v>
      </c>
      <c r="C137" s="27">
        <v>17741.2</v>
      </c>
      <c r="D137" s="27"/>
      <c r="E137" s="27">
        <f t="shared" si="2"/>
        <v>17741.2</v>
      </c>
    </row>
    <row r="138" spans="1:5" x14ac:dyDescent="0.25">
      <c r="A138" s="97" t="s">
        <v>225</v>
      </c>
      <c r="B138" s="45" t="s">
        <v>226</v>
      </c>
      <c r="C138" s="27">
        <f>C139</f>
        <v>211340.2</v>
      </c>
      <c r="D138" s="27">
        <f>D139</f>
        <v>7000</v>
      </c>
      <c r="E138" s="27">
        <f t="shared" si="2"/>
        <v>218340.2</v>
      </c>
    </row>
    <row r="139" spans="1:5" x14ac:dyDescent="0.25">
      <c r="A139" s="97" t="s">
        <v>227</v>
      </c>
      <c r="B139" s="45" t="s">
        <v>228</v>
      </c>
      <c r="C139" s="27">
        <v>211340.2</v>
      </c>
      <c r="D139" s="27">
        <v>7000</v>
      </c>
      <c r="E139" s="27">
        <f t="shared" si="2"/>
        <v>218340.2</v>
      </c>
    </row>
    <row r="140" spans="1:5" x14ac:dyDescent="0.25">
      <c r="A140" s="94" t="s">
        <v>47</v>
      </c>
      <c r="B140" s="48" t="s">
        <v>294</v>
      </c>
      <c r="C140" s="23">
        <f>C143+C145+C154+C164+C166+C170+C149+C147+C159+C168+C141</f>
        <v>473532.50000000006</v>
      </c>
      <c r="D140" s="23">
        <f>D143+D145+D154+D164+D166+D170+D149+D147+D159+D168+D141</f>
        <v>-107670.3</v>
      </c>
      <c r="E140" s="23">
        <f t="shared" si="2"/>
        <v>365862.20000000007</v>
      </c>
    </row>
    <row r="141" spans="1:5" x14ac:dyDescent="0.25">
      <c r="A141" s="98" t="s">
        <v>175</v>
      </c>
      <c r="B141" s="45" t="s">
        <v>173</v>
      </c>
      <c r="C141" s="27">
        <f>C142</f>
        <v>229.2</v>
      </c>
      <c r="D141" s="27">
        <f>D142</f>
        <v>0</v>
      </c>
      <c r="E141" s="27">
        <f t="shared" si="2"/>
        <v>229.2</v>
      </c>
    </row>
    <row r="142" spans="1:5" x14ac:dyDescent="0.25">
      <c r="A142" s="98" t="s">
        <v>116</v>
      </c>
      <c r="B142" s="45" t="s">
        <v>174</v>
      </c>
      <c r="C142" s="27">
        <v>229.2</v>
      </c>
      <c r="D142" s="27"/>
      <c r="E142" s="27">
        <f t="shared" si="2"/>
        <v>229.2</v>
      </c>
    </row>
    <row r="143" spans="1:5" ht="31.5" x14ac:dyDescent="0.25">
      <c r="A143" s="98" t="s">
        <v>143</v>
      </c>
      <c r="B143" s="45" t="s">
        <v>144</v>
      </c>
      <c r="C143" s="27">
        <f>C144</f>
        <v>1078.2</v>
      </c>
      <c r="D143" s="27">
        <f>D144</f>
        <v>0</v>
      </c>
      <c r="E143" s="27">
        <f t="shared" si="2"/>
        <v>1078.2</v>
      </c>
    </row>
    <row r="144" spans="1:5" ht="31.5" x14ac:dyDescent="0.25">
      <c r="A144" s="98" t="s">
        <v>145</v>
      </c>
      <c r="B144" s="45" t="s">
        <v>146</v>
      </c>
      <c r="C144" s="27">
        <v>1078.2</v>
      </c>
      <c r="D144" s="27"/>
      <c r="E144" s="27">
        <f t="shared" si="2"/>
        <v>1078.2</v>
      </c>
    </row>
    <row r="145" spans="1:5" ht="47.25" hidden="1" x14ac:dyDescent="0.25">
      <c r="A145" s="98" t="s">
        <v>162</v>
      </c>
      <c r="B145" s="45" t="s">
        <v>176</v>
      </c>
      <c r="C145" s="27">
        <f>C146</f>
        <v>0</v>
      </c>
      <c r="D145" s="27"/>
      <c r="E145" s="27">
        <f t="shared" si="2"/>
        <v>0</v>
      </c>
    </row>
    <row r="146" spans="1:5" ht="31.5" hidden="1" x14ac:dyDescent="0.25">
      <c r="A146" s="98" t="s">
        <v>161</v>
      </c>
      <c r="B146" s="45" t="s">
        <v>163</v>
      </c>
      <c r="C146" s="27"/>
      <c r="D146" s="27"/>
      <c r="E146" s="27">
        <f t="shared" si="2"/>
        <v>0</v>
      </c>
    </row>
    <row r="147" spans="1:5" x14ac:dyDescent="0.25">
      <c r="A147" s="98" t="s">
        <v>238</v>
      </c>
      <c r="B147" s="45" t="s">
        <v>310</v>
      </c>
      <c r="C147" s="27">
        <f>C148</f>
        <v>5036.7</v>
      </c>
      <c r="D147" s="27">
        <f>D148</f>
        <v>629.5</v>
      </c>
      <c r="E147" s="27">
        <f t="shared" si="2"/>
        <v>5666.2</v>
      </c>
    </row>
    <row r="148" spans="1:5" x14ac:dyDescent="0.25">
      <c r="A148" s="98" t="s">
        <v>239</v>
      </c>
      <c r="B148" s="45" t="s">
        <v>240</v>
      </c>
      <c r="C148" s="27">
        <f>220.7+2548+2268</f>
        <v>5036.7</v>
      </c>
      <c r="D148" s="27">
        <v>629.5</v>
      </c>
      <c r="E148" s="27">
        <f t="shared" si="2"/>
        <v>5666.2</v>
      </c>
    </row>
    <row r="149" spans="1:5" ht="31.5" x14ac:dyDescent="0.25">
      <c r="A149" s="98" t="s">
        <v>259</v>
      </c>
      <c r="B149" s="45" t="s">
        <v>297</v>
      </c>
      <c r="C149" s="27">
        <f>C150</f>
        <v>5500</v>
      </c>
      <c r="D149" s="27">
        <f>D150</f>
        <v>0</v>
      </c>
      <c r="E149" s="27">
        <f t="shared" si="2"/>
        <v>5500</v>
      </c>
    </row>
    <row r="150" spans="1:5" ht="31.5" x14ac:dyDescent="0.25">
      <c r="A150" s="98" t="s">
        <v>260</v>
      </c>
      <c r="B150" s="45" t="s">
        <v>300</v>
      </c>
      <c r="C150" s="50">
        <f>C151+C152+C153</f>
        <v>5500</v>
      </c>
      <c r="D150" s="50">
        <f>D151+D152+D153</f>
        <v>0</v>
      </c>
      <c r="E150" s="50">
        <f t="shared" si="2"/>
        <v>5500</v>
      </c>
    </row>
    <row r="151" spans="1:5" ht="63" hidden="1" x14ac:dyDescent="0.25">
      <c r="A151" s="98" t="s">
        <v>260</v>
      </c>
      <c r="B151" s="45" t="s">
        <v>261</v>
      </c>
      <c r="C151" s="50">
        <v>0</v>
      </c>
      <c r="D151" s="50"/>
      <c r="E151" s="50">
        <f t="shared" si="2"/>
        <v>0</v>
      </c>
    </row>
    <row r="152" spans="1:5" ht="66" customHeight="1" x14ac:dyDescent="0.25">
      <c r="A152" s="98" t="s">
        <v>260</v>
      </c>
      <c r="B152" s="45" t="s">
        <v>262</v>
      </c>
      <c r="C152" s="50">
        <v>3000</v>
      </c>
      <c r="D152" s="50"/>
      <c r="E152" s="50">
        <f t="shared" si="2"/>
        <v>3000</v>
      </c>
    </row>
    <row r="153" spans="1:5" ht="63" x14ac:dyDescent="0.25">
      <c r="A153" s="98" t="s">
        <v>260</v>
      </c>
      <c r="B153" s="45" t="s">
        <v>263</v>
      </c>
      <c r="C153" s="50">
        <v>2500</v>
      </c>
      <c r="D153" s="50"/>
      <c r="E153" s="50">
        <f t="shared" si="2"/>
        <v>2500</v>
      </c>
    </row>
    <row r="154" spans="1:5" ht="63" x14ac:dyDescent="0.25">
      <c r="A154" s="98" t="s">
        <v>170</v>
      </c>
      <c r="B154" s="45" t="s">
        <v>289</v>
      </c>
      <c r="C154" s="50">
        <f>C155</f>
        <v>328342.40000000002</v>
      </c>
      <c r="D154" s="50">
        <f>D155</f>
        <v>-108299.8</v>
      </c>
      <c r="E154" s="50">
        <f t="shared" si="2"/>
        <v>220042.60000000003</v>
      </c>
    </row>
    <row r="155" spans="1:5" ht="63" x14ac:dyDescent="0.25">
      <c r="A155" s="98" t="s">
        <v>171</v>
      </c>
      <c r="B155" s="45" t="s">
        <v>293</v>
      </c>
      <c r="C155" s="50">
        <f>C156+C157+C158</f>
        <v>328342.40000000002</v>
      </c>
      <c r="D155" s="50">
        <f>D156+D157+D158</f>
        <v>-108299.8</v>
      </c>
      <c r="E155" s="50">
        <f t="shared" ref="E155:E221" si="4">C155+D155</f>
        <v>220042.60000000003</v>
      </c>
    </row>
    <row r="156" spans="1:5" s="51" customFormat="1" ht="47.25" x14ac:dyDescent="0.25">
      <c r="A156" s="99" t="s">
        <v>235</v>
      </c>
      <c r="B156" s="49" t="s">
        <v>476</v>
      </c>
      <c r="C156" s="50">
        <v>3201.4</v>
      </c>
      <c r="D156" s="50">
        <v>0</v>
      </c>
      <c r="E156" s="50">
        <f t="shared" si="4"/>
        <v>3201.4</v>
      </c>
    </row>
    <row r="157" spans="1:5" ht="52.5" customHeight="1" x14ac:dyDescent="0.25">
      <c r="A157" s="98" t="s">
        <v>172</v>
      </c>
      <c r="B157" s="45" t="s">
        <v>448</v>
      </c>
      <c r="C157" s="50">
        <v>192385.9</v>
      </c>
      <c r="D157" s="50">
        <v>-108299.8</v>
      </c>
      <c r="E157" s="50">
        <f t="shared" si="4"/>
        <v>84086.099999999991</v>
      </c>
    </row>
    <row r="158" spans="1:5" s="51" customFormat="1" ht="51" customHeight="1" x14ac:dyDescent="0.25">
      <c r="A158" s="99" t="s">
        <v>361</v>
      </c>
      <c r="B158" s="49" t="s">
        <v>362</v>
      </c>
      <c r="C158" s="50">
        <v>132755.1</v>
      </c>
      <c r="D158" s="50"/>
      <c r="E158" s="50">
        <f t="shared" si="4"/>
        <v>132755.1</v>
      </c>
    </row>
    <row r="159" spans="1:5" ht="47.25" x14ac:dyDescent="0.25">
      <c r="A159" s="98" t="s">
        <v>276</v>
      </c>
      <c r="B159" s="45" t="s">
        <v>277</v>
      </c>
      <c r="C159" s="50">
        <f>C160</f>
        <v>87761.3</v>
      </c>
      <c r="D159" s="50">
        <f>D160</f>
        <v>0</v>
      </c>
      <c r="E159" s="50">
        <f t="shared" si="4"/>
        <v>87761.3</v>
      </c>
    </row>
    <row r="160" spans="1:5" ht="47.25" x14ac:dyDescent="0.25">
      <c r="A160" s="98" t="s">
        <v>278</v>
      </c>
      <c r="B160" s="45" t="s">
        <v>279</v>
      </c>
      <c r="C160" s="50">
        <f>C161+C162+C163</f>
        <v>87761.3</v>
      </c>
      <c r="D160" s="50">
        <f>D161+D162+D163</f>
        <v>0</v>
      </c>
      <c r="E160" s="50">
        <f t="shared" si="4"/>
        <v>87761.3</v>
      </c>
    </row>
    <row r="161" spans="1:5" s="51" customFormat="1" ht="31.5" x14ac:dyDescent="0.25">
      <c r="A161" s="99" t="s">
        <v>280</v>
      </c>
      <c r="B161" s="49" t="s">
        <v>281</v>
      </c>
      <c r="C161" s="50">
        <v>3473.7</v>
      </c>
      <c r="D161" s="50"/>
      <c r="E161" s="50">
        <f t="shared" si="4"/>
        <v>3473.7</v>
      </c>
    </row>
    <row r="162" spans="1:5" ht="30" customHeight="1" x14ac:dyDescent="0.25">
      <c r="A162" s="98" t="s">
        <v>282</v>
      </c>
      <c r="B162" s="45" t="s">
        <v>283</v>
      </c>
      <c r="C162" s="50">
        <v>84287.6</v>
      </c>
      <c r="D162" s="50"/>
      <c r="E162" s="50">
        <f t="shared" si="4"/>
        <v>84287.6</v>
      </c>
    </row>
    <row r="163" spans="1:5" s="51" customFormat="1" ht="31.5" hidden="1" x14ac:dyDescent="0.25">
      <c r="A163" s="99" t="s">
        <v>363</v>
      </c>
      <c r="B163" s="49" t="s">
        <v>364</v>
      </c>
      <c r="C163" s="50">
        <v>0</v>
      </c>
      <c r="D163" s="50"/>
      <c r="E163" s="50">
        <f t="shared" si="4"/>
        <v>0</v>
      </c>
    </row>
    <row r="164" spans="1:5" ht="31.5" hidden="1" x14ac:dyDescent="0.25">
      <c r="A164" s="98" t="s">
        <v>244</v>
      </c>
      <c r="B164" s="45" t="s">
        <v>245</v>
      </c>
      <c r="C164" s="50">
        <f>C165</f>
        <v>0</v>
      </c>
      <c r="D164" s="50"/>
      <c r="E164" s="50">
        <f t="shared" si="4"/>
        <v>0</v>
      </c>
    </row>
    <row r="165" spans="1:5" ht="31.5" hidden="1" x14ac:dyDescent="0.25">
      <c r="A165" s="98" t="s">
        <v>243</v>
      </c>
      <c r="B165" s="45" t="s">
        <v>246</v>
      </c>
      <c r="C165" s="50"/>
      <c r="D165" s="50"/>
      <c r="E165" s="50">
        <f t="shared" si="4"/>
        <v>0</v>
      </c>
    </row>
    <row r="166" spans="1:5" hidden="1" x14ac:dyDescent="0.25">
      <c r="A166" s="98" t="s">
        <v>242</v>
      </c>
      <c r="B166" s="45" t="s">
        <v>247</v>
      </c>
      <c r="C166" s="50">
        <f>C167</f>
        <v>0</v>
      </c>
      <c r="D166" s="50"/>
      <c r="E166" s="50">
        <f t="shared" si="4"/>
        <v>0</v>
      </c>
    </row>
    <row r="167" spans="1:5" hidden="1" x14ac:dyDescent="0.25">
      <c r="A167" s="98" t="s">
        <v>241</v>
      </c>
      <c r="B167" s="45" t="s">
        <v>248</v>
      </c>
      <c r="C167" s="50"/>
      <c r="D167" s="50"/>
      <c r="E167" s="50">
        <f t="shared" si="4"/>
        <v>0</v>
      </c>
    </row>
    <row r="168" spans="1:5" ht="31.5" x14ac:dyDescent="0.25">
      <c r="A168" s="98" t="s">
        <v>366</v>
      </c>
      <c r="B168" s="45" t="s">
        <v>365</v>
      </c>
      <c r="C168" s="50">
        <f>C169</f>
        <v>1900</v>
      </c>
      <c r="D168" s="50">
        <f>D169</f>
        <v>0</v>
      </c>
      <c r="E168" s="50">
        <f t="shared" si="4"/>
        <v>1900</v>
      </c>
    </row>
    <row r="169" spans="1:5" ht="38.25" customHeight="1" x14ac:dyDescent="0.25">
      <c r="A169" s="98" t="s">
        <v>367</v>
      </c>
      <c r="B169" s="45" t="s">
        <v>475</v>
      </c>
      <c r="C169" s="50">
        <v>1900</v>
      </c>
      <c r="D169" s="50"/>
      <c r="E169" s="50">
        <f t="shared" si="4"/>
        <v>1900</v>
      </c>
    </row>
    <row r="170" spans="1:5" x14ac:dyDescent="0.25">
      <c r="A170" s="98" t="s">
        <v>89</v>
      </c>
      <c r="B170" s="45" t="s">
        <v>64</v>
      </c>
      <c r="C170" s="50">
        <f>C171</f>
        <v>43684.7</v>
      </c>
      <c r="D170" s="50">
        <f>D171</f>
        <v>0</v>
      </c>
      <c r="E170" s="50">
        <f t="shared" si="4"/>
        <v>43684.7</v>
      </c>
    </row>
    <row r="171" spans="1:5" ht="15.75" customHeight="1" x14ac:dyDescent="0.25">
      <c r="A171" s="98" t="s">
        <v>90</v>
      </c>
      <c r="B171" s="45" t="s">
        <v>91</v>
      </c>
      <c r="C171" s="50">
        <f>SUM(C172:C184)</f>
        <v>43684.7</v>
      </c>
      <c r="D171" s="50">
        <f>SUM(D172:D184)</f>
        <v>0</v>
      </c>
      <c r="E171" s="50">
        <f t="shared" si="4"/>
        <v>43684.7</v>
      </c>
    </row>
    <row r="172" spans="1:5" ht="35.25" customHeight="1" x14ac:dyDescent="0.25">
      <c r="A172" s="98" t="s">
        <v>90</v>
      </c>
      <c r="B172" s="45" t="s">
        <v>464</v>
      </c>
      <c r="C172" s="50">
        <v>2096.9</v>
      </c>
      <c r="D172" s="50"/>
      <c r="E172" s="50">
        <f t="shared" si="4"/>
        <v>2096.9</v>
      </c>
    </row>
    <row r="173" spans="1:5" s="51" customFormat="1" ht="18" customHeight="1" x14ac:dyDescent="0.25">
      <c r="A173" s="99" t="s">
        <v>90</v>
      </c>
      <c r="B173" s="49" t="s">
        <v>268</v>
      </c>
      <c r="C173" s="50">
        <v>2395.1999999999998</v>
      </c>
      <c r="D173" s="50"/>
      <c r="E173" s="50">
        <f>C173+D173</f>
        <v>2395.1999999999998</v>
      </c>
    </row>
    <row r="174" spans="1:5" ht="31.5" x14ac:dyDescent="0.25">
      <c r="A174" s="98" t="s">
        <v>90</v>
      </c>
      <c r="B174" s="45" t="s">
        <v>393</v>
      </c>
      <c r="C174" s="50">
        <v>2396.9</v>
      </c>
      <c r="D174" s="50"/>
      <c r="E174" s="50">
        <f t="shared" si="4"/>
        <v>2396.9</v>
      </c>
    </row>
    <row r="175" spans="1:5" ht="19.5" customHeight="1" x14ac:dyDescent="0.25">
      <c r="A175" s="98" t="s">
        <v>90</v>
      </c>
      <c r="B175" s="45" t="s">
        <v>208</v>
      </c>
      <c r="C175" s="50">
        <v>13197</v>
      </c>
      <c r="D175" s="50"/>
      <c r="E175" s="50">
        <f t="shared" si="4"/>
        <v>13197</v>
      </c>
    </row>
    <row r="176" spans="1:5" ht="31.5" x14ac:dyDescent="0.25">
      <c r="A176" s="98" t="s">
        <v>90</v>
      </c>
      <c r="B176" s="45" t="s">
        <v>474</v>
      </c>
      <c r="C176" s="50">
        <v>1200</v>
      </c>
      <c r="D176" s="50">
        <v>0</v>
      </c>
      <c r="E176" s="50">
        <f t="shared" si="4"/>
        <v>1200</v>
      </c>
    </row>
    <row r="177" spans="1:6" ht="47.25" x14ac:dyDescent="0.25">
      <c r="A177" s="98" t="s">
        <v>90</v>
      </c>
      <c r="B177" s="45" t="s">
        <v>477</v>
      </c>
      <c r="C177" s="50">
        <v>100</v>
      </c>
      <c r="D177" s="50">
        <v>0</v>
      </c>
      <c r="E177" s="50">
        <f t="shared" si="4"/>
        <v>100</v>
      </c>
    </row>
    <row r="178" spans="1:6" ht="20.25" customHeight="1" x14ac:dyDescent="0.25">
      <c r="A178" s="98" t="s">
        <v>90</v>
      </c>
      <c r="B178" s="45" t="s">
        <v>342</v>
      </c>
      <c r="C178" s="50">
        <v>21428.7</v>
      </c>
      <c r="D178" s="50"/>
      <c r="E178" s="50">
        <f t="shared" si="4"/>
        <v>21428.7</v>
      </c>
    </row>
    <row r="179" spans="1:6" ht="37.5" hidden="1" customHeight="1" x14ac:dyDescent="0.25">
      <c r="A179" s="98" t="s">
        <v>90</v>
      </c>
      <c r="B179" s="45" t="s">
        <v>360</v>
      </c>
      <c r="C179" s="50">
        <v>0</v>
      </c>
      <c r="D179" s="50"/>
      <c r="E179" s="50">
        <f t="shared" si="4"/>
        <v>0</v>
      </c>
    </row>
    <row r="180" spans="1:6" hidden="1" x14ac:dyDescent="0.25">
      <c r="A180" s="98" t="s">
        <v>90</v>
      </c>
      <c r="B180" s="45" t="s">
        <v>222</v>
      </c>
      <c r="C180" s="50"/>
      <c r="D180" s="50"/>
      <c r="E180" s="50">
        <f t="shared" si="4"/>
        <v>0</v>
      </c>
    </row>
    <row r="181" spans="1:6" ht="37.5" customHeight="1" x14ac:dyDescent="0.25">
      <c r="A181" s="98" t="s">
        <v>90</v>
      </c>
      <c r="B181" s="45" t="s">
        <v>472</v>
      </c>
      <c r="C181" s="50">
        <f>146.8+100.8</f>
        <v>247.60000000000002</v>
      </c>
      <c r="D181" s="50">
        <v>0</v>
      </c>
      <c r="E181" s="50">
        <f t="shared" si="4"/>
        <v>247.60000000000002</v>
      </c>
      <c r="F181" s="4"/>
    </row>
    <row r="182" spans="1:6" ht="65.25" hidden="1" customHeight="1" x14ac:dyDescent="0.25">
      <c r="A182" s="98" t="s">
        <v>90</v>
      </c>
      <c r="B182" s="45" t="s">
        <v>229</v>
      </c>
      <c r="C182" s="50"/>
      <c r="D182" s="50"/>
      <c r="E182" s="50">
        <f t="shared" si="4"/>
        <v>0</v>
      </c>
    </row>
    <row r="183" spans="1:6" ht="20.25" customHeight="1" x14ac:dyDescent="0.25">
      <c r="A183" s="98" t="s">
        <v>90</v>
      </c>
      <c r="B183" s="45" t="s">
        <v>463</v>
      </c>
      <c r="C183" s="50">
        <v>322.39999999999998</v>
      </c>
      <c r="D183" s="50">
        <v>0</v>
      </c>
      <c r="E183" s="50">
        <f>C183+D183</f>
        <v>322.39999999999998</v>
      </c>
    </row>
    <row r="184" spans="1:6" ht="36.75" customHeight="1" x14ac:dyDescent="0.25">
      <c r="A184" s="98" t="s">
        <v>90</v>
      </c>
      <c r="B184" s="45" t="s">
        <v>465</v>
      </c>
      <c r="C184" s="50">
        <v>300</v>
      </c>
      <c r="D184" s="50">
        <v>0</v>
      </c>
      <c r="E184" s="50">
        <f>C184+D184</f>
        <v>300</v>
      </c>
    </row>
    <row r="185" spans="1:6" ht="16.5" customHeight="1" x14ac:dyDescent="0.25">
      <c r="A185" s="94" t="s">
        <v>92</v>
      </c>
      <c r="B185" s="31" t="s">
        <v>93</v>
      </c>
      <c r="C185" s="134">
        <f>C186+C190+C192+C194+C211+C217+C205+C188+C213+C215</f>
        <v>790581.20000000007</v>
      </c>
      <c r="D185" s="134">
        <f>D186+D190+D192+D194+D211+D217+D205+D188+D213+D215</f>
        <v>-6611.4</v>
      </c>
      <c r="E185" s="134">
        <f t="shared" si="4"/>
        <v>783969.8</v>
      </c>
    </row>
    <row r="186" spans="1:6" x14ac:dyDescent="0.25">
      <c r="A186" s="98" t="s">
        <v>94</v>
      </c>
      <c r="B186" s="45" t="s">
        <v>95</v>
      </c>
      <c r="C186" s="50">
        <f>C187</f>
        <v>144.19999999999999</v>
      </c>
      <c r="D186" s="50">
        <f>D187</f>
        <v>-19.399999999999999</v>
      </c>
      <c r="E186" s="50">
        <f t="shared" si="4"/>
        <v>124.79999999999998</v>
      </c>
    </row>
    <row r="187" spans="1:6" x14ac:dyDescent="0.25">
      <c r="A187" s="98" t="s">
        <v>96</v>
      </c>
      <c r="B187" s="45" t="s">
        <v>97</v>
      </c>
      <c r="C187" s="50">
        <v>144.19999999999999</v>
      </c>
      <c r="D187" s="50">
        <v>-19.399999999999999</v>
      </c>
      <c r="E187" s="50">
        <f t="shared" si="4"/>
        <v>124.79999999999998</v>
      </c>
    </row>
    <row r="188" spans="1:6" ht="31.5" x14ac:dyDescent="0.25">
      <c r="A188" s="98" t="s">
        <v>3</v>
      </c>
      <c r="B188" s="45" t="s">
        <v>217</v>
      </c>
      <c r="C188" s="50">
        <f>C189</f>
        <v>0</v>
      </c>
      <c r="D188" s="50">
        <v>17.7</v>
      </c>
      <c r="E188" s="50">
        <f t="shared" si="4"/>
        <v>17.7</v>
      </c>
    </row>
    <row r="189" spans="1:6" ht="31.5" x14ac:dyDescent="0.25">
      <c r="A189" s="98" t="s">
        <v>4</v>
      </c>
      <c r="B189" s="45" t="s">
        <v>218</v>
      </c>
      <c r="C189" s="50">
        <v>0</v>
      </c>
      <c r="D189" s="50">
        <v>17.7</v>
      </c>
      <c r="E189" s="50">
        <f t="shared" si="4"/>
        <v>17.7</v>
      </c>
    </row>
    <row r="190" spans="1:6" ht="22.5" customHeight="1" x14ac:dyDescent="0.25">
      <c r="A190" s="98" t="s">
        <v>98</v>
      </c>
      <c r="B190" s="39" t="s">
        <v>99</v>
      </c>
      <c r="C190" s="50">
        <f>C191</f>
        <v>1158.3</v>
      </c>
      <c r="D190" s="50">
        <f>D191</f>
        <v>8.5999999999999943</v>
      </c>
      <c r="E190" s="50">
        <f t="shared" si="4"/>
        <v>1166.8999999999999</v>
      </c>
    </row>
    <row r="191" spans="1:6" ht="31.5" x14ac:dyDescent="0.25">
      <c r="A191" s="98" t="s">
        <v>100</v>
      </c>
      <c r="B191" s="39" t="s">
        <v>101</v>
      </c>
      <c r="C191" s="50">
        <v>1158.3</v>
      </c>
      <c r="D191" s="50">
        <f>-94+102.6</f>
        <v>8.5999999999999943</v>
      </c>
      <c r="E191" s="50">
        <f t="shared" si="4"/>
        <v>1166.8999999999999</v>
      </c>
    </row>
    <row r="192" spans="1:6" ht="31.5" hidden="1" x14ac:dyDescent="0.25">
      <c r="A192" s="98" t="s">
        <v>147</v>
      </c>
      <c r="B192" s="39" t="s">
        <v>149</v>
      </c>
      <c r="C192" s="50">
        <f>C193</f>
        <v>0</v>
      </c>
      <c r="D192" s="50"/>
      <c r="E192" s="50">
        <f t="shared" si="4"/>
        <v>0</v>
      </c>
    </row>
    <row r="193" spans="1:5" hidden="1" x14ac:dyDescent="0.25">
      <c r="A193" s="98" t="s">
        <v>148</v>
      </c>
      <c r="B193" s="39" t="s">
        <v>150</v>
      </c>
      <c r="C193" s="50">
        <v>0</v>
      </c>
      <c r="D193" s="50"/>
      <c r="E193" s="50">
        <f t="shared" si="4"/>
        <v>0</v>
      </c>
    </row>
    <row r="194" spans="1:5" x14ac:dyDescent="0.25">
      <c r="A194" s="98" t="s">
        <v>103</v>
      </c>
      <c r="B194" s="45" t="s">
        <v>104</v>
      </c>
      <c r="C194" s="50">
        <f>C195</f>
        <v>22122.400000000001</v>
      </c>
      <c r="D194" s="50">
        <f>D195</f>
        <v>5468.3</v>
      </c>
      <c r="E194" s="50">
        <f t="shared" si="4"/>
        <v>27590.7</v>
      </c>
    </row>
    <row r="195" spans="1:5" ht="22.5" customHeight="1" x14ac:dyDescent="0.25">
      <c r="A195" s="98" t="s">
        <v>105</v>
      </c>
      <c r="B195" s="45" t="s">
        <v>106</v>
      </c>
      <c r="C195" s="50">
        <f>SUM(C196:C210)</f>
        <v>22122.400000000001</v>
      </c>
      <c r="D195" s="50">
        <f>SUM(D196:D210)</f>
        <v>5468.3</v>
      </c>
      <c r="E195" s="50">
        <f t="shared" si="4"/>
        <v>27590.7</v>
      </c>
    </row>
    <row r="196" spans="1:5" ht="94.5" x14ac:dyDescent="0.25">
      <c r="A196" s="98" t="s">
        <v>105</v>
      </c>
      <c r="B196" s="45" t="s">
        <v>487</v>
      </c>
      <c r="C196" s="50">
        <v>572.29999999999995</v>
      </c>
      <c r="D196" s="50"/>
      <c r="E196" s="50">
        <f t="shared" si="4"/>
        <v>572.29999999999995</v>
      </c>
    </row>
    <row r="197" spans="1:5" ht="63" x14ac:dyDescent="0.25">
      <c r="A197" s="98" t="s">
        <v>105</v>
      </c>
      <c r="B197" s="45" t="s">
        <v>266</v>
      </c>
      <c r="C197" s="50">
        <v>3</v>
      </c>
      <c r="D197" s="50"/>
      <c r="E197" s="50">
        <f t="shared" si="4"/>
        <v>3</v>
      </c>
    </row>
    <row r="198" spans="1:5" ht="63" x14ac:dyDescent="0.25">
      <c r="A198" s="98" t="s">
        <v>105</v>
      </c>
      <c r="B198" s="45" t="s">
        <v>267</v>
      </c>
      <c r="C198" s="50">
        <v>3</v>
      </c>
      <c r="D198" s="50"/>
      <c r="E198" s="50">
        <f t="shared" si="4"/>
        <v>3</v>
      </c>
    </row>
    <row r="199" spans="1:5" ht="63" x14ac:dyDescent="0.25">
      <c r="A199" s="98" t="s">
        <v>105</v>
      </c>
      <c r="B199" s="45" t="s">
        <v>440</v>
      </c>
      <c r="C199" s="50">
        <v>45.9</v>
      </c>
      <c r="D199" s="50">
        <v>0</v>
      </c>
      <c r="E199" s="50">
        <f t="shared" si="4"/>
        <v>45.9</v>
      </c>
    </row>
    <row r="200" spans="1:5" ht="63" x14ac:dyDescent="0.25">
      <c r="A200" s="98" t="s">
        <v>105</v>
      </c>
      <c r="B200" s="45" t="s">
        <v>292</v>
      </c>
      <c r="C200" s="50">
        <v>13481.9</v>
      </c>
      <c r="D200" s="50"/>
      <c r="E200" s="50">
        <f t="shared" si="4"/>
        <v>13481.9</v>
      </c>
    </row>
    <row r="201" spans="1:5" ht="31.5" x14ac:dyDescent="0.25">
      <c r="A201" s="98" t="s">
        <v>105</v>
      </c>
      <c r="B201" s="45" t="s">
        <v>265</v>
      </c>
      <c r="C201" s="50">
        <v>1650</v>
      </c>
      <c r="D201" s="50"/>
      <c r="E201" s="50">
        <f t="shared" si="4"/>
        <v>1650</v>
      </c>
    </row>
    <row r="202" spans="1:5" ht="47.25" x14ac:dyDescent="0.25">
      <c r="A202" s="98" t="s">
        <v>105</v>
      </c>
      <c r="B202" s="45" t="s">
        <v>270</v>
      </c>
      <c r="C202" s="50">
        <v>59.6</v>
      </c>
      <c r="D202" s="50">
        <v>-0.7</v>
      </c>
      <c r="E202" s="50">
        <f t="shared" si="4"/>
        <v>58.9</v>
      </c>
    </row>
    <row r="203" spans="1:5" ht="31.5" x14ac:dyDescent="0.25">
      <c r="A203" s="98" t="s">
        <v>105</v>
      </c>
      <c r="B203" s="45" t="s">
        <v>216</v>
      </c>
      <c r="C203" s="50">
        <v>5300</v>
      </c>
      <c r="D203" s="50">
        <v>-2300</v>
      </c>
      <c r="E203" s="50">
        <f t="shared" si="4"/>
        <v>3000</v>
      </c>
    </row>
    <row r="204" spans="1:5" ht="47.25" x14ac:dyDescent="0.25">
      <c r="A204" s="98" t="s">
        <v>105</v>
      </c>
      <c r="B204" s="45" t="s">
        <v>213</v>
      </c>
      <c r="C204" s="50">
        <v>28.7</v>
      </c>
      <c r="D204" s="50">
        <v>0</v>
      </c>
      <c r="E204" s="50">
        <f t="shared" si="4"/>
        <v>28.7</v>
      </c>
    </row>
    <row r="205" spans="1:5" ht="47.25" hidden="1" x14ac:dyDescent="0.25">
      <c r="A205" s="98" t="s">
        <v>177</v>
      </c>
      <c r="B205" s="45" t="s">
        <v>178</v>
      </c>
      <c r="C205" s="50">
        <f>C206</f>
        <v>0</v>
      </c>
      <c r="D205" s="50">
        <f>D206</f>
        <v>0</v>
      </c>
      <c r="E205" s="50">
        <f t="shared" si="4"/>
        <v>0</v>
      </c>
    </row>
    <row r="206" spans="1:5" ht="47.25" hidden="1" x14ac:dyDescent="0.25">
      <c r="A206" s="98" t="s">
        <v>179</v>
      </c>
      <c r="B206" s="45" t="s">
        <v>180</v>
      </c>
      <c r="C206" s="50">
        <v>0</v>
      </c>
      <c r="D206" s="50"/>
      <c r="E206" s="50">
        <f t="shared" si="4"/>
        <v>0</v>
      </c>
    </row>
    <row r="207" spans="1:5" ht="31.5" x14ac:dyDescent="0.25">
      <c r="A207" s="98" t="s">
        <v>105</v>
      </c>
      <c r="B207" s="45" t="s">
        <v>333</v>
      </c>
      <c r="C207" s="50">
        <v>814.9</v>
      </c>
      <c r="D207" s="50"/>
      <c r="E207" s="50">
        <f t="shared" si="4"/>
        <v>814.9</v>
      </c>
    </row>
    <row r="208" spans="1:5" ht="47.25" x14ac:dyDescent="0.25">
      <c r="A208" s="98" t="s">
        <v>105</v>
      </c>
      <c r="B208" s="45" t="s">
        <v>378</v>
      </c>
      <c r="C208" s="50">
        <v>156.1</v>
      </c>
      <c r="D208" s="50">
        <v>0</v>
      </c>
      <c r="E208" s="50">
        <f t="shared" si="4"/>
        <v>156.1</v>
      </c>
    </row>
    <row r="209" spans="1:5" ht="61.5" customHeight="1" x14ac:dyDescent="0.25">
      <c r="A209" s="98" t="s">
        <v>105</v>
      </c>
      <c r="B209" s="45" t="s">
        <v>441</v>
      </c>
      <c r="C209" s="50">
        <v>7</v>
      </c>
      <c r="D209" s="50"/>
      <c r="E209" s="50">
        <f t="shared" si="4"/>
        <v>7</v>
      </c>
    </row>
    <row r="210" spans="1:5" ht="63" x14ac:dyDescent="0.25">
      <c r="A210" s="98" t="s">
        <v>105</v>
      </c>
      <c r="B210" s="45" t="s">
        <v>485</v>
      </c>
      <c r="C210" s="50">
        <v>0</v>
      </c>
      <c r="D210" s="50">
        <f>8629-860</f>
        <v>7769</v>
      </c>
      <c r="E210" s="50">
        <f t="shared" ref="E210" si="5">C210+D210</f>
        <v>7769</v>
      </c>
    </row>
    <row r="211" spans="1:5" ht="38.25" customHeight="1" x14ac:dyDescent="0.25">
      <c r="A211" s="98" t="s">
        <v>124</v>
      </c>
      <c r="B211" s="45" t="s">
        <v>466</v>
      </c>
      <c r="C211" s="50">
        <f>C212</f>
        <v>20079.400000000001</v>
      </c>
      <c r="D211" s="50">
        <f>D212</f>
        <v>-1902.7</v>
      </c>
      <c r="E211" s="50">
        <f t="shared" si="4"/>
        <v>18176.7</v>
      </c>
    </row>
    <row r="212" spans="1:5" ht="51" customHeight="1" x14ac:dyDescent="0.25">
      <c r="A212" s="98" t="s">
        <v>126</v>
      </c>
      <c r="B212" s="45" t="s">
        <v>486</v>
      </c>
      <c r="C212" s="50">
        <v>20079.400000000001</v>
      </c>
      <c r="D212" s="50">
        <v>-1902.7</v>
      </c>
      <c r="E212" s="50">
        <f t="shared" si="4"/>
        <v>18176.7</v>
      </c>
    </row>
    <row r="213" spans="1:5" ht="47.25" x14ac:dyDescent="0.25">
      <c r="A213" s="98" t="s">
        <v>209</v>
      </c>
      <c r="B213" s="45" t="s">
        <v>210</v>
      </c>
      <c r="C213" s="50">
        <f>C214</f>
        <v>3686.9</v>
      </c>
      <c r="D213" s="50">
        <f>D214</f>
        <v>-1554.9</v>
      </c>
      <c r="E213" s="50">
        <f t="shared" si="4"/>
        <v>2132</v>
      </c>
    </row>
    <row r="214" spans="1:5" ht="47.25" x14ac:dyDescent="0.25">
      <c r="A214" s="98" t="s">
        <v>211</v>
      </c>
      <c r="B214" s="45" t="s">
        <v>212</v>
      </c>
      <c r="C214" s="50">
        <v>3686.9</v>
      </c>
      <c r="D214" s="50">
        <v>-1554.9</v>
      </c>
      <c r="E214" s="50">
        <f t="shared" si="4"/>
        <v>2132</v>
      </c>
    </row>
    <row r="215" spans="1:5" ht="31.5" x14ac:dyDescent="0.25">
      <c r="A215" s="98" t="s">
        <v>380</v>
      </c>
      <c r="B215" s="45" t="s">
        <v>340</v>
      </c>
      <c r="C215" s="50">
        <f>C216</f>
        <v>7774.9</v>
      </c>
      <c r="D215" s="50">
        <f>D216</f>
        <v>0</v>
      </c>
      <c r="E215" s="50">
        <f t="shared" si="4"/>
        <v>7774.9</v>
      </c>
    </row>
    <row r="216" spans="1:5" ht="31.5" x14ac:dyDescent="0.25">
      <c r="A216" s="98" t="s">
        <v>275</v>
      </c>
      <c r="B216" s="45" t="s">
        <v>341</v>
      </c>
      <c r="C216" s="50">
        <v>7774.9</v>
      </c>
      <c r="D216" s="50"/>
      <c r="E216" s="50">
        <f t="shared" si="4"/>
        <v>7774.9</v>
      </c>
    </row>
    <row r="217" spans="1:5" x14ac:dyDescent="0.25">
      <c r="A217" s="98" t="s">
        <v>71</v>
      </c>
      <c r="B217" s="45" t="s">
        <v>59</v>
      </c>
      <c r="C217" s="50">
        <f>C218</f>
        <v>735615.1</v>
      </c>
      <c r="D217" s="50">
        <f>D218</f>
        <v>-8629</v>
      </c>
      <c r="E217" s="50">
        <f t="shared" si="4"/>
        <v>726986.1</v>
      </c>
    </row>
    <row r="218" spans="1:5" x14ac:dyDescent="0.25">
      <c r="A218" s="98" t="s">
        <v>73</v>
      </c>
      <c r="B218" s="45" t="s">
        <v>72</v>
      </c>
      <c r="C218" s="50">
        <f>C219+C220</f>
        <v>735615.1</v>
      </c>
      <c r="D218" s="50">
        <f>D219+D220</f>
        <v>-8629</v>
      </c>
      <c r="E218" s="50">
        <f t="shared" si="4"/>
        <v>726986.1</v>
      </c>
    </row>
    <row r="219" spans="1:5" ht="30" customHeight="1" x14ac:dyDescent="0.25">
      <c r="A219" s="98" t="s">
        <v>73</v>
      </c>
      <c r="B219" s="45" t="s">
        <v>376</v>
      </c>
      <c r="C219" s="50">
        <v>726986.1</v>
      </c>
      <c r="D219" s="50"/>
      <c r="E219" s="50">
        <f t="shared" si="4"/>
        <v>726986.1</v>
      </c>
    </row>
    <row r="220" spans="1:5" ht="78.75" hidden="1" x14ac:dyDescent="0.25">
      <c r="A220" s="98" t="s">
        <v>73</v>
      </c>
      <c r="B220" s="45" t="s">
        <v>446</v>
      </c>
      <c r="C220" s="50">
        <v>8629</v>
      </c>
      <c r="D220" s="50">
        <v>-8629</v>
      </c>
      <c r="E220" s="50">
        <f t="shared" si="4"/>
        <v>0</v>
      </c>
    </row>
    <row r="221" spans="1:5" x14ac:dyDescent="0.25">
      <c r="A221" s="94" t="s">
        <v>111</v>
      </c>
      <c r="B221" s="48" t="s">
        <v>112</v>
      </c>
      <c r="C221" s="134">
        <f>C222+C232+C224+C226+C228+C230</f>
        <v>25384.799999999999</v>
      </c>
      <c r="D221" s="134">
        <f>D222+D232+D224+D226+D228+D230</f>
        <v>-2415.9</v>
      </c>
      <c r="E221" s="134">
        <f t="shared" si="4"/>
        <v>22968.899999999998</v>
      </c>
    </row>
    <row r="222" spans="1:5" ht="31.5" x14ac:dyDescent="0.25">
      <c r="A222" s="98" t="s">
        <v>139</v>
      </c>
      <c r="B222" s="45" t="s">
        <v>140</v>
      </c>
      <c r="C222" s="50">
        <f>C223</f>
        <v>90.9</v>
      </c>
      <c r="D222" s="50">
        <f>D223</f>
        <v>0</v>
      </c>
      <c r="E222" s="50">
        <f t="shared" ref="E222:E246" si="6">C222+D222</f>
        <v>90.9</v>
      </c>
    </row>
    <row r="223" spans="1:5" ht="36" customHeight="1" x14ac:dyDescent="0.25">
      <c r="A223" s="98" t="s">
        <v>141</v>
      </c>
      <c r="B223" s="39" t="s">
        <v>142</v>
      </c>
      <c r="C223" s="50">
        <v>90.9</v>
      </c>
      <c r="D223" s="50">
        <v>0</v>
      </c>
      <c r="E223" s="50">
        <f t="shared" si="6"/>
        <v>90.9</v>
      </c>
    </row>
    <row r="224" spans="1:5" ht="31.5" x14ac:dyDescent="0.25">
      <c r="A224" s="98" t="s">
        <v>164</v>
      </c>
      <c r="B224" s="45" t="s">
        <v>397</v>
      </c>
      <c r="C224" s="50">
        <f>C225</f>
        <v>18.100000000000001</v>
      </c>
      <c r="D224" s="50">
        <f>D225</f>
        <v>0</v>
      </c>
      <c r="E224" s="50">
        <f t="shared" si="6"/>
        <v>18.100000000000001</v>
      </c>
    </row>
    <row r="225" spans="1:5" ht="31.5" x14ac:dyDescent="0.25">
      <c r="A225" s="98" t="s">
        <v>165</v>
      </c>
      <c r="B225" s="45" t="s">
        <v>166</v>
      </c>
      <c r="C225" s="50">
        <v>18.100000000000001</v>
      </c>
      <c r="D225" s="50">
        <v>0</v>
      </c>
      <c r="E225" s="50">
        <f t="shared" si="6"/>
        <v>18.100000000000001</v>
      </c>
    </row>
    <row r="226" spans="1:5" ht="47.25" hidden="1" x14ac:dyDescent="0.25">
      <c r="A226" s="98" t="s">
        <v>372</v>
      </c>
      <c r="B226" s="52" t="s">
        <v>373</v>
      </c>
      <c r="C226" s="50">
        <f>C227</f>
        <v>0</v>
      </c>
      <c r="D226" s="50">
        <f>D227</f>
        <v>0</v>
      </c>
      <c r="E226" s="50">
        <f t="shared" si="6"/>
        <v>0</v>
      </c>
    </row>
    <row r="227" spans="1:5" ht="45.75" hidden="1" customHeight="1" x14ac:dyDescent="0.25">
      <c r="A227" s="98" t="s">
        <v>374</v>
      </c>
      <c r="B227" s="52" t="s">
        <v>375</v>
      </c>
      <c r="C227" s="50">
        <v>0</v>
      </c>
      <c r="D227" s="50"/>
      <c r="E227" s="50">
        <f>C227+D227</f>
        <v>0</v>
      </c>
    </row>
    <row r="228" spans="1:5" ht="31.5" hidden="1" x14ac:dyDescent="0.25">
      <c r="A228" s="98" t="s">
        <v>419</v>
      </c>
      <c r="B228" s="52" t="s">
        <v>421</v>
      </c>
      <c r="C228" s="50">
        <f>C229</f>
        <v>0</v>
      </c>
      <c r="D228" s="50">
        <f>D229</f>
        <v>0</v>
      </c>
      <c r="E228" s="50">
        <f t="shared" si="6"/>
        <v>0</v>
      </c>
    </row>
    <row r="229" spans="1:5" ht="31.5" hidden="1" x14ac:dyDescent="0.25">
      <c r="A229" s="98" t="s">
        <v>420</v>
      </c>
      <c r="B229" s="52" t="s">
        <v>422</v>
      </c>
      <c r="C229" s="50">
        <v>0</v>
      </c>
      <c r="D229" s="50"/>
      <c r="E229" s="50">
        <f t="shared" si="6"/>
        <v>0</v>
      </c>
    </row>
    <row r="230" spans="1:5" ht="31.5" x14ac:dyDescent="0.25">
      <c r="A230" s="98" t="s">
        <v>469</v>
      </c>
      <c r="B230" s="52" t="s">
        <v>470</v>
      </c>
      <c r="C230" s="50">
        <f>C231</f>
        <v>100</v>
      </c>
      <c r="D230" s="50">
        <f>D231</f>
        <v>0</v>
      </c>
      <c r="E230" s="50">
        <f>C230+D230</f>
        <v>100</v>
      </c>
    </row>
    <row r="231" spans="1:5" ht="31.5" x14ac:dyDescent="0.25">
      <c r="A231" s="98" t="s">
        <v>467</v>
      </c>
      <c r="B231" s="52" t="s">
        <v>468</v>
      </c>
      <c r="C231" s="50">
        <v>100</v>
      </c>
      <c r="D231" s="50">
        <v>0</v>
      </c>
      <c r="E231" s="50">
        <f t="shared" si="6"/>
        <v>100</v>
      </c>
    </row>
    <row r="232" spans="1:5" x14ac:dyDescent="0.25">
      <c r="A232" s="98" t="s">
        <v>117</v>
      </c>
      <c r="B232" s="45" t="s">
        <v>118</v>
      </c>
      <c r="C232" s="50">
        <f>C233</f>
        <v>25175.8</v>
      </c>
      <c r="D232" s="50">
        <f>D233</f>
        <v>-2415.9</v>
      </c>
      <c r="E232" s="50">
        <f t="shared" si="6"/>
        <v>22759.899999999998</v>
      </c>
    </row>
    <row r="233" spans="1:5" x14ac:dyDescent="0.25">
      <c r="A233" s="98" t="s">
        <v>120</v>
      </c>
      <c r="B233" s="45" t="s">
        <v>119</v>
      </c>
      <c r="C233" s="50">
        <f>C234+C235</f>
        <v>25175.8</v>
      </c>
      <c r="D233" s="50">
        <f>D234+D235+D236</f>
        <v>-2415.9</v>
      </c>
      <c r="E233" s="50">
        <f t="shared" si="6"/>
        <v>22759.899999999998</v>
      </c>
    </row>
    <row r="234" spans="1:5" ht="46.5" customHeight="1" x14ac:dyDescent="0.25">
      <c r="A234" s="98" t="s">
        <v>120</v>
      </c>
      <c r="B234" s="45" t="s">
        <v>377</v>
      </c>
      <c r="C234" s="50">
        <v>25175.8</v>
      </c>
      <c r="D234" s="50">
        <v>-3495</v>
      </c>
      <c r="E234" s="50">
        <f t="shared" si="6"/>
        <v>21680.799999999999</v>
      </c>
    </row>
    <row r="235" spans="1:5" ht="31.5" hidden="1" x14ac:dyDescent="0.25">
      <c r="A235" s="98" t="s">
        <v>120</v>
      </c>
      <c r="B235" s="45" t="s">
        <v>399</v>
      </c>
      <c r="C235" s="50">
        <v>0</v>
      </c>
      <c r="D235" s="50">
        <v>0</v>
      </c>
      <c r="E235" s="50">
        <f t="shared" si="6"/>
        <v>0</v>
      </c>
    </row>
    <row r="236" spans="1:5" ht="47.25" x14ac:dyDescent="0.25">
      <c r="A236" s="98" t="s">
        <v>120</v>
      </c>
      <c r="B236" s="45" t="s">
        <v>484</v>
      </c>
      <c r="C236" s="50"/>
      <c r="D236" s="50">
        <v>1079.0999999999999</v>
      </c>
      <c r="E236" s="50">
        <f>C236+D236</f>
        <v>1079.0999999999999</v>
      </c>
    </row>
    <row r="237" spans="1:5" x14ac:dyDescent="0.25">
      <c r="A237" s="100" t="s">
        <v>339</v>
      </c>
      <c r="B237" s="53" t="s">
        <v>233</v>
      </c>
      <c r="C237" s="134">
        <f>C238</f>
        <v>9990</v>
      </c>
      <c r="D237" s="134">
        <f>D238</f>
        <v>0</v>
      </c>
      <c r="E237" s="134">
        <f t="shared" si="6"/>
        <v>9990</v>
      </c>
    </row>
    <row r="238" spans="1:5" x14ac:dyDescent="0.25">
      <c r="A238" s="101" t="s">
        <v>234</v>
      </c>
      <c r="B238" s="55" t="s">
        <v>318</v>
      </c>
      <c r="C238" s="50">
        <f>C239</f>
        <v>9990</v>
      </c>
      <c r="D238" s="50">
        <f>D239</f>
        <v>0</v>
      </c>
      <c r="E238" s="50">
        <f t="shared" si="6"/>
        <v>9990</v>
      </c>
    </row>
    <row r="239" spans="1:5" x14ac:dyDescent="0.25">
      <c r="A239" s="101" t="s">
        <v>317</v>
      </c>
      <c r="B239" s="55" t="s">
        <v>318</v>
      </c>
      <c r="C239" s="50">
        <v>9990</v>
      </c>
      <c r="D239" s="50">
        <v>0</v>
      </c>
      <c r="E239" s="50">
        <f t="shared" si="6"/>
        <v>9990</v>
      </c>
    </row>
    <row r="240" spans="1:5" ht="63" hidden="1" x14ac:dyDescent="0.25">
      <c r="A240" s="100" t="s">
        <v>323</v>
      </c>
      <c r="B240" s="53" t="s">
        <v>324</v>
      </c>
      <c r="C240" s="134">
        <f>C241</f>
        <v>0</v>
      </c>
      <c r="D240" s="134"/>
      <c r="E240" s="134">
        <f t="shared" si="6"/>
        <v>0</v>
      </c>
    </row>
    <row r="241" spans="1:5" ht="31.5" hidden="1" x14ac:dyDescent="0.25">
      <c r="A241" s="101" t="s">
        <v>332</v>
      </c>
      <c r="B241" s="55" t="s">
        <v>325</v>
      </c>
      <c r="C241" s="50">
        <f>C242</f>
        <v>0</v>
      </c>
      <c r="D241" s="50"/>
      <c r="E241" s="50">
        <f t="shared" si="6"/>
        <v>0</v>
      </c>
    </row>
    <row r="242" spans="1:5" hidden="1" x14ac:dyDescent="0.25">
      <c r="A242" s="101" t="s">
        <v>326</v>
      </c>
      <c r="B242" s="55" t="s">
        <v>327</v>
      </c>
      <c r="C242" s="50">
        <f>C243+C244</f>
        <v>0</v>
      </c>
      <c r="D242" s="50"/>
      <c r="E242" s="50">
        <f t="shared" si="6"/>
        <v>0</v>
      </c>
    </row>
    <row r="243" spans="1:5" hidden="1" x14ac:dyDescent="0.25">
      <c r="A243" s="101" t="s">
        <v>328</v>
      </c>
      <c r="B243" s="55" t="s">
        <v>329</v>
      </c>
      <c r="C243" s="50">
        <v>0</v>
      </c>
      <c r="D243" s="50"/>
      <c r="E243" s="50">
        <f t="shared" si="6"/>
        <v>0</v>
      </c>
    </row>
    <row r="244" spans="1:5" hidden="1" x14ac:dyDescent="0.25">
      <c r="A244" s="101" t="s">
        <v>331</v>
      </c>
      <c r="B244" s="56" t="s">
        <v>330</v>
      </c>
      <c r="C244" s="50">
        <v>0</v>
      </c>
      <c r="D244" s="50"/>
      <c r="E244" s="50">
        <f t="shared" si="6"/>
        <v>0</v>
      </c>
    </row>
    <row r="245" spans="1:5" s="57" customFormat="1" ht="31.5" x14ac:dyDescent="0.25">
      <c r="A245" s="94" t="s">
        <v>5</v>
      </c>
      <c r="B245" s="48" t="s">
        <v>152</v>
      </c>
      <c r="C245" s="134">
        <f>C246</f>
        <v>-4368.8999999999996</v>
      </c>
      <c r="D245" s="134">
        <f>D246</f>
        <v>0</v>
      </c>
      <c r="E245" s="134">
        <f t="shared" si="6"/>
        <v>-4368.8999999999996</v>
      </c>
    </row>
    <row r="246" spans="1:5" ht="31.5" x14ac:dyDescent="0.25">
      <c r="A246" s="98" t="s">
        <v>6</v>
      </c>
      <c r="B246" s="45" t="s">
        <v>309</v>
      </c>
      <c r="C246" s="50">
        <v>-4368.8999999999996</v>
      </c>
      <c r="D246" s="50">
        <v>0</v>
      </c>
      <c r="E246" s="50">
        <f t="shared" si="6"/>
        <v>-4368.8999999999996</v>
      </c>
    </row>
    <row r="247" spans="1:5" x14ac:dyDescent="0.25">
      <c r="A247" s="98"/>
      <c r="B247" s="33" t="s">
        <v>48</v>
      </c>
      <c r="C247" s="135">
        <f>C133+C14</f>
        <v>2129873.9000000004</v>
      </c>
      <c r="D247" s="135">
        <f>D133+D14</f>
        <v>-145150.59999999998</v>
      </c>
      <c r="E247" s="135">
        <f>E133+E14</f>
        <v>1984723.3000000003</v>
      </c>
    </row>
    <row r="248" spans="1:5" x14ac:dyDescent="0.25">
      <c r="A248" s="5"/>
      <c r="B248" s="17"/>
      <c r="C248" s="136"/>
      <c r="D248" s="136"/>
      <c r="E248" s="136">
        <f>C247+D247</f>
        <v>1984723.3000000003</v>
      </c>
    </row>
    <row r="249" spans="1:5" x14ac:dyDescent="0.25">
      <c r="A249" s="8"/>
      <c r="B249" s="17"/>
      <c r="C249" s="136"/>
      <c r="D249" s="136"/>
      <c r="E249" s="136"/>
    </row>
    <row r="250" spans="1:5" x14ac:dyDescent="0.25">
      <c r="A250" s="8"/>
      <c r="B250" s="17"/>
      <c r="C250" s="136"/>
      <c r="D250" s="136"/>
      <c r="E250" s="136"/>
    </row>
    <row r="251" spans="1:5" x14ac:dyDescent="0.25">
      <c r="A251" s="8"/>
      <c r="B251" s="17"/>
      <c r="C251" s="136"/>
      <c r="D251" s="136"/>
      <c r="E251" s="136"/>
    </row>
    <row r="252" spans="1:5" x14ac:dyDescent="0.25">
      <c r="A252" s="8"/>
      <c r="B252" s="9"/>
      <c r="C252" s="137"/>
      <c r="D252" s="137"/>
      <c r="E252" s="137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8"/>
      <c r="B256" s="9"/>
      <c r="C256" s="138"/>
      <c r="D256" s="138"/>
      <c r="E256" s="138"/>
    </row>
    <row r="257" spans="1:5" x14ac:dyDescent="0.25">
      <c r="A257" s="8"/>
      <c r="B257" s="9"/>
      <c r="C257" s="138"/>
      <c r="D257" s="138"/>
      <c r="E257" s="138"/>
    </row>
    <row r="258" spans="1:5" x14ac:dyDescent="0.25">
      <c r="A258" s="8"/>
      <c r="B258" s="9"/>
      <c r="C258" s="138"/>
      <c r="D258" s="138"/>
      <c r="E258" s="138"/>
    </row>
    <row r="259" spans="1:5" x14ac:dyDescent="0.25">
      <c r="A259" s="8"/>
      <c r="B259" s="9"/>
      <c r="C259" s="138"/>
      <c r="D259" s="138"/>
      <c r="E259" s="138"/>
    </row>
    <row r="260" spans="1:5" x14ac:dyDescent="0.25">
      <c r="A260" s="8"/>
      <c r="B260" s="9"/>
      <c r="C260" s="138"/>
      <c r="D260" s="138"/>
      <c r="E260" s="138"/>
    </row>
    <row r="261" spans="1:5" x14ac:dyDescent="0.25">
      <c r="A261" s="8"/>
      <c r="B261" s="9"/>
      <c r="C261" s="138"/>
      <c r="D261" s="138"/>
      <c r="E261" s="138"/>
    </row>
    <row r="262" spans="1:5" x14ac:dyDescent="0.25">
      <c r="A262" s="8"/>
      <c r="B262" s="9"/>
      <c r="C262" s="138"/>
      <c r="D262" s="138"/>
      <c r="E262" s="138"/>
    </row>
    <row r="263" spans="1:5" x14ac:dyDescent="0.25">
      <c r="A263" s="176"/>
      <c r="B263" s="176"/>
      <c r="C263" s="176"/>
      <c r="D263" s="1"/>
      <c r="E263" s="1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9"/>
      <c r="C271" s="139"/>
      <c r="D271" s="139"/>
      <c r="E271" s="139"/>
    </row>
    <row r="272" spans="1:5" x14ac:dyDescent="0.25">
      <c r="A272" s="8"/>
      <c r="B272" s="9"/>
      <c r="C272" s="139"/>
      <c r="D272" s="139"/>
      <c r="E272" s="139"/>
    </row>
    <row r="273" spans="1:5" x14ac:dyDescent="0.25">
      <c r="A273" s="8"/>
      <c r="B273" s="9"/>
      <c r="C273" s="139"/>
      <c r="D273" s="139"/>
      <c r="E273" s="139"/>
    </row>
    <row r="274" spans="1:5" x14ac:dyDescent="0.25">
      <c r="A274" s="8"/>
      <c r="B274" s="9"/>
      <c r="C274" s="139"/>
      <c r="D274" s="139"/>
      <c r="E274" s="139"/>
    </row>
    <row r="275" spans="1:5" x14ac:dyDescent="0.25">
      <c r="A275" s="8"/>
      <c r="B275" s="9"/>
      <c r="C275" s="139"/>
      <c r="D275" s="139"/>
      <c r="E275" s="139"/>
    </row>
    <row r="276" spans="1:5" x14ac:dyDescent="0.25">
      <c r="A276" s="8"/>
      <c r="B276" s="9"/>
      <c r="C276" s="139"/>
      <c r="D276" s="139"/>
      <c r="E276" s="139"/>
    </row>
    <row r="277" spans="1:5" x14ac:dyDescent="0.25">
      <c r="A277" s="8"/>
      <c r="B277" s="18"/>
      <c r="C277" s="140"/>
      <c r="D277" s="140"/>
      <c r="E277" s="140"/>
    </row>
    <row r="278" spans="1:5" x14ac:dyDescent="0.25">
      <c r="A278" s="8"/>
      <c r="B278" s="18"/>
      <c r="C278" s="140"/>
      <c r="D278" s="140"/>
      <c r="E278" s="140"/>
    </row>
    <row r="279" spans="1:5" x14ac:dyDescent="0.25">
      <c r="A279" s="8"/>
      <c r="B279" s="9"/>
      <c r="C279" s="141"/>
      <c r="D279" s="141"/>
      <c r="E279" s="141"/>
    </row>
    <row r="280" spans="1:5" x14ac:dyDescent="0.25">
      <c r="A280" s="8"/>
      <c r="B280" s="9"/>
      <c r="C280" s="141"/>
      <c r="D280" s="141"/>
      <c r="E280" s="141"/>
    </row>
    <row r="281" spans="1:5" x14ac:dyDescent="0.25">
      <c r="A281" s="8"/>
      <c r="B281" s="9"/>
      <c r="C281" s="142"/>
      <c r="D281" s="142"/>
      <c r="E281" s="142"/>
    </row>
    <row r="282" spans="1:5" x14ac:dyDescent="0.25">
      <c r="A282" s="8"/>
      <c r="B282" s="9"/>
      <c r="C282" s="139"/>
      <c r="D282" s="139"/>
      <c r="E282" s="139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8"/>
      <c r="B284" s="9"/>
      <c r="C284" s="139"/>
      <c r="D284" s="139"/>
      <c r="E284" s="139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8"/>
      <c r="B287" s="9"/>
      <c r="C287" s="139"/>
      <c r="D287" s="139"/>
      <c r="E287" s="139"/>
    </row>
    <row r="288" spans="1:5" x14ac:dyDescent="0.25">
      <c r="A288" s="177"/>
      <c r="B288" s="177"/>
      <c r="C288" s="177"/>
      <c r="D288" s="1"/>
      <c r="E288" s="1"/>
    </row>
    <row r="289" spans="1:5" x14ac:dyDescent="0.25">
      <c r="A289" s="8"/>
      <c r="B289" s="9"/>
      <c r="C289" s="139"/>
      <c r="D289" s="139"/>
      <c r="E289" s="139"/>
    </row>
    <row r="290" spans="1:5" x14ac:dyDescent="0.25">
      <c r="A290" s="8"/>
      <c r="B290" s="9"/>
      <c r="C290" s="139"/>
      <c r="D290" s="139"/>
      <c r="E290" s="139"/>
    </row>
    <row r="291" spans="1:5" x14ac:dyDescent="0.25">
      <c r="A291" s="8"/>
      <c r="B291" s="9"/>
      <c r="C291" s="139"/>
      <c r="D291" s="139"/>
      <c r="E291" s="139"/>
    </row>
    <row r="292" spans="1:5" x14ac:dyDescent="0.25">
      <c r="A292" s="8"/>
      <c r="B292" s="9"/>
      <c r="C292" s="139"/>
      <c r="D292" s="139"/>
      <c r="E292" s="139"/>
    </row>
    <row r="293" spans="1:5" x14ac:dyDescent="0.25">
      <c r="A293" s="8"/>
      <c r="B293" s="9"/>
      <c r="C293" s="139"/>
      <c r="D293" s="139"/>
      <c r="E293" s="139"/>
    </row>
    <row r="294" spans="1:5" x14ac:dyDescent="0.25">
      <c r="A294" s="15"/>
      <c r="B294" s="14"/>
      <c r="C294" s="143"/>
      <c r="D294" s="143"/>
      <c r="E294" s="143"/>
    </row>
    <row r="295" spans="1:5" x14ac:dyDescent="0.25">
      <c r="A295" s="177"/>
      <c r="B295" s="177"/>
      <c r="C295" s="177"/>
      <c r="D295" s="1"/>
      <c r="E295" s="1"/>
    </row>
    <row r="296" spans="1:5" x14ac:dyDescent="0.25">
      <c r="A296" s="15"/>
      <c r="B296" s="9"/>
      <c r="C296" s="143"/>
      <c r="D296" s="143"/>
      <c r="E296" s="143"/>
    </row>
    <row r="297" spans="1:5" x14ac:dyDescent="0.25">
      <c r="A297" s="8"/>
      <c r="B297" s="9"/>
      <c r="C297" s="144"/>
      <c r="D297" s="144"/>
      <c r="E297" s="144"/>
    </row>
    <row r="298" spans="1:5" x14ac:dyDescent="0.25">
      <c r="A298" s="15"/>
      <c r="B298" s="9"/>
      <c r="C298" s="143"/>
      <c r="D298" s="143"/>
      <c r="E298" s="143"/>
    </row>
    <row r="299" spans="1:5" x14ac:dyDescent="0.25">
      <c r="A299" s="177"/>
      <c r="B299" s="177"/>
      <c r="C299" s="177"/>
      <c r="D299" s="1"/>
      <c r="E299" s="1"/>
    </row>
    <row r="300" spans="1:5" x14ac:dyDescent="0.25">
      <c r="A300" s="8"/>
      <c r="B300" s="9"/>
      <c r="C300" s="145"/>
      <c r="D300" s="145"/>
      <c r="E300" s="145"/>
    </row>
    <row r="301" spans="1:5" x14ac:dyDescent="0.25">
      <c r="A301" s="175"/>
      <c r="B301" s="175"/>
      <c r="C301" s="175"/>
      <c r="D301" s="1"/>
      <c r="E301" s="1"/>
    </row>
    <row r="302" spans="1:5" x14ac:dyDescent="0.25">
      <c r="A302" s="175"/>
      <c r="B302" s="175"/>
      <c r="C302" s="175"/>
      <c r="D302" s="1"/>
      <c r="E302" s="1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8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8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5"/>
      <c r="B311" s="9"/>
      <c r="C311" s="144"/>
      <c r="D311" s="144"/>
      <c r="E311" s="144"/>
    </row>
    <row r="312" spans="1:5" x14ac:dyDescent="0.25">
      <c r="A312" s="8"/>
      <c r="B312" s="9"/>
      <c r="C312" s="144"/>
      <c r="D312" s="144"/>
      <c r="E312" s="144"/>
    </row>
    <row r="313" spans="1:5" x14ac:dyDescent="0.25">
      <c r="A313" s="8"/>
      <c r="B313" s="9"/>
      <c r="C313" s="144"/>
      <c r="D313" s="144"/>
      <c r="E313" s="144"/>
    </row>
    <row r="314" spans="1:5" x14ac:dyDescent="0.25">
      <c r="A314" s="8"/>
      <c r="B314" s="9"/>
      <c r="C314" s="144"/>
      <c r="D314" s="144"/>
      <c r="E314" s="144"/>
    </row>
    <row r="315" spans="1:5" x14ac:dyDescent="0.25">
      <c r="A315" s="8"/>
      <c r="B315" s="9"/>
      <c r="C315" s="144"/>
      <c r="D315" s="144"/>
      <c r="E315" s="144"/>
    </row>
    <row r="316" spans="1:5" x14ac:dyDescent="0.25">
      <c r="A316" s="8"/>
      <c r="B316" s="9"/>
      <c r="C316" s="144"/>
      <c r="D316" s="144"/>
      <c r="E316" s="144"/>
    </row>
    <row r="317" spans="1:5" x14ac:dyDescent="0.25">
      <c r="A317" s="8"/>
      <c r="B317" s="9"/>
      <c r="C317" s="144"/>
      <c r="D317" s="144"/>
      <c r="E317" s="144"/>
    </row>
    <row r="318" spans="1:5" x14ac:dyDescent="0.25">
      <c r="A318" s="15"/>
      <c r="B318" s="9"/>
      <c r="C318" s="144"/>
      <c r="D318" s="144"/>
      <c r="E318" s="144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  <c r="C1059" s="146"/>
      <c r="D1059" s="146"/>
      <c r="E1059" s="146"/>
    </row>
    <row r="1060" spans="1:5" x14ac:dyDescent="0.25">
      <c r="A1060" s="15"/>
      <c r="B1060" s="16"/>
      <c r="C1060" s="146"/>
      <c r="D1060" s="146"/>
      <c r="E1060" s="146"/>
    </row>
    <row r="1061" spans="1:5" x14ac:dyDescent="0.25">
      <c r="A1061" s="15"/>
      <c r="B1061" s="16"/>
      <c r="C1061" s="146"/>
      <c r="D1061" s="146"/>
      <c r="E1061" s="146"/>
    </row>
    <row r="1062" spans="1:5" x14ac:dyDescent="0.25">
      <c r="A1062" s="15"/>
      <c r="B1062" s="16"/>
      <c r="C1062" s="146"/>
      <c r="D1062" s="146"/>
      <c r="E1062" s="146"/>
    </row>
    <row r="1063" spans="1:5" x14ac:dyDescent="0.25">
      <c r="A1063" s="15"/>
      <c r="B1063" s="16"/>
      <c r="C1063" s="146"/>
      <c r="D1063" s="146"/>
      <c r="E1063" s="146"/>
    </row>
    <row r="1064" spans="1:5" x14ac:dyDescent="0.25">
      <c r="A1064" s="15"/>
      <c r="B1064" s="16"/>
      <c r="C1064" s="146"/>
      <c r="D1064" s="146"/>
      <c r="E1064" s="146"/>
    </row>
    <row r="1065" spans="1:5" x14ac:dyDescent="0.25">
      <c r="A1065" s="15"/>
      <c r="B1065" s="16"/>
      <c r="C1065" s="146"/>
      <c r="D1065" s="146"/>
      <c r="E1065" s="14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A1975" s="15"/>
      <c r="B1975" s="16"/>
    </row>
    <row r="1976" spans="1:2" x14ac:dyDescent="0.25">
      <c r="A1976" s="15"/>
      <c r="B1976" s="16"/>
    </row>
    <row r="1977" spans="1:2" x14ac:dyDescent="0.25">
      <c r="A1977" s="15"/>
      <c r="B1977" s="16"/>
    </row>
    <row r="1978" spans="1:2" x14ac:dyDescent="0.25">
      <c r="A1978" s="15"/>
      <c r="B1978" s="16"/>
    </row>
    <row r="1979" spans="1:2" x14ac:dyDescent="0.25">
      <c r="A1979" s="15"/>
      <c r="B1979" s="16"/>
    </row>
    <row r="1980" spans="1:2" x14ac:dyDescent="0.25">
      <c r="A1980" s="15"/>
      <c r="B1980" s="16"/>
    </row>
    <row r="1981" spans="1:2" x14ac:dyDescent="0.25">
      <c r="A1981" s="15"/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  <row r="2225" spans="2:2" x14ac:dyDescent="0.25">
      <c r="B2225" s="16"/>
    </row>
    <row r="2226" spans="2:2" x14ac:dyDescent="0.25">
      <c r="B2226" s="16"/>
    </row>
    <row r="2227" spans="2:2" x14ac:dyDescent="0.25">
      <c r="B2227" s="16"/>
    </row>
    <row r="2228" spans="2:2" x14ac:dyDescent="0.25">
      <c r="B2228" s="16"/>
    </row>
    <row r="2229" spans="2:2" x14ac:dyDescent="0.25">
      <c r="B2229" s="16"/>
    </row>
    <row r="2230" spans="2:2" x14ac:dyDescent="0.25">
      <c r="B2230" s="16"/>
    </row>
    <row r="2231" spans="2:2" x14ac:dyDescent="0.25">
      <c r="B2231" s="16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A9:E9"/>
    <mergeCell ref="B4:E4"/>
    <mergeCell ref="A10:E10"/>
    <mergeCell ref="A302:C302"/>
    <mergeCell ref="A263:C263"/>
    <mergeCell ref="A288:C288"/>
    <mergeCell ref="A295:C295"/>
    <mergeCell ref="A299:C299"/>
    <mergeCell ref="A301:C301"/>
    <mergeCell ref="B1:E1"/>
    <mergeCell ref="B2:E2"/>
    <mergeCell ref="B3:E3"/>
    <mergeCell ref="B5:E5"/>
    <mergeCell ref="B6:E6"/>
  </mergeCells>
  <phoneticPr fontId="0" type="noConversion"/>
  <printOptions horizontalCentered="1"/>
  <pageMargins left="0.23622047244094491" right="0.15748031496062992" top="0" bottom="0" header="0" footer="0"/>
  <pageSetup paperSize="9" scale="56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0"/>
  <sheetViews>
    <sheetView view="pageBreakPreview" zoomScale="80" zoomScaleNormal="70" zoomScaleSheetLayoutView="80" workbookViewId="0">
      <selection activeCell="B18" sqref="B18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73" t="s">
        <v>460</v>
      </c>
      <c r="C1" s="173"/>
      <c r="D1" s="173"/>
      <c r="E1" s="155"/>
    </row>
    <row r="2" spans="1:5" x14ac:dyDescent="0.25">
      <c r="B2" s="173" t="s">
        <v>389</v>
      </c>
      <c r="C2" s="173"/>
      <c r="D2" s="173"/>
      <c r="E2" s="155"/>
    </row>
    <row r="3" spans="1:5" x14ac:dyDescent="0.25">
      <c r="B3" s="173" t="s">
        <v>471</v>
      </c>
      <c r="C3" s="173"/>
      <c r="D3" s="173"/>
      <c r="E3" s="155"/>
    </row>
    <row r="4" spans="1:5" x14ac:dyDescent="0.25">
      <c r="A4" s="105"/>
      <c r="B4" s="184" t="s">
        <v>390</v>
      </c>
      <c r="C4" s="184"/>
      <c r="D4" s="184"/>
    </row>
    <row r="5" spans="1:5" x14ac:dyDescent="0.25">
      <c r="A5" s="105"/>
      <c r="B5" s="185" t="s">
        <v>391</v>
      </c>
      <c r="C5" s="185"/>
      <c r="D5" s="185"/>
    </row>
    <row r="6" spans="1:5" x14ac:dyDescent="0.25">
      <c r="A6" s="105"/>
      <c r="B6" s="59"/>
      <c r="C6" s="186" t="s">
        <v>450</v>
      </c>
      <c r="D6" s="186"/>
    </row>
    <row r="7" spans="1:5" x14ac:dyDescent="0.25">
      <c r="B7" s="59"/>
      <c r="C7" s="115"/>
    </row>
    <row r="8" spans="1:5" x14ac:dyDescent="0.25">
      <c r="B8" s="60"/>
      <c r="C8" s="116"/>
    </row>
    <row r="9" spans="1:5" ht="18.75" x14ac:dyDescent="0.25">
      <c r="A9" s="174" t="s">
        <v>122</v>
      </c>
      <c r="B9" s="174"/>
      <c r="C9" s="174"/>
      <c r="D9" s="174"/>
    </row>
    <row r="10" spans="1:5" ht="18.75" x14ac:dyDescent="0.25">
      <c r="A10" s="174" t="s">
        <v>386</v>
      </c>
      <c r="B10" s="174"/>
      <c r="C10" s="174"/>
      <c r="D10" s="174"/>
    </row>
    <row r="11" spans="1:5" x14ac:dyDescent="0.25">
      <c r="A11" s="106"/>
      <c r="B11" s="19"/>
    </row>
    <row r="12" spans="1:5" x14ac:dyDescent="0.25">
      <c r="A12" s="106"/>
      <c r="B12" s="19"/>
    </row>
    <row r="13" spans="1:5" ht="22.5" customHeight="1" x14ac:dyDescent="0.25">
      <c r="A13" s="178" t="s">
        <v>7</v>
      </c>
      <c r="B13" s="180" t="s">
        <v>8</v>
      </c>
      <c r="C13" s="182" t="s">
        <v>447</v>
      </c>
      <c r="D13" s="183"/>
    </row>
    <row r="14" spans="1:5" ht="22.5" customHeight="1" x14ac:dyDescent="0.25">
      <c r="A14" s="179"/>
      <c r="B14" s="181"/>
      <c r="C14" s="85" t="s">
        <v>343</v>
      </c>
      <c r="D14" s="85" t="s">
        <v>387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449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301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383</v>
      </c>
      <c r="C20" s="119">
        <f>1980+176</f>
        <v>2156</v>
      </c>
      <c r="D20" s="27">
        <f>1730+192</f>
        <v>1922</v>
      </c>
    </row>
    <row r="21" spans="1:5" ht="47.25" hidden="1" x14ac:dyDescent="0.25">
      <c r="A21" s="89" t="s">
        <v>27</v>
      </c>
      <c r="B21" s="66" t="s">
        <v>215</v>
      </c>
      <c r="C21" s="119">
        <v>0</v>
      </c>
      <c r="D21" s="27">
        <v>0</v>
      </c>
    </row>
    <row r="22" spans="1:5" x14ac:dyDescent="0.25">
      <c r="A22" s="108" t="s">
        <v>286</v>
      </c>
      <c r="B22" s="62" t="s">
        <v>295</v>
      </c>
      <c r="C22" s="118">
        <f>C23</f>
        <v>6186.7</v>
      </c>
      <c r="D22" s="23">
        <f>D23</f>
        <v>4763.8</v>
      </c>
    </row>
    <row r="23" spans="1:5" x14ac:dyDescent="0.25">
      <c r="A23" s="108" t="s">
        <v>287</v>
      </c>
      <c r="B23" s="65" t="s">
        <v>384</v>
      </c>
      <c r="C23" s="119">
        <f>C24+C25+C26+C27</f>
        <v>6186.7</v>
      </c>
      <c r="D23" s="27">
        <f>D24+D25+D26+D27</f>
        <v>4763.8</v>
      </c>
    </row>
    <row r="24" spans="1:5" ht="36.75" customHeight="1" x14ac:dyDescent="0.25">
      <c r="A24" s="110" t="s">
        <v>303</v>
      </c>
      <c r="B24" s="25" t="s">
        <v>304</v>
      </c>
      <c r="C24" s="119">
        <v>2344.6999999999998</v>
      </c>
      <c r="D24" s="27">
        <v>1805</v>
      </c>
    </row>
    <row r="25" spans="1:5" ht="47.25" x14ac:dyDescent="0.25">
      <c r="A25" s="110" t="s">
        <v>305</v>
      </c>
      <c r="B25" s="32" t="s">
        <v>306</v>
      </c>
      <c r="C25" s="119">
        <v>50</v>
      </c>
      <c r="D25" s="27">
        <v>38</v>
      </c>
    </row>
    <row r="26" spans="1:5" ht="36" customHeight="1" x14ac:dyDescent="0.25">
      <c r="A26" s="108" t="s">
        <v>288</v>
      </c>
      <c r="B26" s="65" t="s">
        <v>445</v>
      </c>
      <c r="C26" s="119">
        <v>3792</v>
      </c>
      <c r="D26" s="27">
        <v>2920.8</v>
      </c>
    </row>
    <row r="27" spans="1:5" ht="36" hidden="1" customHeight="1" x14ac:dyDescent="0.25">
      <c r="A27" s="110" t="s">
        <v>307</v>
      </c>
      <c r="B27" s="32" t="s">
        <v>308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201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hidden="1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202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hidden="1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203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15.75" hidden="1" customHeight="1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204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hidden="1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400</v>
      </c>
      <c r="B42" s="63" t="s">
        <v>272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401</v>
      </c>
      <c r="B43" s="63" t="s">
        <v>273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403</v>
      </c>
      <c r="B48" s="70" t="s">
        <v>298</v>
      </c>
      <c r="C48" s="119">
        <v>6</v>
      </c>
      <c r="D48" s="27">
        <v>6</v>
      </c>
    </row>
    <row r="49" spans="1:4" ht="31.5" x14ac:dyDescent="0.25">
      <c r="A49" s="92" t="s">
        <v>461</v>
      </c>
      <c r="B49" s="37" t="s">
        <v>462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402</v>
      </c>
      <c r="B50" s="70" t="s">
        <v>296</v>
      </c>
      <c r="C50" s="119">
        <v>200</v>
      </c>
      <c r="D50" s="27">
        <v>200</v>
      </c>
    </row>
    <row r="51" spans="1:4" s="57" customFormat="1" ht="31.5" hidden="1" x14ac:dyDescent="0.25">
      <c r="A51" s="111" t="s">
        <v>181</v>
      </c>
      <c r="B51" s="69" t="s">
        <v>182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183</v>
      </c>
      <c r="B52" s="70" t="s">
        <v>184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185</v>
      </c>
      <c r="B53" s="70" t="s">
        <v>186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398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256</v>
      </c>
      <c r="B56" s="150" t="s">
        <v>257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258</v>
      </c>
      <c r="B57" s="150" t="s">
        <v>344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187</v>
      </c>
      <c r="B60" s="39" t="s">
        <v>455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454</v>
      </c>
      <c r="B61" s="39" t="s">
        <v>456</v>
      </c>
      <c r="C61" s="119">
        <v>15348</v>
      </c>
      <c r="D61" s="27">
        <v>16118</v>
      </c>
    </row>
    <row r="62" spans="1:4" ht="47.25" x14ac:dyDescent="0.25">
      <c r="A62" s="89" t="s">
        <v>414</v>
      </c>
      <c r="B62" s="150" t="s">
        <v>253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415</v>
      </c>
      <c r="B63" s="150" t="s">
        <v>345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436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437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221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196</v>
      </c>
      <c r="B74" s="63" t="s">
        <v>197</v>
      </c>
      <c r="C74" s="119">
        <v>2770</v>
      </c>
      <c r="D74" s="27">
        <v>2960</v>
      </c>
    </row>
    <row r="75" spans="1:4" x14ac:dyDescent="0.25">
      <c r="A75" s="89" t="s">
        <v>223</v>
      </c>
      <c r="B75" s="63" t="s">
        <v>224</v>
      </c>
      <c r="C75" s="119">
        <v>440</v>
      </c>
      <c r="D75" s="27">
        <v>470</v>
      </c>
    </row>
    <row r="76" spans="1:4" x14ac:dyDescent="0.25">
      <c r="A76" s="89" t="s">
        <v>198</v>
      </c>
      <c r="B76" s="63" t="s">
        <v>237</v>
      </c>
      <c r="C76" s="119">
        <v>348</v>
      </c>
      <c r="D76" s="27">
        <v>370</v>
      </c>
    </row>
    <row r="77" spans="1:4" x14ac:dyDescent="0.25">
      <c r="A77" s="89" t="s">
        <v>199</v>
      </c>
      <c r="B77" s="63" t="s">
        <v>200</v>
      </c>
      <c r="C77" s="119">
        <v>2700</v>
      </c>
      <c r="D77" s="27">
        <v>2900</v>
      </c>
    </row>
    <row r="78" spans="1:4" ht="31.5" x14ac:dyDescent="0.25">
      <c r="A78" s="89" t="s">
        <v>284</v>
      </c>
      <c r="B78" s="63" t="s">
        <v>285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206</v>
      </c>
      <c r="C79" s="118">
        <f>C80</f>
        <v>838</v>
      </c>
      <c r="D79" s="23">
        <f>D80</f>
        <v>873</v>
      </c>
    </row>
    <row r="80" spans="1:4" x14ac:dyDescent="0.25">
      <c r="A80" s="89" t="s">
        <v>191</v>
      </c>
      <c r="B80" s="63" t="s">
        <v>192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404</v>
      </c>
      <c r="B81" s="63" t="s">
        <v>254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405</v>
      </c>
      <c r="B82" s="63" t="s">
        <v>255</v>
      </c>
      <c r="C82" s="119">
        <v>838</v>
      </c>
      <c r="D82" s="27">
        <v>873</v>
      </c>
    </row>
    <row r="83" spans="1:4" hidden="1" x14ac:dyDescent="0.25">
      <c r="A83" s="89" t="s">
        <v>193</v>
      </c>
      <c r="B83" s="63" t="s">
        <v>194</v>
      </c>
      <c r="C83" s="119">
        <f>C84</f>
        <v>0</v>
      </c>
      <c r="D83" s="27">
        <f>D84</f>
        <v>0</v>
      </c>
    </row>
    <row r="84" spans="1:4" hidden="1" x14ac:dyDescent="0.25">
      <c r="A84" s="89" t="s">
        <v>188</v>
      </c>
      <c r="B84" s="63" t="s">
        <v>189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338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195</v>
      </c>
      <c r="B87" s="25" t="s">
        <v>388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190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337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3" hidden="1" customHeight="1" x14ac:dyDescent="0.25">
      <c r="A91" s="108" t="s">
        <v>205</v>
      </c>
      <c r="B91" s="163" t="s">
        <v>458</v>
      </c>
      <c r="C91" s="119">
        <v>0</v>
      </c>
      <c r="D91" s="27">
        <v>0</v>
      </c>
    </row>
    <row r="92" spans="1:4" ht="33" customHeight="1" x14ac:dyDescent="0.25">
      <c r="A92" s="92" t="s">
        <v>457</v>
      </c>
      <c r="B92" s="41" t="s">
        <v>459</v>
      </c>
      <c r="C92" s="119">
        <v>1000</v>
      </c>
      <c r="D92" s="27">
        <v>1000</v>
      </c>
    </row>
    <row r="93" spans="1:4" ht="31.5" x14ac:dyDescent="0.25">
      <c r="A93" s="108" t="s">
        <v>416</v>
      </c>
      <c r="B93" s="153" t="s">
        <v>395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169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438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319</v>
      </c>
      <c r="B100" s="43" t="s">
        <v>320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335</v>
      </c>
      <c r="B101" s="44" t="s">
        <v>336</v>
      </c>
      <c r="C101" s="119">
        <v>55</v>
      </c>
      <c r="D101" s="27">
        <v>57</v>
      </c>
    </row>
    <row r="102" spans="1:4" ht="31.5" x14ac:dyDescent="0.25">
      <c r="A102" s="109" t="s">
        <v>321</v>
      </c>
      <c r="B102" s="44" t="s">
        <v>322</v>
      </c>
      <c r="C102" s="119">
        <v>38</v>
      </c>
      <c r="D102" s="27">
        <v>40</v>
      </c>
    </row>
    <row r="103" spans="1:4" ht="31.5" x14ac:dyDescent="0.25">
      <c r="A103" s="108" t="s">
        <v>315</v>
      </c>
      <c r="B103" s="36" t="s">
        <v>316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417</v>
      </c>
      <c r="B104" s="36" t="s">
        <v>302</v>
      </c>
      <c r="C104" s="119">
        <v>110</v>
      </c>
      <c r="D104" s="27">
        <v>110</v>
      </c>
    </row>
    <row r="105" spans="1:4" ht="63" x14ac:dyDescent="0.25">
      <c r="A105" s="109" t="s">
        <v>418</v>
      </c>
      <c r="B105" s="71" t="s">
        <v>439</v>
      </c>
      <c r="C105" s="119">
        <f>C106+C107+C108+C109</f>
        <v>391</v>
      </c>
      <c r="D105" s="27">
        <f>D107+D108+D109+D106</f>
        <v>342</v>
      </c>
    </row>
    <row r="106" spans="1:4" hidden="1" x14ac:dyDescent="0.25">
      <c r="A106" s="109" t="s">
        <v>1</v>
      </c>
      <c r="B106" s="71" t="s">
        <v>219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220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406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407</v>
      </c>
      <c r="B111" s="68" t="s">
        <v>230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408</v>
      </c>
      <c r="B112" s="68" t="s">
        <v>346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409</v>
      </c>
      <c r="B113" s="68" t="s">
        <v>347</v>
      </c>
      <c r="C113" s="119">
        <v>52</v>
      </c>
      <c r="D113" s="27">
        <v>54</v>
      </c>
    </row>
    <row r="114" spans="1:4" x14ac:dyDescent="0.25">
      <c r="A114" s="109" t="s">
        <v>410</v>
      </c>
      <c r="B114" s="68" t="s">
        <v>348</v>
      </c>
      <c r="C114" s="119">
        <v>511</v>
      </c>
      <c r="D114" s="27">
        <v>526</v>
      </c>
    </row>
    <row r="115" spans="1:4" x14ac:dyDescent="0.25">
      <c r="A115" s="108" t="s">
        <v>411</v>
      </c>
      <c r="B115" s="39" t="s">
        <v>334</v>
      </c>
      <c r="C115" s="119">
        <v>60</v>
      </c>
      <c r="D115" s="27">
        <v>60</v>
      </c>
    </row>
    <row r="116" spans="1:4" ht="47.25" x14ac:dyDescent="0.25">
      <c r="A116" s="109" t="s">
        <v>412</v>
      </c>
      <c r="B116" s="68" t="s">
        <v>349</v>
      </c>
      <c r="C116" s="119">
        <v>233</v>
      </c>
      <c r="D116" s="27">
        <v>236</v>
      </c>
    </row>
    <row r="117" spans="1:4" x14ac:dyDescent="0.25">
      <c r="A117" s="109" t="s">
        <v>290</v>
      </c>
      <c r="B117" s="68" t="s">
        <v>291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413</v>
      </c>
      <c r="B119" s="68" t="s">
        <v>65</v>
      </c>
      <c r="C119" s="119">
        <v>2360</v>
      </c>
      <c r="D119" s="27">
        <v>2389</v>
      </c>
    </row>
    <row r="120" spans="1:4" hidden="1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hidden="1" x14ac:dyDescent="0.25">
      <c r="A128" s="112" t="s">
        <v>225</v>
      </c>
      <c r="B128" s="52" t="s">
        <v>226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227</v>
      </c>
      <c r="B129" s="52" t="s">
        <v>228</v>
      </c>
      <c r="C129" s="119"/>
      <c r="D129" s="27"/>
    </row>
    <row r="130" spans="1:4" x14ac:dyDescent="0.25">
      <c r="A130" s="107" t="s">
        <v>47</v>
      </c>
      <c r="B130" s="77" t="s">
        <v>294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hidden="1" x14ac:dyDescent="0.25">
      <c r="A131" s="113" t="s">
        <v>175</v>
      </c>
      <c r="B131" s="78" t="s">
        <v>173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116</v>
      </c>
      <c r="B132" s="78" t="s">
        <v>174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0" hidden="1" customHeight="1" x14ac:dyDescent="0.25">
      <c r="A135" s="113" t="s">
        <v>162</v>
      </c>
      <c r="B135" s="78" t="s">
        <v>176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161</v>
      </c>
      <c r="B136" s="78" t="s">
        <v>163</v>
      </c>
      <c r="C136" s="119"/>
      <c r="D136" s="27"/>
    </row>
    <row r="137" spans="1:4" hidden="1" x14ac:dyDescent="0.25">
      <c r="A137" s="113" t="s">
        <v>238</v>
      </c>
      <c r="B137" s="78" t="s">
        <v>350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239</v>
      </c>
      <c r="B138" s="78" t="s">
        <v>240</v>
      </c>
      <c r="C138" s="119"/>
      <c r="D138" s="27"/>
    </row>
    <row r="139" spans="1:4" ht="22.5" customHeight="1" x14ac:dyDescent="0.25">
      <c r="A139" s="113" t="s">
        <v>259</v>
      </c>
      <c r="B139" s="78" t="s">
        <v>351</v>
      </c>
      <c r="C139" s="119">
        <f>C140</f>
        <v>38500</v>
      </c>
      <c r="D139" s="27">
        <f>D140</f>
        <v>0</v>
      </c>
    </row>
    <row r="140" spans="1:4" ht="30" customHeight="1" x14ac:dyDescent="0.25">
      <c r="A140" s="113" t="s">
        <v>260</v>
      </c>
      <c r="B140" s="78" t="s">
        <v>352</v>
      </c>
      <c r="C140" s="119">
        <f>C141+C142+C143+C144+C145</f>
        <v>38500</v>
      </c>
      <c r="D140" s="27">
        <f>D141+D142+D143+D144+D145</f>
        <v>0</v>
      </c>
    </row>
    <row r="141" spans="1:4" ht="63" hidden="1" x14ac:dyDescent="0.25">
      <c r="A141" s="113" t="s">
        <v>260</v>
      </c>
      <c r="B141" s="78" t="s">
        <v>261</v>
      </c>
      <c r="C141" s="119"/>
      <c r="D141" s="27">
        <v>0</v>
      </c>
    </row>
    <row r="142" spans="1:4" ht="63" x14ac:dyDescent="0.25">
      <c r="A142" s="113" t="s">
        <v>260</v>
      </c>
      <c r="B142" s="78" t="s">
        <v>262</v>
      </c>
      <c r="C142" s="119">
        <v>3000</v>
      </c>
      <c r="D142" s="27">
        <v>0</v>
      </c>
    </row>
    <row r="143" spans="1:4" ht="63" x14ac:dyDescent="0.25">
      <c r="A143" s="113" t="s">
        <v>260</v>
      </c>
      <c r="B143" s="78" t="s">
        <v>263</v>
      </c>
      <c r="C143" s="119">
        <v>2500</v>
      </c>
      <c r="D143" s="27">
        <v>0</v>
      </c>
    </row>
    <row r="144" spans="1:4" ht="31.5" x14ac:dyDescent="0.25">
      <c r="A144" s="113" t="s">
        <v>260</v>
      </c>
      <c r="B144" s="78" t="s">
        <v>353</v>
      </c>
      <c r="C144" s="119">
        <v>17000</v>
      </c>
      <c r="D144" s="27">
        <v>0</v>
      </c>
    </row>
    <row r="145" spans="1:4" x14ac:dyDescent="0.25">
      <c r="A145" s="113" t="s">
        <v>260</v>
      </c>
      <c r="B145" s="78" t="s">
        <v>435</v>
      </c>
      <c r="C145" s="119">
        <v>16000</v>
      </c>
      <c r="D145" s="27">
        <v>0</v>
      </c>
    </row>
    <row r="146" spans="1:4" ht="63" x14ac:dyDescent="0.25">
      <c r="A146" s="113" t="s">
        <v>170</v>
      </c>
      <c r="B146" s="78" t="s">
        <v>354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171</v>
      </c>
      <c r="B147" s="78" t="s">
        <v>355</v>
      </c>
      <c r="C147" s="119">
        <f>C148+C149</f>
        <v>181381.8</v>
      </c>
      <c r="D147" s="27">
        <f>D149+D148</f>
        <v>48295.199999999997</v>
      </c>
    </row>
    <row r="148" spans="1:4" ht="47.25" hidden="1" x14ac:dyDescent="0.25">
      <c r="A148" s="113" t="s">
        <v>235</v>
      </c>
      <c r="B148" s="78" t="s">
        <v>236</v>
      </c>
      <c r="C148" s="119">
        <v>0</v>
      </c>
      <c r="D148" s="27">
        <v>0</v>
      </c>
    </row>
    <row r="149" spans="1:4" ht="47.25" x14ac:dyDescent="0.25">
      <c r="A149" s="113" t="s">
        <v>172</v>
      </c>
      <c r="B149" s="78" t="s">
        <v>396</v>
      </c>
      <c r="C149" s="119">
        <v>181381.8</v>
      </c>
      <c r="D149" s="27">
        <v>48295.199999999997</v>
      </c>
    </row>
    <row r="150" spans="1:4" ht="47.25" x14ac:dyDescent="0.25">
      <c r="A150" s="113" t="s">
        <v>276</v>
      </c>
      <c r="B150" s="78" t="s">
        <v>277</v>
      </c>
      <c r="C150" s="119">
        <f>C151</f>
        <v>92124.7</v>
      </c>
      <c r="D150" s="27">
        <f>D151</f>
        <v>39619.9</v>
      </c>
    </row>
    <row r="151" spans="1:4" ht="46.5" customHeight="1" x14ac:dyDescent="0.25">
      <c r="A151" s="113" t="s">
        <v>278</v>
      </c>
      <c r="B151" s="78" t="s">
        <v>279</v>
      </c>
      <c r="C151" s="119">
        <f>C152+C153</f>
        <v>92124.7</v>
      </c>
      <c r="D151" s="27">
        <f>D152+D153</f>
        <v>39619.9</v>
      </c>
    </row>
    <row r="152" spans="1:4" ht="31.5" hidden="1" x14ac:dyDescent="0.25">
      <c r="A152" s="113" t="s">
        <v>280</v>
      </c>
      <c r="B152" s="78" t="s">
        <v>281</v>
      </c>
      <c r="C152" s="119">
        <v>0</v>
      </c>
      <c r="D152" s="27">
        <v>0</v>
      </c>
    </row>
    <row r="153" spans="1:4" ht="31.5" x14ac:dyDescent="0.25">
      <c r="A153" s="113" t="s">
        <v>282</v>
      </c>
      <c r="B153" s="78" t="s">
        <v>283</v>
      </c>
      <c r="C153" s="119">
        <v>92124.7</v>
      </c>
      <c r="D153" s="27">
        <v>39619.9</v>
      </c>
    </row>
    <row r="154" spans="1:4" ht="31.5" hidden="1" x14ac:dyDescent="0.25">
      <c r="A154" s="113" t="s">
        <v>244</v>
      </c>
      <c r="B154" s="78" t="s">
        <v>245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243</v>
      </c>
      <c r="B155" s="78" t="s">
        <v>246</v>
      </c>
      <c r="C155" s="119"/>
      <c r="D155" s="27"/>
    </row>
    <row r="156" spans="1:4" hidden="1" x14ac:dyDescent="0.25">
      <c r="A156" s="113" t="s">
        <v>242</v>
      </c>
      <c r="B156" s="78" t="s">
        <v>247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241</v>
      </c>
      <c r="B157" s="78" t="s">
        <v>248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hidden="1" x14ac:dyDescent="0.25">
      <c r="A160" s="113" t="s">
        <v>90</v>
      </c>
      <c r="B160" s="78" t="s">
        <v>356</v>
      </c>
      <c r="C160" s="119"/>
      <c r="D160" s="27"/>
    </row>
    <row r="161" spans="1:7" hidden="1" x14ac:dyDescent="0.25">
      <c r="A161" s="113" t="s">
        <v>90</v>
      </c>
      <c r="B161" s="78" t="s">
        <v>268</v>
      </c>
      <c r="C161" s="119"/>
      <c r="D161" s="27"/>
    </row>
    <row r="162" spans="1:7" ht="31.5" x14ac:dyDescent="0.25">
      <c r="A162" s="113" t="s">
        <v>90</v>
      </c>
      <c r="B162" s="78" t="s">
        <v>393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208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249</v>
      </c>
      <c r="C164" s="119"/>
      <c r="D164" s="27"/>
    </row>
    <row r="165" spans="1:7" hidden="1" x14ac:dyDescent="0.25">
      <c r="A165" s="93" t="s">
        <v>90</v>
      </c>
      <c r="B165" s="45" t="s">
        <v>342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250</v>
      </c>
      <c r="C166" s="119"/>
      <c r="D166" s="27"/>
    </row>
    <row r="167" spans="1:7" ht="31.5" hidden="1" x14ac:dyDescent="0.25">
      <c r="A167" s="113" t="s">
        <v>90</v>
      </c>
      <c r="B167" s="78" t="s">
        <v>357</v>
      </c>
      <c r="C167" s="119"/>
      <c r="D167" s="27"/>
    </row>
    <row r="168" spans="1:7" ht="47.25" hidden="1" x14ac:dyDescent="0.25">
      <c r="A168" s="113" t="s">
        <v>90</v>
      </c>
      <c r="B168" s="78" t="s">
        <v>231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264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229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217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218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hidden="1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269</v>
      </c>
      <c r="C182" s="119">
        <v>572.29999999999995</v>
      </c>
      <c r="D182" s="27">
        <v>572.29999999999995</v>
      </c>
    </row>
    <row r="183" spans="1:4" ht="54.75" customHeight="1" x14ac:dyDescent="0.25">
      <c r="A183" s="113" t="s">
        <v>105</v>
      </c>
      <c r="B183" s="52" t="s">
        <v>266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267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440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379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265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270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216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213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333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378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441</v>
      </c>
      <c r="C193" s="119">
        <f>10.5-3.5</f>
        <v>7</v>
      </c>
      <c r="D193" s="27">
        <f>10.5-3.5</f>
        <v>7</v>
      </c>
    </row>
    <row r="194" spans="1:4" ht="47.25" hidden="1" x14ac:dyDescent="0.25">
      <c r="A194" s="113" t="s">
        <v>177</v>
      </c>
      <c r="B194" s="52" t="s">
        <v>178</v>
      </c>
      <c r="C194" s="119">
        <f>C195</f>
        <v>0</v>
      </c>
      <c r="D194" s="27">
        <f>D195</f>
        <v>0</v>
      </c>
    </row>
    <row r="195" spans="1:4" ht="47.25" hidden="1" x14ac:dyDescent="0.25">
      <c r="A195" s="113" t="s">
        <v>179</v>
      </c>
      <c r="B195" s="52" t="s">
        <v>180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209</v>
      </c>
      <c r="B198" s="52" t="s">
        <v>210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211</v>
      </c>
      <c r="B199" s="52" t="s">
        <v>212</v>
      </c>
      <c r="C199" s="119">
        <v>3604.9</v>
      </c>
      <c r="D199" s="27">
        <v>3606.2</v>
      </c>
    </row>
    <row r="200" spans="1:4" ht="31.5" x14ac:dyDescent="0.25">
      <c r="A200" s="113" t="s">
        <v>274</v>
      </c>
      <c r="B200" s="52" t="s">
        <v>443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275</v>
      </c>
      <c r="B201" s="52" t="s">
        <v>442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376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446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0.75" customHeight="1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hidden="1" x14ac:dyDescent="0.25">
      <c r="A209" s="113" t="s">
        <v>164</v>
      </c>
      <c r="B209" s="52" t="s">
        <v>397</v>
      </c>
      <c r="C209" s="119">
        <f>C210</f>
        <v>0</v>
      </c>
      <c r="D209" s="27">
        <f>D210</f>
        <v>0</v>
      </c>
    </row>
    <row r="210" spans="1:4" ht="31.5" hidden="1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hidden="1" x14ac:dyDescent="0.25">
      <c r="A211" s="98" t="s">
        <v>419</v>
      </c>
      <c r="B211" s="52" t="s">
        <v>421</v>
      </c>
      <c r="C211" s="119">
        <f>C212</f>
        <v>0</v>
      </c>
      <c r="D211" s="27">
        <f>D212</f>
        <v>0</v>
      </c>
    </row>
    <row r="212" spans="1:4" ht="31.5" hidden="1" x14ac:dyDescent="0.25">
      <c r="A212" s="98" t="s">
        <v>420</v>
      </c>
      <c r="B212" s="52" t="s">
        <v>422</v>
      </c>
      <c r="C212" s="119"/>
      <c r="D212" s="27"/>
    </row>
    <row r="213" spans="1:4" hidden="1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hidden="1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hidden="1" x14ac:dyDescent="0.25">
      <c r="A215" s="113" t="s">
        <v>120</v>
      </c>
      <c r="B215" s="52" t="s">
        <v>271</v>
      </c>
      <c r="C215" s="119"/>
      <c r="D215" s="27"/>
    </row>
    <row r="216" spans="1:4" ht="31.5" hidden="1" x14ac:dyDescent="0.25">
      <c r="A216" s="113" t="s">
        <v>120</v>
      </c>
      <c r="B216" s="45" t="s">
        <v>399</v>
      </c>
      <c r="C216" s="119">
        <v>0</v>
      </c>
      <c r="D216" s="27">
        <v>0</v>
      </c>
    </row>
    <row r="217" spans="1:4" hidden="1" x14ac:dyDescent="0.25">
      <c r="A217" s="114" t="s">
        <v>232</v>
      </c>
      <c r="B217" s="80" t="s">
        <v>233</v>
      </c>
      <c r="C217" s="122">
        <f>C218</f>
        <v>0</v>
      </c>
      <c r="D217" s="81">
        <f>D218</f>
        <v>0</v>
      </c>
    </row>
    <row r="218" spans="1:4" hidden="1" x14ac:dyDescent="0.25">
      <c r="A218" s="113" t="s">
        <v>234</v>
      </c>
      <c r="B218" s="52" t="s">
        <v>358</v>
      </c>
      <c r="C218" s="119"/>
      <c r="D218" s="27"/>
    </row>
    <row r="219" spans="1:4" ht="52.5" hidden="1" customHeight="1" x14ac:dyDescent="0.25">
      <c r="A219" s="114" t="s">
        <v>323</v>
      </c>
      <c r="B219" s="53" t="s">
        <v>324</v>
      </c>
      <c r="C219" s="118">
        <f>C220</f>
        <v>0</v>
      </c>
      <c r="D219" s="23">
        <f>D220</f>
        <v>0</v>
      </c>
    </row>
    <row r="220" spans="1:4" hidden="1" x14ac:dyDescent="0.25">
      <c r="A220" s="113" t="s">
        <v>332</v>
      </c>
      <c r="B220" s="55" t="s">
        <v>325</v>
      </c>
      <c r="C220" s="119">
        <f>C221</f>
        <v>0</v>
      </c>
      <c r="D220" s="27">
        <f>D221</f>
        <v>0</v>
      </c>
    </row>
    <row r="221" spans="1:4" hidden="1" x14ac:dyDescent="0.25">
      <c r="A221" s="113" t="s">
        <v>326</v>
      </c>
      <c r="B221" s="55" t="s">
        <v>327</v>
      </c>
      <c r="C221" s="119">
        <f>C222+C223</f>
        <v>0</v>
      </c>
      <c r="D221" s="27">
        <f>D222+D223</f>
        <v>0</v>
      </c>
    </row>
    <row r="222" spans="1:4" hidden="1" x14ac:dyDescent="0.25">
      <c r="A222" s="113" t="s">
        <v>328</v>
      </c>
      <c r="B222" s="55" t="s">
        <v>329</v>
      </c>
      <c r="C222" s="119">
        <v>0</v>
      </c>
      <c r="D222" s="27">
        <v>0</v>
      </c>
    </row>
    <row r="223" spans="1:4" hidden="1" x14ac:dyDescent="0.25">
      <c r="A223" s="113" t="s">
        <v>331</v>
      </c>
      <c r="B223" s="56" t="s">
        <v>330</v>
      </c>
      <c r="C223" s="119">
        <v>0</v>
      </c>
      <c r="D223" s="27">
        <v>0</v>
      </c>
    </row>
    <row r="224" spans="1:4" s="57" customFormat="1" ht="31.5" hidden="1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hidden="1" x14ac:dyDescent="0.25">
      <c r="A225" s="113" t="s">
        <v>6</v>
      </c>
      <c r="B225" s="52" t="s">
        <v>359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7"/>
      <c r="C227" s="123"/>
      <c r="D227" s="7"/>
    </row>
    <row r="228" spans="1:5" x14ac:dyDescent="0.25">
      <c r="A228" s="8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6"/>
      <c r="B242" s="176"/>
      <c r="C242" s="176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8"/>
      <c r="C256" s="127"/>
      <c r="D256" s="84"/>
    </row>
    <row r="257" spans="1:4" x14ac:dyDescent="0.25">
      <c r="A257" s="8"/>
      <c r="B257" s="18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7"/>
      <c r="B267" s="177"/>
      <c r="C267" s="177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7"/>
      <c r="B274" s="177"/>
      <c r="C274" s="177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7"/>
      <c r="B278" s="177"/>
      <c r="C278" s="177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75"/>
      <c r="B280" s="175"/>
      <c r="C280" s="175"/>
      <c r="D280" s="175"/>
    </row>
    <row r="281" spans="1:4" x14ac:dyDescent="0.25">
      <c r="A281" s="175"/>
      <c r="B281" s="175"/>
      <c r="C281" s="175"/>
      <c r="D281" s="175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C6:D6"/>
    <mergeCell ref="B1:D1"/>
    <mergeCell ref="B2:D2"/>
    <mergeCell ref="B3:D3"/>
    <mergeCell ref="A281:D281"/>
    <mergeCell ref="A242:C242"/>
    <mergeCell ref="A267:C267"/>
    <mergeCell ref="A274:C274"/>
    <mergeCell ref="A278:C278"/>
    <mergeCell ref="A280:D280"/>
    <mergeCell ref="A13:A14"/>
    <mergeCell ref="B13:B14"/>
    <mergeCell ref="C13:D13"/>
    <mergeCell ref="B4:D4"/>
    <mergeCell ref="B5:D5"/>
    <mergeCell ref="A9:D9"/>
    <mergeCell ref="A10:D10"/>
  </mergeCells>
  <pageMargins left="0.26" right="0.23" top="0.49" bottom="0.32" header="0.31496062992125984" footer="0.18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opLeftCell="A52" workbookViewId="0">
      <selection activeCell="B20" sqref="B20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73" t="s">
        <v>460</v>
      </c>
      <c r="C1" s="173"/>
      <c r="D1" s="173"/>
      <c r="E1" s="155"/>
    </row>
    <row r="2" spans="1:5" x14ac:dyDescent="0.25">
      <c r="B2" s="173" t="s">
        <v>389</v>
      </c>
      <c r="C2" s="173"/>
      <c r="D2" s="173"/>
      <c r="E2" s="155"/>
    </row>
    <row r="3" spans="1:5" x14ac:dyDescent="0.25">
      <c r="B3" s="173" t="s">
        <v>473</v>
      </c>
      <c r="C3" s="173"/>
      <c r="D3" s="173"/>
      <c r="E3" s="155"/>
    </row>
    <row r="4" spans="1:5" x14ac:dyDescent="0.25">
      <c r="A4" s="105"/>
      <c r="B4" s="184" t="s">
        <v>390</v>
      </c>
      <c r="C4" s="184"/>
      <c r="D4" s="184"/>
    </row>
    <row r="5" spans="1:5" x14ac:dyDescent="0.25">
      <c r="A5" s="105"/>
      <c r="B5" s="185" t="s">
        <v>391</v>
      </c>
      <c r="C5" s="185"/>
      <c r="D5" s="185"/>
    </row>
    <row r="6" spans="1:5" x14ac:dyDescent="0.25">
      <c r="A6" s="105"/>
      <c r="B6" s="166"/>
      <c r="C6" s="186" t="s">
        <v>450</v>
      </c>
      <c r="D6" s="186"/>
    </row>
    <row r="7" spans="1:5" x14ac:dyDescent="0.25">
      <c r="B7" s="166"/>
      <c r="C7" s="115"/>
    </row>
    <row r="8" spans="1:5" x14ac:dyDescent="0.25">
      <c r="B8" s="60"/>
      <c r="C8" s="116"/>
    </row>
    <row r="9" spans="1:5" ht="18.75" x14ac:dyDescent="0.25">
      <c r="A9" s="174" t="s">
        <v>122</v>
      </c>
      <c r="B9" s="174"/>
      <c r="C9" s="174"/>
      <c r="D9" s="174"/>
    </row>
    <row r="10" spans="1:5" ht="18.75" x14ac:dyDescent="0.25">
      <c r="A10" s="174" t="s">
        <v>386</v>
      </c>
      <c r="B10" s="174"/>
      <c r="C10" s="174"/>
      <c r="D10" s="174"/>
    </row>
    <row r="11" spans="1:5" x14ac:dyDescent="0.25">
      <c r="A11" s="106"/>
      <c r="B11" s="19"/>
    </row>
    <row r="12" spans="1:5" x14ac:dyDescent="0.25">
      <c r="A12" s="106"/>
      <c r="B12" s="19"/>
    </row>
    <row r="13" spans="1:5" x14ac:dyDescent="0.25">
      <c r="A13" s="178" t="s">
        <v>7</v>
      </c>
      <c r="B13" s="180" t="s">
        <v>8</v>
      </c>
      <c r="C13" s="182" t="s">
        <v>447</v>
      </c>
      <c r="D13" s="183"/>
    </row>
    <row r="14" spans="1:5" x14ac:dyDescent="0.25">
      <c r="A14" s="179"/>
      <c r="B14" s="181"/>
      <c r="C14" s="85" t="s">
        <v>343</v>
      </c>
      <c r="D14" s="85" t="s">
        <v>387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449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483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383</v>
      </c>
      <c r="C20" s="119">
        <f>1980+176</f>
        <v>2156</v>
      </c>
      <c r="D20" s="27">
        <f>1730+192</f>
        <v>1922</v>
      </c>
    </row>
    <row r="21" spans="1:5" ht="47.25" x14ac:dyDescent="0.25">
      <c r="A21" s="89" t="s">
        <v>27</v>
      </c>
      <c r="B21" s="66" t="s">
        <v>215</v>
      </c>
      <c r="C21" s="119">
        <v>0</v>
      </c>
      <c r="D21" s="27">
        <v>0</v>
      </c>
    </row>
    <row r="22" spans="1:5" x14ac:dyDescent="0.25">
      <c r="A22" s="108" t="s">
        <v>286</v>
      </c>
      <c r="B22" s="62" t="s">
        <v>295</v>
      </c>
      <c r="C22" s="118">
        <f>C23</f>
        <v>6186.7</v>
      </c>
      <c r="D22" s="23">
        <f>D23</f>
        <v>4763.8</v>
      </c>
    </row>
    <row r="23" spans="1:5" x14ac:dyDescent="0.25">
      <c r="A23" s="108" t="s">
        <v>287</v>
      </c>
      <c r="B23" s="65" t="s">
        <v>384</v>
      </c>
      <c r="C23" s="119">
        <f>C24+C25+C26+C27</f>
        <v>6186.7</v>
      </c>
      <c r="D23" s="27">
        <f>D24+D25+D26+D27</f>
        <v>4763.8</v>
      </c>
    </row>
    <row r="24" spans="1:5" ht="47.25" x14ac:dyDescent="0.25">
      <c r="A24" s="110" t="s">
        <v>303</v>
      </c>
      <c r="B24" s="25" t="s">
        <v>304</v>
      </c>
      <c r="C24" s="119">
        <v>2344.6999999999998</v>
      </c>
      <c r="D24" s="27">
        <v>1805</v>
      </c>
    </row>
    <row r="25" spans="1:5" ht="47.25" x14ac:dyDescent="0.25">
      <c r="A25" s="110" t="s">
        <v>305</v>
      </c>
      <c r="B25" s="32" t="s">
        <v>306</v>
      </c>
      <c r="C25" s="119">
        <v>50</v>
      </c>
      <c r="D25" s="27">
        <v>38</v>
      </c>
    </row>
    <row r="26" spans="1:5" ht="47.25" x14ac:dyDescent="0.25">
      <c r="A26" s="108" t="s">
        <v>288</v>
      </c>
      <c r="B26" s="65" t="s">
        <v>445</v>
      </c>
      <c r="C26" s="119">
        <v>3792</v>
      </c>
      <c r="D26" s="27">
        <v>2920.8</v>
      </c>
    </row>
    <row r="27" spans="1:5" ht="47.25" x14ac:dyDescent="0.25">
      <c r="A27" s="110" t="s">
        <v>307</v>
      </c>
      <c r="B27" s="32" t="s">
        <v>308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201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202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203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31.5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204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400</v>
      </c>
      <c r="B42" s="63" t="s">
        <v>272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401</v>
      </c>
      <c r="B43" s="63" t="s">
        <v>273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403</v>
      </c>
      <c r="B48" s="70" t="s">
        <v>298</v>
      </c>
      <c r="C48" s="119">
        <v>6</v>
      </c>
      <c r="D48" s="27">
        <v>6</v>
      </c>
    </row>
    <row r="49" spans="1:4" ht="31.5" x14ac:dyDescent="0.25">
      <c r="A49" s="92" t="s">
        <v>461</v>
      </c>
      <c r="B49" s="37" t="s">
        <v>462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402</v>
      </c>
      <c r="B50" s="70" t="s">
        <v>296</v>
      </c>
      <c r="C50" s="119">
        <v>200</v>
      </c>
      <c r="D50" s="27">
        <v>200</v>
      </c>
    </row>
    <row r="51" spans="1:4" s="57" customFormat="1" ht="31.5" x14ac:dyDescent="0.25">
      <c r="A51" s="111" t="s">
        <v>181</v>
      </c>
      <c r="B51" s="69" t="s">
        <v>182</v>
      </c>
      <c r="C51" s="118">
        <f t="shared" ref="C51:D53" si="0">C52</f>
        <v>0</v>
      </c>
      <c r="D51" s="23">
        <f t="shared" si="0"/>
        <v>0</v>
      </c>
    </row>
    <row r="52" spans="1:4" x14ac:dyDescent="0.25">
      <c r="A52" s="108" t="s">
        <v>183</v>
      </c>
      <c r="B52" s="70" t="s">
        <v>184</v>
      </c>
      <c r="C52" s="119">
        <f t="shared" si="0"/>
        <v>0</v>
      </c>
      <c r="D52" s="27">
        <f t="shared" si="0"/>
        <v>0</v>
      </c>
    </row>
    <row r="53" spans="1:4" ht="31.5" x14ac:dyDescent="0.25">
      <c r="A53" s="108" t="s">
        <v>185</v>
      </c>
      <c r="B53" s="70" t="s">
        <v>186</v>
      </c>
      <c r="C53" s="119">
        <f t="shared" si="0"/>
        <v>0</v>
      </c>
      <c r="D53" s="27">
        <f t="shared" si="0"/>
        <v>0</v>
      </c>
    </row>
    <row r="54" spans="1:4" ht="31.5" x14ac:dyDescent="0.25">
      <c r="A54" s="108" t="s">
        <v>398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256</v>
      </c>
      <c r="B56" s="150" t="s">
        <v>257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258</v>
      </c>
      <c r="B57" s="150" t="s">
        <v>344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187</v>
      </c>
      <c r="B60" s="39" t="s">
        <v>455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454</v>
      </c>
      <c r="B61" s="39" t="s">
        <v>456</v>
      </c>
      <c r="C61" s="119">
        <v>15348</v>
      </c>
      <c r="D61" s="27">
        <v>16118</v>
      </c>
    </row>
    <row r="62" spans="1:4" ht="47.25" x14ac:dyDescent="0.25">
      <c r="A62" s="89" t="s">
        <v>414</v>
      </c>
      <c r="B62" s="150" t="s">
        <v>253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415</v>
      </c>
      <c r="B63" s="150" t="s">
        <v>345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436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437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221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196</v>
      </c>
      <c r="B74" s="63" t="s">
        <v>197</v>
      </c>
      <c r="C74" s="119">
        <v>2770</v>
      </c>
      <c r="D74" s="27">
        <v>2960</v>
      </c>
    </row>
    <row r="75" spans="1:4" x14ac:dyDescent="0.25">
      <c r="A75" s="89" t="s">
        <v>223</v>
      </c>
      <c r="B75" s="63" t="s">
        <v>224</v>
      </c>
      <c r="C75" s="119">
        <v>440</v>
      </c>
      <c r="D75" s="27">
        <v>470</v>
      </c>
    </row>
    <row r="76" spans="1:4" x14ac:dyDescent="0.25">
      <c r="A76" s="89" t="s">
        <v>198</v>
      </c>
      <c r="B76" s="63" t="s">
        <v>237</v>
      </c>
      <c r="C76" s="119">
        <v>348</v>
      </c>
      <c r="D76" s="27">
        <v>370</v>
      </c>
    </row>
    <row r="77" spans="1:4" x14ac:dyDescent="0.25">
      <c r="A77" s="89" t="s">
        <v>199</v>
      </c>
      <c r="B77" s="63" t="s">
        <v>200</v>
      </c>
      <c r="C77" s="119">
        <v>2700</v>
      </c>
      <c r="D77" s="27">
        <v>2900</v>
      </c>
    </row>
    <row r="78" spans="1:4" ht="31.5" x14ac:dyDescent="0.25">
      <c r="A78" s="89" t="s">
        <v>284</v>
      </c>
      <c r="B78" s="63" t="s">
        <v>285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206</v>
      </c>
      <c r="C79" s="118">
        <f>C80</f>
        <v>838</v>
      </c>
      <c r="D79" s="23">
        <f>D80</f>
        <v>873</v>
      </c>
    </row>
    <row r="80" spans="1:4" x14ac:dyDescent="0.25">
      <c r="A80" s="89" t="s">
        <v>191</v>
      </c>
      <c r="B80" s="63" t="s">
        <v>192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404</v>
      </c>
      <c r="B81" s="63" t="s">
        <v>254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405</v>
      </c>
      <c r="B82" s="63" t="s">
        <v>255</v>
      </c>
      <c r="C82" s="119">
        <v>838</v>
      </c>
      <c r="D82" s="27">
        <v>873</v>
      </c>
    </row>
    <row r="83" spans="1:4" x14ac:dyDescent="0.25">
      <c r="A83" s="89" t="s">
        <v>193</v>
      </c>
      <c r="B83" s="63" t="s">
        <v>194</v>
      </c>
      <c r="C83" s="119">
        <f>C84</f>
        <v>0</v>
      </c>
      <c r="D83" s="27">
        <f>D84</f>
        <v>0</v>
      </c>
    </row>
    <row r="84" spans="1:4" x14ac:dyDescent="0.25">
      <c r="A84" s="89" t="s">
        <v>188</v>
      </c>
      <c r="B84" s="63" t="s">
        <v>189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338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195</v>
      </c>
      <c r="B87" s="25" t="s">
        <v>388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190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337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1.5" x14ac:dyDescent="0.25">
      <c r="A91" s="108" t="s">
        <v>205</v>
      </c>
      <c r="B91" s="163" t="s">
        <v>458</v>
      </c>
      <c r="C91" s="119">
        <v>0</v>
      </c>
      <c r="D91" s="27">
        <v>0</v>
      </c>
    </row>
    <row r="92" spans="1:4" ht="31.5" x14ac:dyDescent="0.25">
      <c r="A92" s="92" t="s">
        <v>457</v>
      </c>
      <c r="B92" s="41" t="s">
        <v>459</v>
      </c>
      <c r="C92" s="119">
        <v>1000</v>
      </c>
      <c r="D92" s="27">
        <v>1000</v>
      </c>
    </row>
    <row r="93" spans="1:4" ht="31.5" x14ac:dyDescent="0.25">
      <c r="A93" s="108" t="s">
        <v>416</v>
      </c>
      <c r="B93" s="153" t="s">
        <v>395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169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438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319</v>
      </c>
      <c r="B100" s="43" t="s">
        <v>320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335</v>
      </c>
      <c r="B101" s="44" t="s">
        <v>336</v>
      </c>
      <c r="C101" s="119">
        <v>55</v>
      </c>
      <c r="D101" s="27">
        <v>57</v>
      </c>
    </row>
    <row r="102" spans="1:4" ht="31.5" x14ac:dyDescent="0.25">
      <c r="A102" s="109" t="s">
        <v>321</v>
      </c>
      <c r="B102" s="44" t="s">
        <v>322</v>
      </c>
      <c r="C102" s="119">
        <v>38</v>
      </c>
      <c r="D102" s="27">
        <v>40</v>
      </c>
    </row>
    <row r="103" spans="1:4" ht="31.5" x14ac:dyDescent="0.25">
      <c r="A103" s="108" t="s">
        <v>315</v>
      </c>
      <c r="B103" s="36" t="s">
        <v>316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417</v>
      </c>
      <c r="B104" s="36" t="s">
        <v>302</v>
      </c>
      <c r="C104" s="119">
        <v>110</v>
      </c>
      <c r="D104" s="27">
        <v>110</v>
      </c>
    </row>
    <row r="105" spans="1:4" ht="63" x14ac:dyDescent="0.25">
      <c r="A105" s="109" t="s">
        <v>418</v>
      </c>
      <c r="B105" s="71" t="s">
        <v>439</v>
      </c>
      <c r="C105" s="119">
        <f>C106+C107+C108+C109</f>
        <v>391</v>
      </c>
      <c r="D105" s="27">
        <f>D107+D108+D109+D106</f>
        <v>342</v>
      </c>
    </row>
    <row r="106" spans="1:4" x14ac:dyDescent="0.25">
      <c r="A106" s="109" t="s">
        <v>1</v>
      </c>
      <c r="B106" s="71" t="s">
        <v>219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220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406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407</v>
      </c>
      <c r="B111" s="68" t="s">
        <v>230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408</v>
      </c>
      <c r="B112" s="68" t="s">
        <v>346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409</v>
      </c>
      <c r="B113" s="68" t="s">
        <v>347</v>
      </c>
      <c r="C113" s="119">
        <v>52</v>
      </c>
      <c r="D113" s="27">
        <v>54</v>
      </c>
    </row>
    <row r="114" spans="1:4" x14ac:dyDescent="0.25">
      <c r="A114" s="109" t="s">
        <v>410</v>
      </c>
      <c r="B114" s="68" t="s">
        <v>348</v>
      </c>
      <c r="C114" s="119">
        <v>511</v>
      </c>
      <c r="D114" s="27">
        <v>526</v>
      </c>
    </row>
    <row r="115" spans="1:4" x14ac:dyDescent="0.25">
      <c r="A115" s="108" t="s">
        <v>411</v>
      </c>
      <c r="B115" s="39" t="s">
        <v>334</v>
      </c>
      <c r="C115" s="119">
        <v>60</v>
      </c>
      <c r="D115" s="27">
        <v>60</v>
      </c>
    </row>
    <row r="116" spans="1:4" ht="47.25" x14ac:dyDescent="0.25">
      <c r="A116" s="109" t="s">
        <v>412</v>
      </c>
      <c r="B116" s="68" t="s">
        <v>349</v>
      </c>
      <c r="C116" s="119">
        <v>233</v>
      </c>
      <c r="D116" s="27">
        <v>236</v>
      </c>
    </row>
    <row r="117" spans="1:4" x14ac:dyDescent="0.25">
      <c r="A117" s="109" t="s">
        <v>290</v>
      </c>
      <c r="B117" s="68" t="s">
        <v>291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413</v>
      </c>
      <c r="B119" s="68" t="s">
        <v>65</v>
      </c>
      <c r="C119" s="119">
        <v>2360</v>
      </c>
      <c r="D119" s="27">
        <v>2389</v>
      </c>
    </row>
    <row r="120" spans="1:4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x14ac:dyDescent="0.25">
      <c r="A128" s="112" t="s">
        <v>225</v>
      </c>
      <c r="B128" s="52" t="s">
        <v>226</v>
      </c>
      <c r="C128" s="119">
        <f>C129</f>
        <v>0</v>
      </c>
      <c r="D128" s="27">
        <f>D129</f>
        <v>0</v>
      </c>
    </row>
    <row r="129" spans="1:4" x14ac:dyDescent="0.25">
      <c r="A129" s="112" t="s">
        <v>227</v>
      </c>
      <c r="B129" s="52" t="s">
        <v>228</v>
      </c>
      <c r="C129" s="119"/>
      <c r="D129" s="27"/>
    </row>
    <row r="130" spans="1:4" x14ac:dyDescent="0.25">
      <c r="A130" s="107" t="s">
        <v>47</v>
      </c>
      <c r="B130" s="77" t="s">
        <v>294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x14ac:dyDescent="0.25">
      <c r="A131" s="113" t="s">
        <v>175</v>
      </c>
      <c r="B131" s="78" t="s">
        <v>173</v>
      </c>
      <c r="C131" s="119">
        <f>C132</f>
        <v>0</v>
      </c>
      <c r="D131" s="27">
        <f>D132</f>
        <v>0</v>
      </c>
    </row>
    <row r="132" spans="1:4" x14ac:dyDescent="0.25">
      <c r="A132" s="113" t="s">
        <v>116</v>
      </c>
      <c r="B132" s="78" t="s">
        <v>174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1.5" x14ac:dyDescent="0.25">
      <c r="A135" s="113" t="s">
        <v>162</v>
      </c>
      <c r="B135" s="78" t="s">
        <v>176</v>
      </c>
      <c r="C135" s="119">
        <f>C136</f>
        <v>0</v>
      </c>
      <c r="D135" s="27">
        <f>D136</f>
        <v>0</v>
      </c>
    </row>
    <row r="136" spans="1:4" ht="31.5" x14ac:dyDescent="0.25">
      <c r="A136" s="113" t="s">
        <v>161</v>
      </c>
      <c r="B136" s="78" t="s">
        <v>163</v>
      </c>
      <c r="C136" s="119"/>
      <c r="D136" s="27"/>
    </row>
    <row r="137" spans="1:4" x14ac:dyDescent="0.25">
      <c r="A137" s="113" t="s">
        <v>238</v>
      </c>
      <c r="B137" s="78" t="s">
        <v>350</v>
      </c>
      <c r="C137" s="119">
        <f>C138</f>
        <v>0</v>
      </c>
      <c r="D137" s="27">
        <f>D138</f>
        <v>0</v>
      </c>
    </row>
    <row r="138" spans="1:4" x14ac:dyDescent="0.25">
      <c r="A138" s="113" t="s">
        <v>239</v>
      </c>
      <c r="B138" s="78" t="s">
        <v>240</v>
      </c>
      <c r="C138" s="119"/>
      <c r="D138" s="27"/>
    </row>
    <row r="139" spans="1:4" ht="31.5" x14ac:dyDescent="0.25">
      <c r="A139" s="113" t="s">
        <v>259</v>
      </c>
      <c r="B139" s="78" t="s">
        <v>351</v>
      </c>
      <c r="C139" s="119">
        <f>C140</f>
        <v>38500</v>
      </c>
      <c r="D139" s="27">
        <f>D140</f>
        <v>0</v>
      </c>
    </row>
    <row r="140" spans="1:4" ht="31.5" x14ac:dyDescent="0.25">
      <c r="A140" s="113" t="s">
        <v>260</v>
      </c>
      <c r="B140" s="78" t="s">
        <v>352</v>
      </c>
      <c r="C140" s="119">
        <f>C141+C142+C143+C144+C145</f>
        <v>38500</v>
      </c>
      <c r="D140" s="27">
        <f>D141+D142+D143+D144+D145</f>
        <v>0</v>
      </c>
    </row>
    <row r="141" spans="1:4" ht="63" x14ac:dyDescent="0.25">
      <c r="A141" s="113" t="s">
        <v>260</v>
      </c>
      <c r="B141" s="78" t="s">
        <v>261</v>
      </c>
      <c r="C141" s="119"/>
      <c r="D141" s="27">
        <v>0</v>
      </c>
    </row>
    <row r="142" spans="1:4" ht="78.75" x14ac:dyDescent="0.25">
      <c r="A142" s="113" t="s">
        <v>260</v>
      </c>
      <c r="B142" s="78" t="s">
        <v>262</v>
      </c>
      <c r="C142" s="119">
        <v>3000</v>
      </c>
      <c r="D142" s="27">
        <v>0</v>
      </c>
    </row>
    <row r="143" spans="1:4" ht="63" x14ac:dyDescent="0.25">
      <c r="A143" s="113" t="s">
        <v>260</v>
      </c>
      <c r="B143" s="78" t="s">
        <v>263</v>
      </c>
      <c r="C143" s="119">
        <v>2500</v>
      </c>
      <c r="D143" s="27">
        <v>0</v>
      </c>
    </row>
    <row r="144" spans="1:4" ht="31.5" x14ac:dyDescent="0.25">
      <c r="A144" s="113" t="s">
        <v>260</v>
      </c>
      <c r="B144" s="78" t="s">
        <v>353</v>
      </c>
      <c r="C144" s="119">
        <v>17000</v>
      </c>
      <c r="D144" s="27">
        <v>0</v>
      </c>
    </row>
    <row r="145" spans="1:4" x14ac:dyDescent="0.25">
      <c r="A145" s="113" t="s">
        <v>260</v>
      </c>
      <c r="B145" s="78" t="s">
        <v>435</v>
      </c>
      <c r="C145" s="119">
        <v>16000</v>
      </c>
      <c r="D145" s="27">
        <v>0</v>
      </c>
    </row>
    <row r="146" spans="1:4" ht="63" x14ac:dyDescent="0.25">
      <c r="A146" s="113" t="s">
        <v>170</v>
      </c>
      <c r="B146" s="78" t="s">
        <v>354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171</v>
      </c>
      <c r="B147" s="78" t="s">
        <v>355</v>
      </c>
      <c r="C147" s="119">
        <f>C148+C149</f>
        <v>181381.8</v>
      </c>
      <c r="D147" s="27">
        <f>D149+D148</f>
        <v>48295.199999999997</v>
      </c>
    </row>
    <row r="148" spans="1:4" ht="47.25" x14ac:dyDescent="0.25">
      <c r="A148" s="113" t="s">
        <v>235</v>
      </c>
      <c r="B148" s="78" t="s">
        <v>236</v>
      </c>
      <c r="C148" s="119">
        <v>0</v>
      </c>
      <c r="D148" s="27">
        <v>0</v>
      </c>
    </row>
    <row r="149" spans="1:4" ht="47.25" x14ac:dyDescent="0.25">
      <c r="A149" s="113" t="s">
        <v>172</v>
      </c>
      <c r="B149" s="78" t="s">
        <v>396</v>
      </c>
      <c r="C149" s="119">
        <v>181381.8</v>
      </c>
      <c r="D149" s="27">
        <v>48295.199999999997</v>
      </c>
    </row>
    <row r="150" spans="1:4" ht="47.25" x14ac:dyDescent="0.25">
      <c r="A150" s="113" t="s">
        <v>276</v>
      </c>
      <c r="B150" s="78" t="s">
        <v>277</v>
      </c>
      <c r="C150" s="119">
        <f>C151</f>
        <v>92124.7</v>
      </c>
      <c r="D150" s="27">
        <f>D151</f>
        <v>39619.9</v>
      </c>
    </row>
    <row r="151" spans="1:4" ht="47.25" x14ac:dyDescent="0.25">
      <c r="A151" s="113" t="s">
        <v>278</v>
      </c>
      <c r="B151" s="78" t="s">
        <v>279</v>
      </c>
      <c r="C151" s="119">
        <f>C152+C153</f>
        <v>92124.7</v>
      </c>
      <c r="D151" s="27">
        <f>D152+D153</f>
        <v>39619.9</v>
      </c>
    </row>
    <row r="152" spans="1:4" ht="31.5" x14ac:dyDescent="0.25">
      <c r="A152" s="113" t="s">
        <v>280</v>
      </c>
      <c r="B152" s="78" t="s">
        <v>281</v>
      </c>
      <c r="C152" s="119">
        <v>0</v>
      </c>
      <c r="D152" s="27">
        <v>0</v>
      </c>
    </row>
    <row r="153" spans="1:4" ht="31.5" x14ac:dyDescent="0.25">
      <c r="A153" s="113" t="s">
        <v>282</v>
      </c>
      <c r="B153" s="78" t="s">
        <v>283</v>
      </c>
      <c r="C153" s="119">
        <v>92124.7</v>
      </c>
      <c r="D153" s="27">
        <v>39619.9</v>
      </c>
    </row>
    <row r="154" spans="1:4" ht="31.5" x14ac:dyDescent="0.25">
      <c r="A154" s="113" t="s">
        <v>244</v>
      </c>
      <c r="B154" s="78" t="s">
        <v>245</v>
      </c>
      <c r="C154" s="119">
        <f>C155</f>
        <v>0</v>
      </c>
      <c r="D154" s="27">
        <f>D155</f>
        <v>0</v>
      </c>
    </row>
    <row r="155" spans="1:4" ht="31.5" x14ac:dyDescent="0.25">
      <c r="A155" s="113" t="s">
        <v>243</v>
      </c>
      <c r="B155" s="78" t="s">
        <v>246</v>
      </c>
      <c r="C155" s="119"/>
      <c r="D155" s="27"/>
    </row>
    <row r="156" spans="1:4" x14ac:dyDescent="0.25">
      <c r="A156" s="113" t="s">
        <v>242</v>
      </c>
      <c r="B156" s="78" t="s">
        <v>247</v>
      </c>
      <c r="C156" s="119">
        <f>C157</f>
        <v>0</v>
      </c>
      <c r="D156" s="27">
        <f>D157</f>
        <v>0</v>
      </c>
    </row>
    <row r="157" spans="1:4" x14ac:dyDescent="0.25">
      <c r="A157" s="113" t="s">
        <v>241</v>
      </c>
      <c r="B157" s="78" t="s">
        <v>248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47.25" x14ac:dyDescent="0.25">
      <c r="A160" s="113" t="s">
        <v>90</v>
      </c>
      <c r="B160" s="78" t="s">
        <v>356</v>
      </c>
      <c r="C160" s="119"/>
      <c r="D160" s="27"/>
    </row>
    <row r="161" spans="1:7" hidden="1" x14ac:dyDescent="0.25">
      <c r="A161" s="113" t="s">
        <v>90</v>
      </c>
      <c r="B161" s="78" t="s">
        <v>268</v>
      </c>
      <c r="C161" s="119"/>
      <c r="D161" s="27"/>
    </row>
    <row r="162" spans="1:7" ht="31.5" x14ac:dyDescent="0.25">
      <c r="A162" s="113" t="s">
        <v>90</v>
      </c>
      <c r="B162" s="78" t="s">
        <v>393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208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249</v>
      </c>
      <c r="C164" s="119"/>
      <c r="D164" s="27"/>
    </row>
    <row r="165" spans="1:7" hidden="1" x14ac:dyDescent="0.25">
      <c r="A165" s="93" t="s">
        <v>90</v>
      </c>
      <c r="B165" s="45" t="s">
        <v>342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250</v>
      </c>
      <c r="C166" s="119"/>
      <c r="D166" s="27"/>
    </row>
    <row r="167" spans="1:7" ht="31.5" hidden="1" x14ac:dyDescent="0.25">
      <c r="A167" s="113" t="s">
        <v>90</v>
      </c>
      <c r="B167" s="78" t="s">
        <v>357</v>
      </c>
      <c r="C167" s="119"/>
      <c r="D167" s="27"/>
    </row>
    <row r="168" spans="1:7" ht="47.25" hidden="1" x14ac:dyDescent="0.25">
      <c r="A168" s="113" t="s">
        <v>90</v>
      </c>
      <c r="B168" s="78" t="s">
        <v>231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264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229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217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218</v>
      </c>
      <c r="C175" s="119">
        <v>343.2</v>
      </c>
      <c r="D175" s="27">
        <v>0</v>
      </c>
    </row>
    <row r="176" spans="1:7" ht="31.5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ht="31.5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269</v>
      </c>
      <c r="C182" s="119">
        <v>572.29999999999995</v>
      </c>
      <c r="D182" s="27">
        <v>572.29999999999995</v>
      </c>
    </row>
    <row r="183" spans="1:4" ht="63" x14ac:dyDescent="0.25">
      <c r="A183" s="113" t="s">
        <v>105</v>
      </c>
      <c r="B183" s="52" t="s">
        <v>266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267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440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379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265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270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216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213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333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378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441</v>
      </c>
      <c r="C193" s="119">
        <f>10.5-3.5</f>
        <v>7</v>
      </c>
      <c r="D193" s="27">
        <f>10.5-3.5</f>
        <v>7</v>
      </c>
    </row>
    <row r="194" spans="1:4" ht="47.25" x14ac:dyDescent="0.25">
      <c r="A194" s="113" t="s">
        <v>177</v>
      </c>
      <c r="B194" s="52" t="s">
        <v>178</v>
      </c>
      <c r="C194" s="119">
        <f>C195</f>
        <v>0</v>
      </c>
      <c r="D194" s="27">
        <f>D195</f>
        <v>0</v>
      </c>
    </row>
    <row r="195" spans="1:4" ht="47.25" x14ac:dyDescent="0.25">
      <c r="A195" s="113" t="s">
        <v>179</v>
      </c>
      <c r="B195" s="52" t="s">
        <v>180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209</v>
      </c>
      <c r="B198" s="52" t="s">
        <v>210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211</v>
      </c>
      <c r="B199" s="52" t="s">
        <v>212</v>
      </c>
      <c r="C199" s="119">
        <v>3604.9</v>
      </c>
      <c r="D199" s="27">
        <v>3606.2</v>
      </c>
    </row>
    <row r="200" spans="1:4" ht="31.5" x14ac:dyDescent="0.25">
      <c r="A200" s="113" t="s">
        <v>274</v>
      </c>
      <c r="B200" s="52" t="s">
        <v>443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275</v>
      </c>
      <c r="B201" s="52" t="s">
        <v>442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376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446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x14ac:dyDescent="0.25">
      <c r="A209" s="113" t="s">
        <v>164</v>
      </c>
      <c r="B209" s="52" t="s">
        <v>397</v>
      </c>
      <c r="C209" s="119">
        <f>C210</f>
        <v>0</v>
      </c>
      <c r="D209" s="27">
        <f>D210</f>
        <v>0</v>
      </c>
    </row>
    <row r="210" spans="1:4" ht="31.5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x14ac:dyDescent="0.25">
      <c r="A211" s="98" t="s">
        <v>419</v>
      </c>
      <c r="B211" s="52" t="s">
        <v>421</v>
      </c>
      <c r="C211" s="119">
        <f>C212</f>
        <v>0</v>
      </c>
      <c r="D211" s="27">
        <f>D212</f>
        <v>0</v>
      </c>
    </row>
    <row r="212" spans="1:4" ht="31.5" x14ac:dyDescent="0.25">
      <c r="A212" s="98" t="s">
        <v>420</v>
      </c>
      <c r="B212" s="52" t="s">
        <v>422</v>
      </c>
      <c r="C212" s="119"/>
      <c r="D212" s="27"/>
    </row>
    <row r="213" spans="1:4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x14ac:dyDescent="0.25">
      <c r="A215" s="113" t="s">
        <v>120</v>
      </c>
      <c r="B215" s="52" t="s">
        <v>271</v>
      </c>
      <c r="C215" s="119"/>
      <c r="D215" s="27"/>
    </row>
    <row r="216" spans="1:4" ht="31.5" x14ac:dyDescent="0.25">
      <c r="A216" s="113" t="s">
        <v>120</v>
      </c>
      <c r="B216" s="45" t="s">
        <v>399</v>
      </c>
      <c r="C216" s="119">
        <v>0</v>
      </c>
      <c r="D216" s="27">
        <v>0</v>
      </c>
    </row>
    <row r="217" spans="1:4" x14ac:dyDescent="0.25">
      <c r="A217" s="114" t="s">
        <v>232</v>
      </c>
      <c r="B217" s="80" t="s">
        <v>233</v>
      </c>
      <c r="C217" s="122">
        <f>C218</f>
        <v>0</v>
      </c>
      <c r="D217" s="81">
        <f>D218</f>
        <v>0</v>
      </c>
    </row>
    <row r="218" spans="1:4" x14ac:dyDescent="0.25">
      <c r="A218" s="113" t="s">
        <v>234</v>
      </c>
      <c r="B218" s="52" t="s">
        <v>358</v>
      </c>
      <c r="C218" s="119"/>
      <c r="D218" s="27"/>
    </row>
    <row r="219" spans="1:4" ht="63" x14ac:dyDescent="0.25">
      <c r="A219" s="114" t="s">
        <v>323</v>
      </c>
      <c r="B219" s="53" t="s">
        <v>324</v>
      </c>
      <c r="C219" s="118">
        <f>C220</f>
        <v>0</v>
      </c>
      <c r="D219" s="23">
        <f>D220</f>
        <v>0</v>
      </c>
    </row>
    <row r="220" spans="1:4" x14ac:dyDescent="0.25">
      <c r="A220" s="113" t="s">
        <v>332</v>
      </c>
      <c r="B220" s="55" t="s">
        <v>325</v>
      </c>
      <c r="C220" s="119">
        <f>C221</f>
        <v>0</v>
      </c>
      <c r="D220" s="27">
        <f>D221</f>
        <v>0</v>
      </c>
    </row>
    <row r="221" spans="1:4" x14ac:dyDescent="0.25">
      <c r="A221" s="113" t="s">
        <v>326</v>
      </c>
      <c r="B221" s="55" t="s">
        <v>327</v>
      </c>
      <c r="C221" s="119">
        <f>C222+C223</f>
        <v>0</v>
      </c>
      <c r="D221" s="27">
        <f>D222+D223</f>
        <v>0</v>
      </c>
    </row>
    <row r="222" spans="1:4" x14ac:dyDescent="0.25">
      <c r="A222" s="113" t="s">
        <v>328</v>
      </c>
      <c r="B222" s="55" t="s">
        <v>329</v>
      </c>
      <c r="C222" s="119">
        <v>0</v>
      </c>
      <c r="D222" s="27">
        <v>0</v>
      </c>
    </row>
    <row r="223" spans="1:4" x14ac:dyDescent="0.25">
      <c r="A223" s="113" t="s">
        <v>331</v>
      </c>
      <c r="B223" s="56" t="s">
        <v>330</v>
      </c>
      <c r="C223" s="119">
        <v>0</v>
      </c>
      <c r="D223" s="27">
        <v>0</v>
      </c>
    </row>
    <row r="224" spans="1:4" s="57" customFormat="1" ht="31.5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x14ac:dyDescent="0.25">
      <c r="A225" s="113" t="s">
        <v>6</v>
      </c>
      <c r="B225" s="52" t="s">
        <v>359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64"/>
      <c r="C227" s="123"/>
      <c r="D227" s="7"/>
    </row>
    <row r="228" spans="1:5" x14ac:dyDescent="0.25">
      <c r="A228" s="8"/>
      <c r="B228" s="164"/>
      <c r="C228" s="123"/>
      <c r="D228" s="7"/>
    </row>
    <row r="229" spans="1:5" x14ac:dyDescent="0.25">
      <c r="A229" s="8"/>
      <c r="B229" s="164"/>
      <c r="C229" s="123"/>
      <c r="D229" s="7"/>
    </row>
    <row r="230" spans="1:5" x14ac:dyDescent="0.25">
      <c r="A230" s="8"/>
      <c r="B230" s="164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6"/>
      <c r="B242" s="176"/>
      <c r="C242" s="176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65"/>
      <c r="C256" s="127"/>
      <c r="D256" s="84"/>
    </row>
    <row r="257" spans="1:4" x14ac:dyDescent="0.25">
      <c r="A257" s="8"/>
      <c r="B257" s="165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7"/>
      <c r="B267" s="177"/>
      <c r="C267" s="177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7"/>
      <c r="B274" s="177"/>
      <c r="C274" s="177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7"/>
      <c r="B278" s="177"/>
      <c r="C278" s="177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75"/>
      <c r="B280" s="175"/>
      <c r="C280" s="175"/>
      <c r="D280" s="175"/>
    </row>
    <row r="281" spans="1:4" x14ac:dyDescent="0.25">
      <c r="A281" s="175"/>
      <c r="B281" s="175"/>
      <c r="C281" s="175"/>
      <c r="D281" s="175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267:C267"/>
    <mergeCell ref="A274:C274"/>
    <mergeCell ref="A278:C278"/>
    <mergeCell ref="A280:D280"/>
    <mergeCell ref="A281:D281"/>
    <mergeCell ref="A242:C242"/>
    <mergeCell ref="B1:D1"/>
    <mergeCell ref="B2:D2"/>
    <mergeCell ref="B3:D3"/>
    <mergeCell ref="B4:D4"/>
    <mergeCell ref="B5:D5"/>
    <mergeCell ref="C6:D6"/>
    <mergeCell ref="A9:D9"/>
    <mergeCell ref="A10:D10"/>
    <mergeCell ref="A13:A14"/>
    <mergeCell ref="B13:B14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 год</vt:lpstr>
      <vt:lpstr>2016-2017 г.г.</vt:lpstr>
      <vt:lpstr>2016-2017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2015-12-25T12:59:15Z</cp:lastPrinted>
  <dcterms:created xsi:type="dcterms:W3CDTF">2004-12-15T14:47:08Z</dcterms:created>
  <dcterms:modified xsi:type="dcterms:W3CDTF">2015-12-29T11:54:29Z</dcterms:modified>
</cp:coreProperties>
</file>