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5576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4525"/>
</workbook>
</file>

<file path=xl/calcChain.xml><?xml version="1.0" encoding="utf-8"?>
<calcChain xmlns="http://schemas.openxmlformats.org/spreadsheetml/2006/main">
  <c r="O36" i="1" l="1"/>
  <c r="T36" i="1"/>
  <c r="X36" i="1"/>
  <c r="W36" i="1"/>
  <c r="V36" i="1"/>
  <c r="U36" i="1"/>
  <c r="S36" i="1"/>
  <c r="R36" i="1"/>
  <c r="Q36" i="1"/>
  <c r="P36" i="1"/>
  <c r="L36" i="1"/>
  <c r="M36" i="1"/>
  <c r="N36" i="1"/>
  <c r="K36" i="1"/>
  <c r="T12" i="1"/>
  <c r="X12" i="1"/>
  <c r="W12" i="1"/>
  <c r="V12" i="1"/>
  <c r="U12" i="1"/>
  <c r="S12" i="1"/>
  <c r="R12" i="1"/>
  <c r="Q12" i="1"/>
  <c r="O12" i="1" s="1"/>
  <c r="P12" i="1"/>
  <c r="L12" i="1"/>
  <c r="M12" i="1"/>
  <c r="N12" i="1"/>
  <c r="K12" i="1"/>
  <c r="I11" i="1"/>
  <c r="J11" i="1"/>
  <c r="J12" i="1" l="1"/>
  <c r="I12" i="1" s="1"/>
  <c r="O10" i="1"/>
  <c r="J10" i="1"/>
  <c r="G32" i="1" l="1"/>
  <c r="G27" i="1"/>
  <c r="X31" i="1"/>
  <c r="X32" i="1" s="1"/>
  <c r="W31" i="1"/>
  <c r="W32" i="1" s="1"/>
  <c r="V31" i="1"/>
  <c r="V32" i="1" s="1"/>
  <c r="U31" i="1"/>
  <c r="U32" i="1" s="1"/>
  <c r="T31" i="1"/>
  <c r="T32" i="1" s="1"/>
  <c r="S31" i="1"/>
  <c r="S32" i="1" s="1"/>
  <c r="R31" i="1"/>
  <c r="R32" i="1" s="1"/>
  <c r="Q31" i="1"/>
  <c r="Q32" i="1" s="1"/>
  <c r="P31" i="1"/>
  <c r="P32" i="1" s="1"/>
  <c r="O31" i="1"/>
  <c r="O32" i="1" s="1"/>
  <c r="N31" i="1"/>
  <c r="N32" i="1" s="1"/>
  <c r="M31" i="1"/>
  <c r="M32" i="1" s="1"/>
  <c r="L31" i="1"/>
  <c r="L32" i="1" s="1"/>
  <c r="K31" i="1"/>
  <c r="K32" i="1" s="1"/>
  <c r="X26" i="1"/>
  <c r="X27" i="1" s="1"/>
  <c r="W26" i="1"/>
  <c r="W27" i="1" s="1"/>
  <c r="V26" i="1"/>
  <c r="V27" i="1" s="1"/>
  <c r="U26" i="1"/>
  <c r="U27" i="1" s="1"/>
  <c r="T26" i="1"/>
  <c r="T27" i="1" s="1"/>
  <c r="S26" i="1"/>
  <c r="S27" i="1" s="1"/>
  <c r="R26" i="1"/>
  <c r="R27" i="1" s="1"/>
  <c r="Q26" i="1"/>
  <c r="Q27" i="1" s="1"/>
  <c r="P26" i="1"/>
  <c r="P27" i="1" s="1"/>
  <c r="N26" i="1"/>
  <c r="N27" i="1" s="1"/>
  <c r="M26" i="1"/>
  <c r="M27" i="1" s="1"/>
  <c r="L26" i="1"/>
  <c r="L27" i="1" s="1"/>
  <c r="K26" i="1"/>
  <c r="K27" i="1" s="1"/>
  <c r="H26" i="1"/>
  <c r="H27" i="1" s="1"/>
  <c r="F26" i="1"/>
  <c r="F27" i="1" s="1"/>
  <c r="H15" i="1"/>
  <c r="G16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I10" i="1"/>
  <c r="J25" i="1" l="1"/>
  <c r="I25" i="1" s="1"/>
  <c r="J24" i="1"/>
  <c r="J26" i="1" l="1"/>
  <c r="J27" i="1" s="1"/>
  <c r="X37" i="1"/>
  <c r="X38" i="1" s="1"/>
  <c r="W37" i="1"/>
  <c r="W38" i="1" s="1"/>
  <c r="V37" i="1"/>
  <c r="V38" i="1" s="1"/>
  <c r="U37" i="1"/>
  <c r="U38" i="1" s="1"/>
  <c r="T37" i="1"/>
  <c r="T38" i="1" s="1"/>
  <c r="S37" i="1"/>
  <c r="S38" i="1" s="1"/>
  <c r="R37" i="1"/>
  <c r="R38" i="1" s="1"/>
  <c r="Q37" i="1"/>
  <c r="Q38" i="1" s="1"/>
  <c r="P37" i="1"/>
  <c r="P38" i="1" s="1"/>
  <c r="O37" i="1"/>
  <c r="N37" i="1"/>
  <c r="M37" i="1"/>
  <c r="M38" i="1" s="1"/>
  <c r="L37" i="1"/>
  <c r="L38" i="1" s="1"/>
  <c r="K37" i="1"/>
  <c r="K38" i="1" s="1"/>
  <c r="F21" i="1" l="1"/>
  <c r="H21" i="1"/>
  <c r="H38" i="1" s="1"/>
  <c r="J36" i="1"/>
  <c r="J35" i="1"/>
  <c r="I35" i="1" s="1"/>
  <c r="G37" i="1"/>
  <c r="G38" i="1" s="1"/>
  <c r="F37" i="1"/>
  <c r="F38" i="1" l="1"/>
  <c r="I36" i="1"/>
  <c r="J37" i="1"/>
  <c r="I37" i="1" s="1"/>
  <c r="J30" i="1"/>
  <c r="N20" i="1"/>
  <c r="N21" i="1" s="1"/>
  <c r="N38" i="1" s="1"/>
  <c r="J19" i="1"/>
  <c r="I19" i="1" s="1"/>
  <c r="I20" i="1" s="1"/>
  <c r="I21" i="1" s="1"/>
  <c r="J31" i="1" l="1"/>
  <c r="J32" i="1" s="1"/>
  <c r="I30" i="1"/>
  <c r="I31" i="1" s="1"/>
  <c r="I32" i="1" s="1"/>
  <c r="J20" i="1"/>
  <c r="J21" i="1" s="1"/>
  <c r="O24" i="1" l="1"/>
  <c r="J14" i="1"/>
  <c r="J15" i="1" l="1"/>
  <c r="J16" i="1" s="1"/>
  <c r="J38" i="1" s="1"/>
  <c r="I14" i="1"/>
  <c r="I15" i="1" s="1"/>
  <c r="I16" i="1" s="1"/>
  <c r="O26" i="1"/>
  <c r="O27" i="1" s="1"/>
  <c r="O38" i="1" s="1"/>
  <c r="I24" i="1"/>
  <c r="I26" i="1" s="1"/>
  <c r="I27" i="1" s="1"/>
  <c r="I38" i="1" l="1"/>
</calcChain>
</file>

<file path=xl/sharedStrings.xml><?xml version="1.0" encoding="utf-8"?>
<sst xmlns="http://schemas.openxmlformats.org/spreadsheetml/2006/main" count="110" uniqueCount="60">
  <si>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</si>
  <si>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</si>
  <si>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</si>
  <si>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</si>
  <si>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</si>
  <si>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</si>
  <si>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</si>
  <si>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</si>
  <si>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</si>
  <si>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"Жилье, жилищно-коммунальное хозяйство и территориальное развитие МО МР "Печора"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</si>
  <si>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</si>
  <si>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</si>
  <si>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</si>
  <si>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</si>
  <si>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</si>
  <si>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</si>
  <si>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</si>
  <si>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2016 год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</si>
  <si>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</si>
  <si>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</si>
  <si>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</si>
  <si>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</si>
  <si>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</si>
  <si>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Итого по подпрограмме</t>
  </si>
  <si>
    <t>-</t>
  </si>
  <si>
    <t>Всего по реализации инвестиционных проектов</t>
  </si>
  <si>
    <t>Муниципальная  программа "Развитие образования МО МР "Печора"</t>
  </si>
  <si>
    <t>Подпрограмма 2 "Развитие системы общего образования на территории МО МР "Печора"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</si>
  <si>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</si>
  <si>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</si>
  <si>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</si>
  <si>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</si>
  <si>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</si>
  <si>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</si>
  <si>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</si>
  <si>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</si>
  <si>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Строительство водопроводных сетей в п. Озерный МО СП "Озерный"</t>
  </si>
  <si>
    <t xml:space="preserve">
ПЕРЕЧЕНЬ
ИНВЕСТИЦИОННЫХ ПРОЕКТОВ, ФИНАНСИРУЕМЫХ ЗА СЧЕТ 
СРЕДСТВ БЮДЖЕТА МО МР "ПЕЧОРА"  НА  2016-2018 годы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</si>
  <si>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</si>
  <si>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Объем финансирования проекта (объекта) в 2018 году, тыс. руб.</t>
  </si>
  <si>
    <t>2014 г. - 6734,44 2015 г - 796,2</t>
  </si>
  <si>
    <t>2013 г. - 2324,84                2014 г. - 381,2              2015 г. - 97,9</t>
  </si>
  <si>
    <t>Строительство  социально-культурного центра с универсальным залом на 100 мест в д. Бызовая</t>
  </si>
  <si>
    <t>2015 г. - 100,0</t>
  </si>
  <si>
    <t>2013 г. - 198,3              2014 г. - 1135,84        2015 г. - 1292,2</t>
  </si>
  <si>
    <t>2015г. - 13 793,0</t>
  </si>
  <si>
    <t>ИТОГО объем финансирования проекта (объекта) в тыс. руб. на 2016-2018 гг.</t>
  </si>
  <si>
    <t>Остаток сметной стоимости  на 01.01.2016 г, в тыс. руб.</t>
  </si>
  <si>
    <t>Общая сметная стоимость объекта в текущих ценах на 01.01.2016 г.) тыс. руб.</t>
  </si>
  <si>
    <t>2016 г.</t>
  </si>
  <si>
    <t>2016 год, Площадь - 12,5 га,   420 тыс.т. в год;   срок службы - 25 лет</t>
  </si>
  <si>
    <t>2016 год, 2МВт</t>
  </si>
  <si>
    <t>"Приложение
к постановлению администрации МР "Печора"
от "31"  декабря 2015 г. № 1567</t>
  </si>
  <si>
    <t>2016-2018 гг.</t>
  </si>
  <si>
    <t>2013 г. - 85 746,58
 2014 г. - 497 169,92 
2015 г. - 218 714,9</t>
  </si>
  <si>
    <t>–</t>
  </si>
  <si>
    <t>Установка и подключение блок-модульной котельной в п. Зеленоборск Печорского района</t>
  </si>
  <si>
    <t>Строительство, реконструкция и приобретение жилых помещений для детей-сирот и детей, оставшихся без попечения родителей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</si>
  <si>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</si>
  <si>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" 11 "  марта 2016 г.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</si>
</sst>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1"/>
  <sheetViews>
    <sheetView tabSelected="1" view="pageBreakPreview" topLeftCell="J1" zoomScale="70" zoomScaleNormal="60" zoomScaleSheetLayoutView="70" workbookViewId="0">
      <pane ySplit="6" topLeftCell="A7" activePane="bottomLeft" state="frozen"/>
      <selection pane="bottomLeft" activeCell="S1" sqref="S1:X1"/>
    </sheetView>
  </sheetViews>
  <sheetFormatPr defaultColWidth="9.109375" defaultRowHeight="18" x14ac:dyDescent="0.35"/>
  <cols>
    <col min="1" max="1" width="7.33203125" style="39" customWidth="1"/>
    <col min="2" max="2" width="41.88671875" style="8" customWidth="1"/>
    <col min="3" max="3" width="20.44140625" style="9" customWidth="1"/>
    <col min="4" max="4" width="20" style="9" customWidth="1"/>
    <col min="5" max="5" width="15.109375" style="9" customWidth="1"/>
    <col min="6" max="6" width="14" style="9" customWidth="1"/>
    <col min="7" max="7" width="16.88671875" style="9" customWidth="1"/>
    <col min="8" max="8" width="13.5546875" style="9" customWidth="1"/>
    <col min="9" max="9" width="12.6640625" style="9" customWidth="1"/>
    <col min="10" max="10" width="12.5546875" style="10" customWidth="1"/>
    <col min="11" max="11" width="9.33203125" style="10" customWidth="1"/>
    <col min="12" max="12" width="13" style="10" customWidth="1"/>
    <col min="13" max="13" width="12.109375" style="10" customWidth="1"/>
    <col min="14" max="14" width="11" style="10" customWidth="1"/>
    <col min="15" max="15" width="11.5546875" style="9" customWidth="1"/>
    <col min="16" max="16" width="9.109375" style="9" customWidth="1"/>
    <col min="17" max="17" width="14.33203125" style="9" customWidth="1"/>
    <col min="18" max="18" width="8" style="9" customWidth="1"/>
    <col min="19" max="19" width="10.44140625" style="9" customWidth="1"/>
    <col min="20" max="20" width="11.44140625" style="9" customWidth="1"/>
    <col min="21" max="21" width="8.88671875" style="9" customWidth="1"/>
    <col min="22" max="22" width="11.44140625" style="9" customWidth="1"/>
    <col min="23" max="23" width="12.6640625" style="9" customWidth="1"/>
    <col min="24" max="24" width="10.6640625" style="9" customWidth="1"/>
    <col min="25" max="16384" width="9.109375" style="9"/>
  </cols>
  <sheetData>
    <row r="1" spans="1:24" ht="64.5" customHeight="1" x14ac:dyDescent="0.35">
      <c r="S1" s="47" t="s">
        <v>59</v>
      </c>
      <c r="T1" s="48"/>
      <c r="U1" s="48"/>
      <c r="V1" s="48"/>
      <c r="W1" s="48"/>
      <c r="X1" s="48"/>
    </row>
    <row r="2" spans="1:24" ht="18.75" customHeight="1" x14ac:dyDescent="0.35">
      <c r="S2" s="11"/>
      <c r="T2" s="36"/>
      <c r="U2" s="36"/>
      <c r="V2" s="36"/>
      <c r="W2" s="36"/>
      <c r="X2" s="36"/>
    </row>
    <row r="3" spans="1:24" ht="64.5" customHeight="1" x14ac:dyDescent="0.35">
      <c r="S3" s="47" t="s">
        <v>52</v>
      </c>
      <c r="T3" s="48"/>
      <c r="U3" s="48"/>
      <c r="V3" s="48"/>
      <c r="W3" s="48"/>
      <c r="X3" s="48"/>
    </row>
    <row r="4" spans="1:24" ht="101.25" customHeight="1" x14ac:dyDescent="0.35">
      <c r="A4" s="52" t="s">
        <v>37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4" ht="71.25" customHeight="1" x14ac:dyDescent="0.35">
      <c r="A5" s="49" t="s">
        <v>5</v>
      </c>
      <c r="B5" s="49" t="s">
        <v>0</v>
      </c>
      <c r="C5" s="49" t="s">
        <v>31</v>
      </c>
      <c r="D5" s="49" t="s">
        <v>8</v>
      </c>
      <c r="E5" s="49" t="s">
        <v>32</v>
      </c>
      <c r="F5" s="54" t="s">
        <v>48</v>
      </c>
      <c r="G5" s="49" t="s">
        <v>7</v>
      </c>
      <c r="H5" s="54" t="s">
        <v>47</v>
      </c>
      <c r="I5" s="54" t="s">
        <v>46</v>
      </c>
      <c r="J5" s="51" t="s">
        <v>19</v>
      </c>
      <c r="K5" s="51"/>
      <c r="L5" s="51"/>
      <c r="M5" s="51"/>
      <c r="N5" s="51"/>
      <c r="O5" s="56" t="s">
        <v>20</v>
      </c>
      <c r="P5" s="57"/>
      <c r="Q5" s="57"/>
      <c r="R5" s="57"/>
      <c r="S5" s="58"/>
      <c r="T5" s="59" t="s">
        <v>39</v>
      </c>
      <c r="U5" s="60"/>
      <c r="V5" s="60"/>
      <c r="W5" s="60"/>
      <c r="X5" s="61"/>
    </row>
    <row r="6" spans="1:24" ht="172.5" customHeight="1" x14ac:dyDescent="0.35">
      <c r="A6" s="55"/>
      <c r="B6" s="50"/>
      <c r="C6" s="50"/>
      <c r="D6" s="50"/>
      <c r="E6" s="50"/>
      <c r="F6" s="49"/>
      <c r="G6" s="50"/>
      <c r="H6" s="49"/>
      <c r="I6" s="49"/>
      <c r="J6" s="33" t="s">
        <v>4</v>
      </c>
      <c r="K6" s="33" t="s">
        <v>1</v>
      </c>
      <c r="L6" s="33" t="s">
        <v>2</v>
      </c>
      <c r="M6" s="33" t="s">
        <v>3</v>
      </c>
      <c r="N6" s="33" t="s">
        <v>6</v>
      </c>
      <c r="O6" s="35" t="s">
        <v>4</v>
      </c>
      <c r="P6" s="34" t="s">
        <v>1</v>
      </c>
      <c r="Q6" s="34" t="s">
        <v>2</v>
      </c>
      <c r="R6" s="34" t="s">
        <v>3</v>
      </c>
      <c r="S6" s="34" t="s">
        <v>6</v>
      </c>
      <c r="T6" s="35" t="s">
        <v>4</v>
      </c>
      <c r="U6" s="34" t="s">
        <v>1</v>
      </c>
      <c r="V6" s="34" t="s">
        <v>2</v>
      </c>
      <c r="W6" s="34" t="s">
        <v>3</v>
      </c>
      <c r="X6" s="34" t="s">
        <v>6</v>
      </c>
    </row>
    <row r="7" spans="1:24" x14ac:dyDescent="0.3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</row>
    <row r="8" spans="1:24" ht="30.75" customHeight="1" x14ac:dyDescent="0.35">
      <c r="A8" s="62" t="s">
        <v>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4"/>
    </row>
    <row r="9" spans="1:24" ht="27.75" customHeight="1" x14ac:dyDescent="0.35">
      <c r="A9" s="65" t="s">
        <v>21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7"/>
    </row>
    <row r="10" spans="1:24" s="10" customFormat="1" ht="126" x14ac:dyDescent="0.35">
      <c r="A10" s="40">
        <v>1</v>
      </c>
      <c r="B10" s="14" t="s">
        <v>38</v>
      </c>
      <c r="C10" s="13" t="s">
        <v>15</v>
      </c>
      <c r="D10" s="13" t="s">
        <v>14</v>
      </c>
      <c r="E10" s="15" t="s">
        <v>49</v>
      </c>
      <c r="F10" s="16" t="s">
        <v>24</v>
      </c>
      <c r="G10" s="17" t="s">
        <v>54</v>
      </c>
      <c r="H10" s="18" t="s">
        <v>24</v>
      </c>
      <c r="I10" s="1">
        <f>J10+O10+T10</f>
        <v>360833.4</v>
      </c>
      <c r="J10" s="1">
        <f>K10+L10+M10+N10</f>
        <v>322337.40000000002</v>
      </c>
      <c r="K10" s="1">
        <v>0</v>
      </c>
      <c r="L10" s="1">
        <v>91959.5</v>
      </c>
      <c r="M10" s="1">
        <v>181056.7</v>
      </c>
      <c r="N10" s="1">
        <v>49321.2</v>
      </c>
      <c r="O10" s="1">
        <f>P10+Q10+R10+S10</f>
        <v>38496</v>
      </c>
      <c r="P10" s="1">
        <v>0</v>
      </c>
      <c r="Q10" s="1">
        <v>32396.3</v>
      </c>
      <c r="R10" s="1">
        <v>0</v>
      </c>
      <c r="S10" s="1">
        <v>6099.7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s="10" customFormat="1" ht="99" customHeight="1" x14ac:dyDescent="0.35">
      <c r="A11" s="40">
        <v>2</v>
      </c>
      <c r="B11" s="14" t="s">
        <v>58</v>
      </c>
      <c r="C11" s="13" t="s">
        <v>15</v>
      </c>
      <c r="D11" s="13" t="s">
        <v>14</v>
      </c>
      <c r="E11" s="15" t="s">
        <v>49</v>
      </c>
      <c r="F11" s="16"/>
      <c r="G11" s="17" t="s">
        <v>55</v>
      </c>
      <c r="H11" s="17" t="s">
        <v>55</v>
      </c>
      <c r="I11" s="1">
        <f>J11+O11+T11</f>
        <v>2750.3</v>
      </c>
      <c r="J11" s="1">
        <f>K11+L11+M11+N11</f>
        <v>2750.3</v>
      </c>
      <c r="K11" s="1">
        <v>0</v>
      </c>
      <c r="L11" s="1">
        <v>0</v>
      </c>
      <c r="M11" s="1">
        <v>0</v>
      </c>
      <c r="N11" s="1">
        <v>2750.3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s="10" customFormat="1" ht="40.5" customHeight="1" x14ac:dyDescent="0.35">
      <c r="A12" s="40"/>
      <c r="B12" s="19" t="s">
        <v>23</v>
      </c>
      <c r="C12" s="15"/>
      <c r="D12" s="15"/>
      <c r="E12" s="15"/>
      <c r="F12" s="20"/>
      <c r="G12" s="21">
        <v>801631.4</v>
      </c>
      <c r="H12" s="22">
        <v>0</v>
      </c>
      <c r="I12" s="2">
        <f>J12+O12+T12</f>
        <v>363583.7</v>
      </c>
      <c r="J12" s="2">
        <f>K12+L12+M12+N12</f>
        <v>325087.7</v>
      </c>
      <c r="K12" s="2">
        <f>K10+K11</f>
        <v>0</v>
      </c>
      <c r="L12" s="2">
        <f t="shared" ref="L12:N12" si="0">L10+L11</f>
        <v>91959.5</v>
      </c>
      <c r="M12" s="2">
        <f t="shared" si="0"/>
        <v>181056.7</v>
      </c>
      <c r="N12" s="2">
        <f t="shared" si="0"/>
        <v>52071.5</v>
      </c>
      <c r="O12" s="2">
        <f>P12+Q12+R12+S12</f>
        <v>38496</v>
      </c>
      <c r="P12" s="2">
        <f>P10+P11</f>
        <v>0</v>
      </c>
      <c r="Q12" s="2">
        <f t="shared" ref="Q12" si="1">Q10+Q11</f>
        <v>32396.3</v>
      </c>
      <c r="R12" s="2">
        <f t="shared" ref="R12" si="2">R10+R11</f>
        <v>0</v>
      </c>
      <c r="S12" s="2">
        <f t="shared" ref="S12" si="3">S10+S11</f>
        <v>6099.7</v>
      </c>
      <c r="T12" s="2">
        <f>U12+V12+W12+X12</f>
        <v>0</v>
      </c>
      <c r="U12" s="2">
        <f>U10+U11</f>
        <v>0</v>
      </c>
      <c r="V12" s="2">
        <f t="shared" ref="V12" si="4">V10+V11</f>
        <v>0</v>
      </c>
      <c r="W12" s="2">
        <f t="shared" ref="W12" si="5">W10+W11</f>
        <v>0</v>
      </c>
      <c r="X12" s="2">
        <f t="shared" ref="X12" si="6">X10+X11</f>
        <v>0</v>
      </c>
    </row>
    <row r="13" spans="1:24" s="10" customFormat="1" ht="33" customHeight="1" x14ac:dyDescent="0.35">
      <c r="A13" s="41" t="s">
        <v>12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3"/>
    </row>
    <row r="14" spans="1:24" s="10" customFormat="1" ht="54" x14ac:dyDescent="0.35">
      <c r="A14" s="40">
        <v>3</v>
      </c>
      <c r="B14" s="14" t="s">
        <v>56</v>
      </c>
      <c r="C14" s="13" t="s">
        <v>15</v>
      </c>
      <c r="D14" s="13" t="s">
        <v>16</v>
      </c>
      <c r="E14" s="15" t="s">
        <v>51</v>
      </c>
      <c r="F14" s="23">
        <v>8034.3</v>
      </c>
      <c r="G14" s="23" t="s">
        <v>40</v>
      </c>
      <c r="H14" s="23">
        <v>503.66</v>
      </c>
      <c r="I14" s="3">
        <f>J14+O14+T14</f>
        <v>3500</v>
      </c>
      <c r="J14" s="3">
        <f>N14</f>
        <v>3500</v>
      </c>
      <c r="K14" s="3">
        <v>0</v>
      </c>
      <c r="L14" s="3">
        <v>0</v>
      </c>
      <c r="M14" s="3">
        <v>0</v>
      </c>
      <c r="N14" s="3">
        <v>3500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</row>
    <row r="15" spans="1:24" s="10" customFormat="1" ht="50.25" customHeight="1" x14ac:dyDescent="0.35">
      <c r="A15" s="40"/>
      <c r="B15" s="15" t="s">
        <v>23</v>
      </c>
      <c r="C15" s="15"/>
      <c r="D15" s="15"/>
      <c r="E15" s="15"/>
      <c r="F15" s="24"/>
      <c r="G15" s="24">
        <v>7530.64</v>
      </c>
      <c r="H15" s="24">
        <f>H14</f>
        <v>503.66</v>
      </c>
      <c r="I15" s="4">
        <f>I14</f>
        <v>3500</v>
      </c>
      <c r="J15" s="4">
        <f t="shared" ref="J15:X15" si="7">J14</f>
        <v>3500</v>
      </c>
      <c r="K15" s="4">
        <f t="shared" si="7"/>
        <v>0</v>
      </c>
      <c r="L15" s="4">
        <f t="shared" si="7"/>
        <v>0</v>
      </c>
      <c r="M15" s="4">
        <f t="shared" si="7"/>
        <v>0</v>
      </c>
      <c r="N15" s="4">
        <f t="shared" si="7"/>
        <v>3500</v>
      </c>
      <c r="O15" s="4">
        <f t="shared" si="7"/>
        <v>0</v>
      </c>
      <c r="P15" s="4">
        <f t="shared" si="7"/>
        <v>0</v>
      </c>
      <c r="Q15" s="4">
        <f t="shared" si="7"/>
        <v>0</v>
      </c>
      <c r="R15" s="4">
        <f t="shared" si="7"/>
        <v>0</v>
      </c>
      <c r="S15" s="4">
        <f t="shared" si="7"/>
        <v>0</v>
      </c>
      <c r="T15" s="4">
        <f t="shared" si="7"/>
        <v>0</v>
      </c>
      <c r="U15" s="4">
        <f t="shared" si="7"/>
        <v>0</v>
      </c>
      <c r="V15" s="4">
        <f t="shared" si="7"/>
        <v>0</v>
      </c>
      <c r="W15" s="4">
        <f t="shared" si="7"/>
        <v>0</v>
      </c>
      <c r="X15" s="4">
        <f t="shared" si="7"/>
        <v>0</v>
      </c>
    </row>
    <row r="16" spans="1:24" s="10" customFormat="1" ht="41.25" customHeight="1" x14ac:dyDescent="0.35">
      <c r="A16" s="40"/>
      <c r="B16" s="15" t="s">
        <v>22</v>
      </c>
      <c r="C16" s="25"/>
      <c r="D16" s="25"/>
      <c r="E16" s="25"/>
      <c r="F16" s="20"/>
      <c r="G16" s="20">
        <f>G12+G15</f>
        <v>809162.04</v>
      </c>
      <c r="H16" s="20"/>
      <c r="I16" s="2">
        <f>I12+I15</f>
        <v>367083.7</v>
      </c>
      <c r="J16" s="2">
        <f t="shared" ref="J16:X16" si="8">J12+J15</f>
        <v>328587.7</v>
      </c>
      <c r="K16" s="2">
        <f t="shared" si="8"/>
        <v>0</v>
      </c>
      <c r="L16" s="2">
        <f t="shared" si="8"/>
        <v>91959.5</v>
      </c>
      <c r="M16" s="2">
        <f t="shared" si="8"/>
        <v>181056.7</v>
      </c>
      <c r="N16" s="2">
        <f t="shared" si="8"/>
        <v>55571.5</v>
      </c>
      <c r="O16" s="2">
        <f t="shared" si="8"/>
        <v>38496</v>
      </c>
      <c r="P16" s="2">
        <f t="shared" si="8"/>
        <v>0</v>
      </c>
      <c r="Q16" s="2">
        <f t="shared" si="8"/>
        <v>32396.3</v>
      </c>
      <c r="R16" s="2">
        <f t="shared" si="8"/>
        <v>0</v>
      </c>
      <c r="S16" s="2">
        <f t="shared" si="8"/>
        <v>6099.7</v>
      </c>
      <c r="T16" s="2">
        <f t="shared" si="8"/>
        <v>0</v>
      </c>
      <c r="U16" s="2">
        <f t="shared" si="8"/>
        <v>0</v>
      </c>
      <c r="V16" s="2">
        <f t="shared" si="8"/>
        <v>0</v>
      </c>
      <c r="W16" s="2">
        <f t="shared" si="8"/>
        <v>0</v>
      </c>
      <c r="X16" s="2">
        <f t="shared" si="8"/>
        <v>0</v>
      </c>
    </row>
    <row r="17" spans="1:24" s="10" customFormat="1" ht="30" customHeight="1" x14ac:dyDescent="0.35">
      <c r="A17" s="41" t="s">
        <v>10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</row>
    <row r="18" spans="1:24" s="10" customFormat="1" ht="29.25" customHeight="1" x14ac:dyDescent="0.35">
      <c r="A18" s="41" t="s">
        <v>11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</row>
    <row r="19" spans="1:24" s="10" customFormat="1" ht="121.8" x14ac:dyDescent="0.35">
      <c r="A19" s="40">
        <v>4</v>
      </c>
      <c r="B19" s="14" t="s">
        <v>33</v>
      </c>
      <c r="C19" s="13" t="s">
        <v>15</v>
      </c>
      <c r="D19" s="13" t="s">
        <v>16</v>
      </c>
      <c r="E19" s="15" t="s">
        <v>50</v>
      </c>
      <c r="F19" s="23" t="s">
        <v>18</v>
      </c>
      <c r="G19" s="23" t="s">
        <v>41</v>
      </c>
      <c r="H19" s="23" t="s">
        <v>18</v>
      </c>
      <c r="I19" s="5">
        <f>J19+O19+T19</f>
        <v>5500</v>
      </c>
      <c r="J19" s="5">
        <f>K19+L19+M19+N19</f>
        <v>5500</v>
      </c>
      <c r="K19" s="5">
        <v>0</v>
      </c>
      <c r="L19" s="5">
        <v>0</v>
      </c>
      <c r="M19" s="5">
        <v>0</v>
      </c>
      <c r="N19" s="5">
        <v>5500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</row>
    <row r="20" spans="1:24" s="10" customFormat="1" ht="42.75" customHeight="1" x14ac:dyDescent="0.35">
      <c r="A20" s="40"/>
      <c r="B20" s="15" t="s">
        <v>23</v>
      </c>
      <c r="C20" s="15"/>
      <c r="D20" s="15"/>
      <c r="E20" s="15"/>
      <c r="F20" s="24">
        <v>0</v>
      </c>
      <c r="G20" s="24">
        <v>2803.94</v>
      </c>
      <c r="H20" s="24">
        <v>0</v>
      </c>
      <c r="I20" s="6">
        <f>I19</f>
        <v>5500</v>
      </c>
      <c r="J20" s="6">
        <f>J19</f>
        <v>5500</v>
      </c>
      <c r="K20" s="6">
        <v>0</v>
      </c>
      <c r="L20" s="6">
        <v>0</v>
      </c>
      <c r="M20" s="6">
        <v>0</v>
      </c>
      <c r="N20" s="6">
        <f>N19</f>
        <v>5500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</row>
    <row r="21" spans="1:24" s="10" customFormat="1" ht="36.75" customHeight="1" x14ac:dyDescent="0.35">
      <c r="A21" s="40"/>
      <c r="B21" s="19" t="s">
        <v>22</v>
      </c>
      <c r="C21" s="26"/>
      <c r="D21" s="26"/>
      <c r="E21" s="26"/>
      <c r="F21" s="20">
        <f>SUM(F19)</f>
        <v>0</v>
      </c>
      <c r="G21" s="27">
        <v>2803.94</v>
      </c>
      <c r="H21" s="20">
        <f t="shared" ref="H21" si="9">SUM(H19)</f>
        <v>0</v>
      </c>
      <c r="I21" s="6">
        <f>I20</f>
        <v>5500</v>
      </c>
      <c r="J21" s="6">
        <f>J20</f>
        <v>5500</v>
      </c>
      <c r="K21" s="6">
        <v>0</v>
      </c>
      <c r="L21" s="6">
        <v>0</v>
      </c>
      <c r="M21" s="6">
        <v>0</v>
      </c>
      <c r="N21" s="6">
        <f>N20</f>
        <v>5500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</row>
    <row r="22" spans="1:24" s="10" customFormat="1" ht="32.25" customHeight="1" x14ac:dyDescent="0.35">
      <c r="A22" s="41" t="s">
        <v>13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3"/>
    </row>
    <row r="23" spans="1:24" s="10" customFormat="1" ht="35.25" customHeight="1" x14ac:dyDescent="0.35">
      <c r="A23" s="41" t="s">
        <v>30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3"/>
    </row>
    <row r="24" spans="1:24" s="10" customFormat="1" ht="83.25" customHeight="1" x14ac:dyDescent="0.35">
      <c r="A24" s="40">
        <v>5</v>
      </c>
      <c r="B24" s="14" t="s">
        <v>42</v>
      </c>
      <c r="C24" s="13" t="s">
        <v>15</v>
      </c>
      <c r="D24" s="13" t="s">
        <v>16</v>
      </c>
      <c r="E24" s="15" t="s">
        <v>17</v>
      </c>
      <c r="F24" s="23">
        <v>20894.7</v>
      </c>
      <c r="G24" s="23">
        <v>0</v>
      </c>
      <c r="H24" s="23">
        <v>20894.7</v>
      </c>
      <c r="I24" s="3">
        <f>J24+O24+T24</f>
        <v>1266.0999999999999</v>
      </c>
      <c r="J24" s="3">
        <f>K24+L24+M24+N24</f>
        <v>1266.0999999999999</v>
      </c>
      <c r="K24" s="3">
        <v>0</v>
      </c>
      <c r="L24" s="3">
        <v>0</v>
      </c>
      <c r="M24" s="3">
        <v>0</v>
      </c>
      <c r="N24" s="3">
        <v>1266.0999999999999</v>
      </c>
      <c r="O24" s="3">
        <f>Q24+S24</f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</row>
    <row r="25" spans="1:24" s="10" customFormat="1" ht="61.5" customHeight="1" x14ac:dyDescent="0.35">
      <c r="A25" s="40">
        <v>6</v>
      </c>
      <c r="B25" s="14" t="s">
        <v>36</v>
      </c>
      <c r="C25" s="13" t="s">
        <v>15</v>
      </c>
      <c r="D25" s="13" t="s">
        <v>16</v>
      </c>
      <c r="E25" s="28" t="s">
        <v>17</v>
      </c>
      <c r="F25" s="23">
        <v>24637.8</v>
      </c>
      <c r="G25" s="16" t="s">
        <v>43</v>
      </c>
      <c r="H25" s="23">
        <v>24537.8</v>
      </c>
      <c r="I25" s="1">
        <f>J25+O25+T25</f>
        <v>4630.7</v>
      </c>
      <c r="J25" s="3">
        <f>K25+L25+M25+N25</f>
        <v>4630.7</v>
      </c>
      <c r="K25" s="1">
        <v>0</v>
      </c>
      <c r="L25" s="1">
        <v>0</v>
      </c>
      <c r="M25" s="1">
        <v>0</v>
      </c>
      <c r="N25" s="1">
        <v>4630.7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</row>
    <row r="26" spans="1:24" s="10" customFormat="1" ht="43.5" customHeight="1" x14ac:dyDescent="0.35">
      <c r="A26" s="40"/>
      <c r="B26" s="15" t="s">
        <v>23</v>
      </c>
      <c r="C26" s="15"/>
      <c r="D26" s="15"/>
      <c r="E26" s="28"/>
      <c r="F26" s="24">
        <f>F24+F25</f>
        <v>45532.5</v>
      </c>
      <c r="G26" s="20">
        <v>100</v>
      </c>
      <c r="H26" s="24">
        <f>H24+H25</f>
        <v>45432.5</v>
      </c>
      <c r="I26" s="2">
        <f>I24+I25</f>
        <v>5896.7999999999993</v>
      </c>
      <c r="J26" s="2">
        <f t="shared" ref="J26:X26" si="10">J24+J25</f>
        <v>5896.7999999999993</v>
      </c>
      <c r="K26" s="2">
        <f t="shared" si="10"/>
        <v>0</v>
      </c>
      <c r="L26" s="2">
        <f t="shared" si="10"/>
        <v>0</v>
      </c>
      <c r="M26" s="2">
        <f t="shared" si="10"/>
        <v>0</v>
      </c>
      <c r="N26" s="2">
        <f t="shared" si="10"/>
        <v>5896.7999999999993</v>
      </c>
      <c r="O26" s="2">
        <f t="shared" si="10"/>
        <v>0</v>
      </c>
      <c r="P26" s="2">
        <f t="shared" si="10"/>
        <v>0</v>
      </c>
      <c r="Q26" s="2">
        <f t="shared" si="10"/>
        <v>0</v>
      </c>
      <c r="R26" s="2">
        <f t="shared" si="10"/>
        <v>0</v>
      </c>
      <c r="S26" s="2">
        <f t="shared" si="10"/>
        <v>0</v>
      </c>
      <c r="T26" s="2">
        <f t="shared" si="10"/>
        <v>0</v>
      </c>
      <c r="U26" s="2">
        <f t="shared" si="10"/>
        <v>0</v>
      </c>
      <c r="V26" s="2">
        <f t="shared" si="10"/>
        <v>0</v>
      </c>
      <c r="W26" s="2">
        <f t="shared" si="10"/>
        <v>0</v>
      </c>
      <c r="X26" s="2">
        <f t="shared" si="10"/>
        <v>0</v>
      </c>
    </row>
    <row r="27" spans="1:24" s="10" customFormat="1" ht="48.75" customHeight="1" x14ac:dyDescent="0.35">
      <c r="A27" s="40"/>
      <c r="B27" s="28" t="s">
        <v>22</v>
      </c>
      <c r="C27" s="29"/>
      <c r="D27" s="29"/>
      <c r="E27" s="29"/>
      <c r="F27" s="24">
        <f>F26</f>
        <v>45532.5</v>
      </c>
      <c r="G27" s="20">
        <f t="shared" ref="G27:X27" si="11">G26</f>
        <v>100</v>
      </c>
      <c r="H27" s="24">
        <f t="shared" si="11"/>
        <v>45432.5</v>
      </c>
      <c r="I27" s="2">
        <f t="shared" si="11"/>
        <v>5896.7999999999993</v>
      </c>
      <c r="J27" s="2">
        <f t="shared" si="11"/>
        <v>5896.7999999999993</v>
      </c>
      <c r="K27" s="2">
        <f t="shared" si="11"/>
        <v>0</v>
      </c>
      <c r="L27" s="2">
        <f t="shared" si="11"/>
        <v>0</v>
      </c>
      <c r="M27" s="2">
        <f t="shared" si="11"/>
        <v>0</v>
      </c>
      <c r="N27" s="2">
        <f t="shared" si="11"/>
        <v>5896.7999999999993</v>
      </c>
      <c r="O27" s="2">
        <f t="shared" si="11"/>
        <v>0</v>
      </c>
      <c r="P27" s="2">
        <f t="shared" si="11"/>
        <v>0</v>
      </c>
      <c r="Q27" s="2">
        <f t="shared" si="11"/>
        <v>0</v>
      </c>
      <c r="R27" s="2">
        <f t="shared" si="11"/>
        <v>0</v>
      </c>
      <c r="S27" s="2">
        <f t="shared" si="11"/>
        <v>0</v>
      </c>
      <c r="T27" s="2">
        <f t="shared" si="11"/>
        <v>0</v>
      </c>
      <c r="U27" s="2">
        <f t="shared" si="11"/>
        <v>0</v>
      </c>
      <c r="V27" s="2">
        <f t="shared" si="11"/>
        <v>0</v>
      </c>
      <c r="W27" s="2">
        <f t="shared" si="11"/>
        <v>0</v>
      </c>
      <c r="X27" s="2">
        <f t="shared" si="11"/>
        <v>0</v>
      </c>
    </row>
    <row r="28" spans="1:24" s="10" customFormat="1" ht="41.25" customHeight="1" x14ac:dyDescent="0.35">
      <c r="A28" s="44" t="s">
        <v>26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6"/>
    </row>
    <row r="29" spans="1:24" s="10" customFormat="1" ht="39" customHeight="1" x14ac:dyDescent="0.35">
      <c r="A29" s="44" t="s">
        <v>27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6"/>
    </row>
    <row r="30" spans="1:24" s="10" customFormat="1" ht="91.5" customHeight="1" x14ac:dyDescent="0.35">
      <c r="A30" s="40">
        <v>7</v>
      </c>
      <c r="B30" s="30" t="s">
        <v>34</v>
      </c>
      <c r="C30" s="13" t="s">
        <v>15</v>
      </c>
      <c r="D30" s="13" t="s">
        <v>35</v>
      </c>
      <c r="E30" s="28" t="s">
        <v>49</v>
      </c>
      <c r="F30" s="16" t="s">
        <v>24</v>
      </c>
      <c r="G30" s="23" t="s">
        <v>44</v>
      </c>
      <c r="H30" s="16" t="s">
        <v>24</v>
      </c>
      <c r="I30" s="1">
        <f>J30+O30+T30</f>
        <v>3246.2</v>
      </c>
      <c r="J30" s="1">
        <f>K30+L30+M30+N30</f>
        <v>3246.2</v>
      </c>
      <c r="K30" s="1">
        <v>0</v>
      </c>
      <c r="L30" s="1">
        <v>0</v>
      </c>
      <c r="M30" s="1">
        <v>0</v>
      </c>
      <c r="N30" s="1">
        <v>3246.2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</row>
    <row r="31" spans="1:24" s="10" customFormat="1" ht="48.75" customHeight="1" x14ac:dyDescent="0.35">
      <c r="A31" s="40"/>
      <c r="B31" s="19" t="s">
        <v>23</v>
      </c>
      <c r="C31" s="20" t="s">
        <v>24</v>
      </c>
      <c r="D31" s="20" t="s">
        <v>24</v>
      </c>
      <c r="E31" s="20" t="s">
        <v>24</v>
      </c>
      <c r="F31" s="20" t="s">
        <v>24</v>
      </c>
      <c r="G31" s="20">
        <v>2626.34</v>
      </c>
      <c r="H31" s="20"/>
      <c r="I31" s="2">
        <f>I30</f>
        <v>3246.2</v>
      </c>
      <c r="J31" s="2">
        <f t="shared" ref="J31:X32" si="12">J30</f>
        <v>3246.2</v>
      </c>
      <c r="K31" s="2">
        <f t="shared" si="12"/>
        <v>0</v>
      </c>
      <c r="L31" s="2">
        <f t="shared" si="12"/>
        <v>0</v>
      </c>
      <c r="M31" s="2">
        <f t="shared" si="12"/>
        <v>0</v>
      </c>
      <c r="N31" s="2">
        <f t="shared" si="12"/>
        <v>3246.2</v>
      </c>
      <c r="O31" s="2">
        <f t="shared" si="12"/>
        <v>0</v>
      </c>
      <c r="P31" s="2">
        <f t="shared" si="12"/>
        <v>0</v>
      </c>
      <c r="Q31" s="2">
        <f t="shared" si="12"/>
        <v>0</v>
      </c>
      <c r="R31" s="2">
        <f t="shared" si="12"/>
        <v>0</v>
      </c>
      <c r="S31" s="2">
        <f t="shared" si="12"/>
        <v>0</v>
      </c>
      <c r="T31" s="2">
        <f t="shared" si="12"/>
        <v>0</v>
      </c>
      <c r="U31" s="2">
        <f t="shared" si="12"/>
        <v>0</v>
      </c>
      <c r="V31" s="2">
        <f t="shared" si="12"/>
        <v>0</v>
      </c>
      <c r="W31" s="2">
        <f t="shared" si="12"/>
        <v>0</v>
      </c>
      <c r="X31" s="2">
        <f t="shared" si="12"/>
        <v>0</v>
      </c>
    </row>
    <row r="32" spans="1:24" s="10" customFormat="1" ht="48.75" customHeight="1" x14ac:dyDescent="0.35">
      <c r="A32" s="40"/>
      <c r="B32" s="19" t="s">
        <v>22</v>
      </c>
      <c r="C32" s="29"/>
      <c r="D32" s="29"/>
      <c r="E32" s="29"/>
      <c r="F32" s="20"/>
      <c r="G32" s="20">
        <f>G31</f>
        <v>2626.34</v>
      </c>
      <c r="H32" s="20"/>
      <c r="I32" s="2">
        <f>I31</f>
        <v>3246.2</v>
      </c>
      <c r="J32" s="2">
        <f t="shared" si="12"/>
        <v>3246.2</v>
      </c>
      <c r="K32" s="2">
        <f t="shared" si="12"/>
        <v>0</v>
      </c>
      <c r="L32" s="2">
        <f t="shared" si="12"/>
        <v>0</v>
      </c>
      <c r="M32" s="2">
        <f t="shared" si="12"/>
        <v>0</v>
      </c>
      <c r="N32" s="2">
        <f t="shared" si="12"/>
        <v>3246.2</v>
      </c>
      <c r="O32" s="2">
        <f t="shared" si="12"/>
        <v>0</v>
      </c>
      <c r="P32" s="2">
        <f t="shared" si="12"/>
        <v>0</v>
      </c>
      <c r="Q32" s="2">
        <f t="shared" si="12"/>
        <v>0</v>
      </c>
      <c r="R32" s="2">
        <f t="shared" si="12"/>
        <v>0</v>
      </c>
      <c r="S32" s="2">
        <f t="shared" si="12"/>
        <v>0</v>
      </c>
      <c r="T32" s="2">
        <f t="shared" si="12"/>
        <v>0</v>
      </c>
      <c r="U32" s="2">
        <f t="shared" si="12"/>
        <v>0</v>
      </c>
      <c r="V32" s="2">
        <f t="shared" si="12"/>
        <v>0</v>
      </c>
      <c r="W32" s="2">
        <f t="shared" si="12"/>
        <v>0</v>
      </c>
      <c r="X32" s="2">
        <f t="shared" si="12"/>
        <v>0</v>
      </c>
    </row>
    <row r="33" spans="1:26" s="10" customFormat="1" ht="34.5" customHeight="1" x14ac:dyDescent="0.35">
      <c r="A33" s="41" t="s">
        <v>28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3"/>
    </row>
    <row r="34" spans="1:26" s="10" customFormat="1" ht="43.5" customHeight="1" x14ac:dyDescent="0.35">
      <c r="A34" s="41" t="s">
        <v>29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3"/>
    </row>
    <row r="35" spans="1:26" s="10" customFormat="1" ht="79.5" customHeight="1" x14ac:dyDescent="0.35">
      <c r="A35" s="40">
        <v>8</v>
      </c>
      <c r="B35" s="14" t="s">
        <v>57</v>
      </c>
      <c r="C35" s="13" t="s">
        <v>15</v>
      </c>
      <c r="D35" s="13" t="s">
        <v>14</v>
      </c>
      <c r="E35" s="15" t="s">
        <v>53</v>
      </c>
      <c r="F35" s="16" t="s">
        <v>24</v>
      </c>
      <c r="G35" s="23" t="s">
        <v>45</v>
      </c>
      <c r="H35" s="16" t="s">
        <v>24</v>
      </c>
      <c r="I35" s="7">
        <f>J35+O35+T35</f>
        <v>40044.400000000001</v>
      </c>
      <c r="J35" s="1">
        <f>K35+L35+M35+N35</f>
        <v>12391.2</v>
      </c>
      <c r="K35" s="1">
        <v>0</v>
      </c>
      <c r="L35" s="1">
        <v>12391.2</v>
      </c>
      <c r="M35" s="1">
        <v>0</v>
      </c>
      <c r="N35" s="1">
        <v>0</v>
      </c>
      <c r="O35" s="1">
        <v>16149.3</v>
      </c>
      <c r="P35" s="1">
        <v>0</v>
      </c>
      <c r="Q35" s="1">
        <v>16149.3</v>
      </c>
      <c r="R35" s="1">
        <v>0</v>
      </c>
      <c r="S35" s="1">
        <v>0</v>
      </c>
      <c r="T35" s="1">
        <v>11503.9</v>
      </c>
      <c r="U35" s="1">
        <v>0</v>
      </c>
      <c r="V35" s="1">
        <v>11503.9</v>
      </c>
      <c r="W35" s="1">
        <v>0</v>
      </c>
      <c r="X35" s="1">
        <v>0</v>
      </c>
      <c r="Z35" s="37"/>
    </row>
    <row r="36" spans="1:26" s="10" customFormat="1" ht="48.75" customHeight="1" x14ac:dyDescent="0.35">
      <c r="A36" s="40"/>
      <c r="B36" s="31" t="s">
        <v>23</v>
      </c>
      <c r="C36" s="20" t="s">
        <v>24</v>
      </c>
      <c r="D36" s="20" t="s">
        <v>24</v>
      </c>
      <c r="E36" s="20" t="s">
        <v>24</v>
      </c>
      <c r="F36" s="20" t="s">
        <v>24</v>
      </c>
      <c r="G36" s="20">
        <v>13793</v>
      </c>
      <c r="H36" s="20" t="s">
        <v>24</v>
      </c>
      <c r="I36" s="2">
        <f>J36+O36+T36</f>
        <v>40044.400000000001</v>
      </c>
      <c r="J36" s="2">
        <f t="shared" ref="J36" si="13">K36+L36+M36+N36</f>
        <v>12391.2</v>
      </c>
      <c r="K36" s="2">
        <f>K35</f>
        <v>0</v>
      </c>
      <c r="L36" s="2">
        <f t="shared" ref="L36:N36" si="14">L35</f>
        <v>12391.2</v>
      </c>
      <c r="M36" s="2">
        <f t="shared" si="14"/>
        <v>0</v>
      </c>
      <c r="N36" s="2">
        <f t="shared" si="14"/>
        <v>0</v>
      </c>
      <c r="O36" s="2">
        <f>O35</f>
        <v>16149.3</v>
      </c>
      <c r="P36" s="2">
        <f>P35</f>
        <v>0</v>
      </c>
      <c r="Q36" s="2">
        <f t="shared" ref="Q36" si="15">Q35</f>
        <v>16149.3</v>
      </c>
      <c r="R36" s="2">
        <f t="shared" ref="R36" si="16">R35</f>
        <v>0</v>
      </c>
      <c r="S36" s="2">
        <f t="shared" ref="S36" si="17">S35</f>
        <v>0</v>
      </c>
      <c r="T36" s="2">
        <f>T35</f>
        <v>11503.9</v>
      </c>
      <c r="U36" s="2">
        <f>U35</f>
        <v>0</v>
      </c>
      <c r="V36" s="2">
        <f t="shared" ref="V36" si="18">V35</f>
        <v>11503.9</v>
      </c>
      <c r="W36" s="2">
        <f t="shared" ref="W36" si="19">W35</f>
        <v>0</v>
      </c>
      <c r="X36" s="2">
        <f t="shared" ref="X36" si="20">X35</f>
        <v>0</v>
      </c>
    </row>
    <row r="37" spans="1:26" s="10" customFormat="1" ht="48.75" customHeight="1" x14ac:dyDescent="0.35">
      <c r="A37" s="40"/>
      <c r="B37" s="31" t="s">
        <v>22</v>
      </c>
      <c r="C37" s="32"/>
      <c r="D37" s="32"/>
      <c r="E37" s="32"/>
      <c r="F37" s="20">
        <f>SUM(F35)</f>
        <v>0</v>
      </c>
      <c r="G37" s="20">
        <f>SUM(G35)</f>
        <v>0</v>
      </c>
      <c r="H37" s="20">
        <v>0</v>
      </c>
      <c r="I37" s="2">
        <f>J37+Q37+T37</f>
        <v>40044.400000000001</v>
      </c>
      <c r="J37" s="2">
        <f>J36</f>
        <v>12391.2</v>
      </c>
      <c r="K37" s="2">
        <f t="shared" ref="K37:X37" si="21">K36</f>
        <v>0</v>
      </c>
      <c r="L37" s="2">
        <f t="shared" si="21"/>
        <v>12391.2</v>
      </c>
      <c r="M37" s="2">
        <f t="shared" si="21"/>
        <v>0</v>
      </c>
      <c r="N37" s="2">
        <f t="shared" si="21"/>
        <v>0</v>
      </c>
      <c r="O37" s="2">
        <f t="shared" si="21"/>
        <v>16149.3</v>
      </c>
      <c r="P37" s="2">
        <f t="shared" si="21"/>
        <v>0</v>
      </c>
      <c r="Q37" s="2">
        <f t="shared" si="21"/>
        <v>16149.3</v>
      </c>
      <c r="R37" s="2">
        <f t="shared" si="21"/>
        <v>0</v>
      </c>
      <c r="S37" s="2">
        <f t="shared" si="21"/>
        <v>0</v>
      </c>
      <c r="T37" s="2">
        <f t="shared" si="21"/>
        <v>11503.9</v>
      </c>
      <c r="U37" s="2">
        <f t="shared" si="21"/>
        <v>0</v>
      </c>
      <c r="V37" s="2">
        <f t="shared" si="21"/>
        <v>11503.9</v>
      </c>
      <c r="W37" s="2">
        <f t="shared" si="21"/>
        <v>0</v>
      </c>
      <c r="X37" s="2">
        <f t="shared" si="21"/>
        <v>0</v>
      </c>
    </row>
    <row r="38" spans="1:26" s="10" customFormat="1" ht="70.5" customHeight="1" x14ac:dyDescent="0.35">
      <c r="A38" s="40"/>
      <c r="B38" s="31" t="s">
        <v>25</v>
      </c>
      <c r="C38" s="29"/>
      <c r="D38" s="29"/>
      <c r="E38" s="29"/>
      <c r="F38" s="20">
        <f>F16+F21+F27+F32+F37</f>
        <v>45532.5</v>
      </c>
      <c r="G38" s="20">
        <f t="shared" ref="G38:X38" si="22">G16+G21+G27+G32+G37</f>
        <v>814692.32</v>
      </c>
      <c r="H38" s="2">
        <f t="shared" si="22"/>
        <v>45432.5</v>
      </c>
      <c r="I38" s="2">
        <f t="shared" si="22"/>
        <v>421771.10000000003</v>
      </c>
      <c r="J38" s="2">
        <f t="shared" si="22"/>
        <v>355621.9</v>
      </c>
      <c r="K38" s="2">
        <f t="shared" si="22"/>
        <v>0</v>
      </c>
      <c r="L38" s="2">
        <f t="shared" si="22"/>
        <v>104350.7</v>
      </c>
      <c r="M38" s="2">
        <f t="shared" si="22"/>
        <v>181056.7</v>
      </c>
      <c r="N38" s="2">
        <f t="shared" si="22"/>
        <v>70214.5</v>
      </c>
      <c r="O38" s="2">
        <f t="shared" si="22"/>
        <v>54645.3</v>
      </c>
      <c r="P38" s="2">
        <f t="shared" si="22"/>
        <v>0</v>
      </c>
      <c r="Q38" s="2">
        <f t="shared" si="22"/>
        <v>48545.599999999999</v>
      </c>
      <c r="R38" s="2">
        <f t="shared" si="22"/>
        <v>0</v>
      </c>
      <c r="S38" s="2">
        <f t="shared" si="22"/>
        <v>6099.7</v>
      </c>
      <c r="T38" s="2">
        <f t="shared" si="22"/>
        <v>11503.9</v>
      </c>
      <c r="U38" s="2">
        <f t="shared" si="22"/>
        <v>0</v>
      </c>
      <c r="V38" s="2">
        <f t="shared" si="22"/>
        <v>11503.9</v>
      </c>
      <c r="W38" s="2">
        <f t="shared" si="22"/>
        <v>0</v>
      </c>
      <c r="X38" s="2">
        <f t="shared" si="22"/>
        <v>0</v>
      </c>
    </row>
    <row r="40" spans="1:26" ht="58.5" customHeight="1" x14ac:dyDescent="0.35">
      <c r="I40" s="38"/>
    </row>
    <row r="41" spans="1:26" x14ac:dyDescent="0.35">
      <c r="I41" s="37"/>
    </row>
  </sheetData>
  <mergeCells count="26">
    <mergeCell ref="A17:X17"/>
    <mergeCell ref="A18:X18"/>
    <mergeCell ref="A22:X22"/>
    <mergeCell ref="A8:X8"/>
    <mergeCell ref="E5:E6"/>
    <mergeCell ref="C5:C6"/>
    <mergeCell ref="A9:X9"/>
    <mergeCell ref="A13:X13"/>
    <mergeCell ref="S1:X1"/>
    <mergeCell ref="G5:G6"/>
    <mergeCell ref="J5:N5"/>
    <mergeCell ref="S3:X3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A23:X23"/>
    <mergeCell ref="A28:X28"/>
    <mergeCell ref="A29:X29"/>
    <mergeCell ref="A33:X33"/>
    <mergeCell ref="A34:X34"/>
  </mergeCells>
  <pageMargins left="0.64" right="0.49" top="0.74803149606299213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2016-03-18T06:18:41Z</dcterms:modified>
</cp:coreProperties>
</file>