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Лист1!$A$12:$P$12</definedName>
    <definedName name="_xlnm.Print_Titles" localSheetId="0">Лист1!$A:$C,Лист1!$9:$12</definedName>
    <definedName name="_xlnm.Print_Area" localSheetId="0">Лист1!$A$1:$T$52</definedName>
  </definedNames>
  <calcPr calcId="144525"/>
</workbook>
</file>

<file path=xl/calcChain.xml><?xml version="1.0" encoding="utf-8"?>
<calcChain xmlns="http://schemas.openxmlformats.org/spreadsheetml/2006/main">
  <c r="Q44" i="1" l="1"/>
  <c r="N44" i="1"/>
  <c r="K44" i="1"/>
  <c r="E44" i="1"/>
  <c r="H44" i="1"/>
  <c r="D44" i="1" l="1"/>
  <c r="S27" i="1"/>
  <c r="R27" i="1"/>
  <c r="P27" i="1"/>
  <c r="O27" i="1"/>
  <c r="M27" i="1"/>
  <c r="L27" i="1"/>
  <c r="J27" i="1"/>
  <c r="I27" i="1"/>
  <c r="S26" i="1"/>
  <c r="R26" i="1"/>
  <c r="P26" i="1"/>
  <c r="O26" i="1"/>
  <c r="M26" i="1"/>
  <c r="L26" i="1"/>
  <c r="G27" i="1"/>
  <c r="D33" i="1"/>
  <c r="G26" i="1" l="1"/>
  <c r="J26" i="1"/>
  <c r="I26" i="1"/>
  <c r="N24" i="1" l="1"/>
  <c r="Q51" i="1" l="1"/>
  <c r="Q50" i="1"/>
  <c r="S49" i="1"/>
  <c r="R49" i="1"/>
  <c r="R48" i="1" s="1"/>
  <c r="S48" i="1"/>
  <c r="Q47" i="1"/>
  <c r="Q46" i="1"/>
  <c r="Q45" i="1"/>
  <c r="Q43" i="1"/>
  <c r="Q42" i="1"/>
  <c r="Q41" i="1"/>
  <c r="S40" i="1"/>
  <c r="R40" i="1"/>
  <c r="Q31" i="1"/>
  <c r="Q37" i="1"/>
  <c r="Q36" i="1"/>
  <c r="Q35" i="1"/>
  <c r="Q34" i="1"/>
  <c r="Q32" i="1"/>
  <c r="Q30" i="1"/>
  <c r="Q29" i="1"/>
  <c r="Q28" i="1"/>
  <c r="Q25" i="1"/>
  <c r="Q24" i="1"/>
  <c r="Q23" i="1"/>
  <c r="Q22" i="1"/>
  <c r="S21" i="1"/>
  <c r="S15" i="1" s="1"/>
  <c r="R21" i="1"/>
  <c r="R15" i="1" s="1"/>
  <c r="S20" i="1"/>
  <c r="R20" i="1"/>
  <c r="Q19" i="1"/>
  <c r="Q18" i="1" s="1"/>
  <c r="Q14" i="1" s="1"/>
  <c r="S18" i="1"/>
  <c r="S14" i="1" s="1"/>
  <c r="R18" i="1"/>
  <c r="R14" i="1" s="1"/>
  <c r="S17" i="1"/>
  <c r="R17" i="1"/>
  <c r="S16" i="1" l="1"/>
  <c r="S39" i="1"/>
  <c r="Q27" i="1"/>
  <c r="Q26" i="1" s="1"/>
  <c r="Q40" i="1"/>
  <c r="Q39" i="1" s="1"/>
  <c r="R39" i="1"/>
  <c r="R16" i="1"/>
  <c r="R13" i="1" s="1"/>
  <c r="S13" i="1"/>
  <c r="Q17" i="1"/>
  <c r="Q21" i="1"/>
  <c r="Q15" i="1" s="1"/>
  <c r="Q49" i="1"/>
  <c r="Q48" i="1" s="1"/>
  <c r="Q20" i="1"/>
  <c r="H37" i="1"/>
  <c r="Q16" i="1" l="1"/>
  <c r="Q13" i="1"/>
  <c r="N37" i="1"/>
  <c r="K37" i="1"/>
  <c r="F37" i="1"/>
  <c r="F27" i="1" s="1"/>
  <c r="E27" i="1" l="1"/>
  <c r="F26" i="1"/>
  <c r="E26" i="1" s="1"/>
  <c r="E37" i="1"/>
  <c r="D37" i="1" s="1"/>
  <c r="F21" i="1"/>
  <c r="F15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D35" i="1" s="1"/>
  <c r="E32" i="1"/>
  <c r="D32" i="1" l="1"/>
  <c r="D34" i="1"/>
  <c r="N19" i="1"/>
  <c r="F18" i="1"/>
  <c r="F14" i="1" s="1"/>
  <c r="F40" i="1"/>
  <c r="G40" i="1" l="1"/>
  <c r="I40" i="1"/>
  <c r="J40" i="1"/>
  <c r="L40" i="1"/>
  <c r="M40" i="1"/>
  <c r="O40" i="1"/>
  <c r="P40" i="1"/>
  <c r="N47" i="1" l="1"/>
  <c r="K47" i="1"/>
  <c r="H47" i="1"/>
  <c r="E47" i="1"/>
  <c r="D47" i="1" s="1"/>
  <c r="N42" i="1"/>
  <c r="K42" i="1"/>
  <c r="F49" i="1" l="1"/>
  <c r="F16" i="1" s="1"/>
  <c r="G49" i="1"/>
  <c r="I49" i="1"/>
  <c r="J49" i="1"/>
  <c r="L49" i="1"/>
  <c r="M49" i="1"/>
  <c r="O49" i="1"/>
  <c r="P49" i="1"/>
  <c r="E51" i="1"/>
  <c r="H51" i="1"/>
  <c r="K51" i="1"/>
  <c r="N51" i="1"/>
  <c r="P48" i="1" l="1"/>
  <c r="P16" i="1"/>
  <c r="O48" i="1"/>
  <c r="O16" i="1"/>
  <c r="M48" i="1"/>
  <c r="M16" i="1"/>
  <c r="L48" i="1"/>
  <c r="L16" i="1"/>
  <c r="J48" i="1"/>
  <c r="J16" i="1"/>
  <c r="I48" i="1"/>
  <c r="I16" i="1"/>
  <c r="G48" i="1"/>
  <c r="G16" i="1"/>
  <c r="E16" i="1" s="1"/>
  <c r="F13" i="1"/>
  <c r="D51" i="1"/>
  <c r="F48" i="1"/>
  <c r="N25" i="1"/>
  <c r="N29" i="1"/>
  <c r="N31" i="1"/>
  <c r="N28" i="1"/>
  <c r="K29" i="1"/>
  <c r="K31" i="1"/>
  <c r="K28" i="1"/>
  <c r="H29" i="1"/>
  <c r="H28" i="1"/>
  <c r="E29" i="1"/>
  <c r="E28" i="1"/>
  <c r="D31" i="1" l="1"/>
  <c r="N27" i="1"/>
  <c r="D29" i="1"/>
  <c r="H27" i="1"/>
  <c r="K27" i="1"/>
  <c r="D28" i="1"/>
  <c r="K26" i="1"/>
  <c r="N26" i="1"/>
  <c r="H50" i="1"/>
  <c r="D27" i="1" l="1"/>
  <c r="H26" i="1"/>
  <c r="D26" i="1" s="1"/>
  <c r="H49" i="1"/>
  <c r="H48" i="1" s="1"/>
  <c r="N23" i="1" l="1"/>
  <c r="K23" i="1"/>
  <c r="K24" i="1"/>
  <c r="K25" i="1"/>
  <c r="H23" i="1"/>
  <c r="H24" i="1"/>
  <c r="H25" i="1"/>
  <c r="E23" i="1"/>
  <c r="D23" i="1" s="1"/>
  <c r="E24" i="1"/>
  <c r="E25" i="1"/>
  <c r="D25" i="1" s="1"/>
  <c r="N22" i="1"/>
  <c r="K22" i="1"/>
  <c r="H22" i="1"/>
  <c r="E22" i="1"/>
  <c r="D22" i="1" s="1"/>
  <c r="F39" i="1"/>
  <c r="G39" i="1"/>
  <c r="I39" i="1"/>
  <c r="J39" i="1"/>
  <c r="L39" i="1"/>
  <c r="M39" i="1"/>
  <c r="O39" i="1"/>
  <c r="P39" i="1"/>
  <c r="E42" i="1"/>
  <c r="H42" i="1"/>
  <c r="E45" i="1"/>
  <c r="H45" i="1"/>
  <c r="K45" i="1"/>
  <c r="N45" i="1"/>
  <c r="E41" i="1"/>
  <c r="H41" i="1"/>
  <c r="K41" i="1"/>
  <c r="N41" i="1"/>
  <c r="D41" i="1" l="1"/>
  <c r="D45" i="1"/>
  <c r="D42" i="1"/>
  <c r="D24" i="1"/>
  <c r="H21" i="1"/>
  <c r="H15" i="1" s="1"/>
  <c r="E21" i="1"/>
  <c r="E15" i="1" s="1"/>
  <c r="N50" i="1"/>
  <c r="N49" i="1" l="1"/>
  <c r="G21" i="1"/>
  <c r="G15" i="1" s="1"/>
  <c r="I21" i="1"/>
  <c r="I15" i="1" s="1"/>
  <c r="J21" i="1"/>
  <c r="J15" i="1" s="1"/>
  <c r="K21" i="1"/>
  <c r="K15" i="1" s="1"/>
  <c r="L21" i="1"/>
  <c r="L15" i="1" s="1"/>
  <c r="M21" i="1"/>
  <c r="M15" i="1" s="1"/>
  <c r="O21" i="1"/>
  <c r="O15" i="1" s="1"/>
  <c r="P21" i="1"/>
  <c r="P15" i="1" s="1"/>
  <c r="N48" i="1" l="1"/>
  <c r="B48" i="1"/>
  <c r="G18" i="1"/>
  <c r="G14" i="1" s="1"/>
  <c r="G13" i="1" s="1"/>
  <c r="E13" i="1" s="1"/>
  <c r="I18" i="1"/>
  <c r="I14" i="1" s="1"/>
  <c r="I13" i="1" s="1"/>
  <c r="J18" i="1"/>
  <c r="J14" i="1" s="1"/>
  <c r="J13" i="1" s="1"/>
  <c r="L18" i="1"/>
  <c r="L14" i="1" s="1"/>
  <c r="L13" i="1" s="1"/>
  <c r="M18" i="1"/>
  <c r="M14" i="1" s="1"/>
  <c r="M13" i="1" s="1"/>
  <c r="O18" i="1"/>
  <c r="O14" i="1" s="1"/>
  <c r="O13" i="1" s="1"/>
  <c r="P18" i="1"/>
  <c r="P14" i="1" s="1"/>
  <c r="P13" i="1" s="1"/>
  <c r="E50" i="1"/>
  <c r="K50" i="1"/>
  <c r="H13" i="1" l="1"/>
  <c r="N13" i="1"/>
  <c r="K13" i="1"/>
  <c r="D50" i="1"/>
  <c r="E49" i="1"/>
  <c r="K49" i="1"/>
  <c r="D13" i="1" l="1"/>
  <c r="K48" i="1"/>
  <c r="D49" i="1"/>
  <c r="E48" i="1"/>
  <c r="F17" i="1"/>
  <c r="G17" i="1"/>
  <c r="I17" i="1"/>
  <c r="J17" i="1"/>
  <c r="L17" i="1"/>
  <c r="M17" i="1"/>
  <c r="O17" i="1"/>
  <c r="P17" i="1"/>
  <c r="D48" i="1" l="1"/>
  <c r="N43" i="1"/>
  <c r="K43" i="1"/>
  <c r="H43" i="1"/>
  <c r="E43" i="1"/>
  <c r="N46" i="1"/>
  <c r="K46" i="1"/>
  <c r="H46" i="1"/>
  <c r="E46" i="1"/>
  <c r="F20" i="1"/>
  <c r="G20" i="1"/>
  <c r="I20" i="1"/>
  <c r="J20" i="1"/>
  <c r="L20" i="1"/>
  <c r="M20" i="1"/>
  <c r="O20" i="1"/>
  <c r="P20" i="1"/>
  <c r="K19" i="1"/>
  <c r="H19" i="1"/>
  <c r="E19" i="1"/>
  <c r="E40" i="1" l="1"/>
  <c r="D43" i="1"/>
  <c r="D46" i="1"/>
  <c r="D19" i="1"/>
  <c r="H40" i="1"/>
  <c r="N40" i="1"/>
  <c r="N16" i="1" s="1"/>
  <c r="K40" i="1"/>
  <c r="N21" i="1"/>
  <c r="H17" i="1"/>
  <c r="H18" i="1"/>
  <c r="H14" i="1" s="1"/>
  <c r="E20" i="1"/>
  <c r="N17" i="1"/>
  <c r="N18" i="1"/>
  <c r="N14" i="1" s="1"/>
  <c r="K17" i="1"/>
  <c r="K18" i="1"/>
  <c r="K14" i="1" s="1"/>
  <c r="E17" i="1"/>
  <c r="E18" i="1"/>
  <c r="N20" i="1"/>
  <c r="K20" i="1"/>
  <c r="H20" i="1"/>
  <c r="D17" i="1" l="1"/>
  <c r="D18" i="1"/>
  <c r="E14" i="1"/>
  <c r="D14" i="1" s="1"/>
  <c r="D21" i="1"/>
  <c r="N15" i="1"/>
  <c r="D15" i="1" s="1"/>
  <c r="K39" i="1"/>
  <c r="K16" i="1"/>
  <c r="H39" i="1"/>
  <c r="H16" i="1"/>
  <c r="D16" i="1" s="1"/>
  <c r="D20" i="1"/>
  <c r="D40" i="1"/>
  <c r="N39" i="1"/>
  <c r="E39" i="1"/>
  <c r="D39" i="1" l="1"/>
</calcChain>
</file>

<file path=xl/sharedStrings.xml><?xml version="1.0" encoding="utf-8"?>
<sst xmlns="http://schemas.openxmlformats.org/spreadsheetml/2006/main" count="134" uniqueCount="69">
  <si>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</si>
  <si>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</si>
  <si>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</si>
  <si>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</si>
  <si>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</si>
  <si>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</si>
  <si>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</si>
  <si>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</si>
  <si>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</si>
  <si>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</si>
  <si>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</si>
  <si>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</si>
  <si>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</si>
  <si>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</si>
  <si>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</si>
  <si>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</si>
  <si>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</si>
  <si>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</si>
  <si>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</si>
  <si>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</si>
  <si>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</si>
  <si>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</si>
  <si>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</si>
  <si>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</si>
  <si>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</si>
  <si>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</si>
  <si>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</si>
  <si>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</si>
  <si>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</si>
  <si>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</si>
  <si>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</si>
  <si>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</si>
  <si>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</si>
  <si>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</si>
  <si>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</si>
  <si>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</si>
  <si>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</si>
  <si>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</si>
  <si>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</si>
  <si>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</si>
  <si>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</si>
  <si>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</si>
  <si>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</si>
  <si>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</si>
  <si>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</si>
  <si>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</si>
  <si>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</si>
  <si>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</si>
  <si>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</si>
  <si>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</si>
  <si>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</si>
  <si>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</si>
  <si>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</si>
  <si>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</si>
  <si>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</si>
  <si>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</si>
  <si>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к изменениям, вносимым в постановление
 администрации МР «Печора»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</si>
  <si>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</si>
  <si>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«Развитие системы муниципального управления МО МР «Печора»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</si>
  <si>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 ФЗ "О ветеранах" и от 24 ноября 1995 года № 181 - ФЗ " О социальной защите инвалидов в Российской Федерации"</t>
  </si>
  <si>
    <t>Основное мероприятие 3.7.10.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6,7 и 8 Закона Республики Коми "Об административной ответственности в Республике Коми"</t>
  </si>
  <si>
    <t>Сектор организации представления муниципальных услуг, администрации МР "Печора"</t>
  </si>
  <si>
    <t>Подпрограмма 5 "Противодействие коррупции в МО МР "Печора""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</si>
  <si>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</si>
  <si>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</si>
  <si>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 xml:space="preserve">Основное мероприятие 3.7.3.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  Закона Республики Коми "Об административной ответственности в Республике Коми"                 </t>
  </si>
  <si>
    <t>"Приложение 2</t>
  </si>
  <si>
    <t xml:space="preserve">Приложение </t>
  </si>
  <si>
    <t xml:space="preserve"> от " ____ " апреля 2016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</si>
</sst>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9" fillId="2" borderId="0" xfId="0" applyFont="1" applyFill="1"/>
    <xf numFmtId="0" fontId="11" fillId="4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11" fillId="0" borderId="0" xfId="0" applyFont="1" applyFill="1"/>
    <xf numFmtId="164" fontId="10" fillId="0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164" fontId="9" fillId="0" borderId="0" xfId="0" applyNumberFormat="1" applyFont="1" applyFill="1"/>
    <xf numFmtId="164" fontId="2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164" fontId="8" fillId="0" borderId="0" xfId="0" applyNumberFormat="1" applyFont="1" applyFill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5" fillId="0" borderId="0" xfId="0" applyFont="1" applyFill="1"/>
    <xf numFmtId="164" fontId="8" fillId="0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"/>
  <sheetViews>
    <sheetView tabSelected="1" view="pageBreakPreview" zoomScale="60" zoomScaleNormal="60" workbookViewId="0">
      <pane xSplit="1" ySplit="12" topLeftCell="B25" activePane="bottomRight" state="frozen"/>
      <selection pane="topRight" activeCell="B1" sqref="B1"/>
      <selection pane="bottomLeft" activeCell="A16" sqref="A16"/>
      <selection pane="bottomRight" activeCell="U8" sqref="U8"/>
    </sheetView>
  </sheetViews>
  <sheetFormatPr defaultColWidth="9.140625" defaultRowHeight="12.75" x14ac:dyDescent="0.2"/>
  <cols>
    <col min="1" max="1" width="64.5703125" style="1" customWidth="1"/>
    <col min="2" max="2" width="44.140625" style="1" customWidth="1"/>
    <col min="3" max="3" width="42.85546875" style="1" customWidth="1"/>
    <col min="4" max="5" width="14.7109375" style="10" customWidth="1"/>
    <col min="6" max="6" width="15" style="12" customWidth="1"/>
    <col min="7" max="7" width="14.7109375" style="12" customWidth="1"/>
    <col min="8" max="8" width="14.7109375" style="10" customWidth="1"/>
    <col min="9" max="10" width="14.7109375" style="12" customWidth="1"/>
    <col min="11" max="11" width="14.7109375" style="10" customWidth="1"/>
    <col min="12" max="13" width="14.7109375" style="12" customWidth="1"/>
    <col min="14" max="14" width="14.7109375" style="10" customWidth="1"/>
    <col min="15" max="16" width="14.7109375" style="12" customWidth="1"/>
    <col min="17" max="17" width="13.42578125" style="25" customWidth="1"/>
    <col min="18" max="18" width="15" style="7" customWidth="1"/>
    <col min="19" max="19" width="10.5703125" style="1" customWidth="1"/>
    <col min="20" max="20" width="9.140625" style="1"/>
    <col min="21" max="21" width="22" style="1" customWidth="1"/>
    <col min="22" max="22" width="9.140625" style="1"/>
    <col min="23" max="23" width="19.7109375" style="1" customWidth="1"/>
    <col min="24" max="29" width="9.140625" style="1"/>
    <col min="30" max="43" width="9.140625" style="12"/>
    <col min="44" max="16384" width="9.140625" style="1"/>
  </cols>
  <sheetData>
    <row r="1" spans="1:43" ht="23.25" customHeight="1" x14ac:dyDescent="0.2">
      <c r="L1" s="58" t="s">
        <v>67</v>
      </c>
      <c r="M1" s="58"/>
      <c r="N1" s="58"/>
      <c r="O1" s="58"/>
      <c r="P1" s="58"/>
      <c r="Q1" s="58"/>
      <c r="R1" s="58"/>
      <c r="S1" s="58"/>
      <c r="T1" s="58"/>
    </row>
    <row r="2" spans="1:43" ht="51" customHeight="1" x14ac:dyDescent="0.2">
      <c r="K2" s="58" t="s">
        <v>56</v>
      </c>
      <c r="L2" s="59"/>
      <c r="M2" s="59"/>
      <c r="N2" s="59"/>
      <c r="O2" s="59"/>
      <c r="P2" s="59"/>
      <c r="Q2" s="59"/>
      <c r="R2" s="59"/>
      <c r="S2" s="59"/>
      <c r="T2" s="59"/>
    </row>
    <row r="3" spans="1:43" ht="23.25" customHeight="1" x14ac:dyDescent="0.2">
      <c r="J3" s="59" t="s">
        <v>68</v>
      </c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43" ht="15.75" customHeight="1" x14ac:dyDescent="0.2">
      <c r="J4" s="17"/>
      <c r="K4" s="17"/>
      <c r="L4" s="17"/>
      <c r="M4" s="17"/>
      <c r="N4" s="17"/>
      <c r="O4" s="17"/>
      <c r="P4" s="17"/>
    </row>
    <row r="5" spans="1:43" ht="23.25" x14ac:dyDescent="0.35">
      <c r="A5" s="5" t="s">
        <v>47</v>
      </c>
      <c r="N5" s="26"/>
      <c r="O5" s="60" t="s">
        <v>66</v>
      </c>
      <c r="P5" s="60"/>
      <c r="Q5" s="60"/>
      <c r="R5" s="60"/>
      <c r="S5" s="60"/>
      <c r="T5" s="60"/>
    </row>
    <row r="6" spans="1:43" ht="23.25" x14ac:dyDescent="0.35">
      <c r="D6" s="18"/>
      <c r="E6" s="18"/>
      <c r="F6" s="19"/>
      <c r="G6" s="19"/>
      <c r="H6" s="18"/>
      <c r="I6" s="19"/>
      <c r="J6" s="19"/>
      <c r="K6" s="18"/>
      <c r="N6" s="60" t="s">
        <v>10</v>
      </c>
      <c r="O6" s="60"/>
      <c r="P6" s="60"/>
      <c r="Q6" s="60"/>
      <c r="R6" s="60"/>
      <c r="S6" s="60"/>
      <c r="T6" s="60"/>
    </row>
    <row r="7" spans="1:43" ht="24" customHeight="1" x14ac:dyDescent="0.35">
      <c r="D7" s="18"/>
      <c r="E7" s="18"/>
      <c r="F7" s="19"/>
      <c r="G7" s="19"/>
      <c r="H7" s="18"/>
      <c r="I7" s="19"/>
      <c r="J7" s="19"/>
      <c r="K7" s="18"/>
      <c r="L7" s="60" t="s">
        <v>58</v>
      </c>
      <c r="M7" s="60"/>
      <c r="N7" s="60"/>
      <c r="O7" s="60"/>
      <c r="P7" s="60"/>
      <c r="Q7" s="60"/>
      <c r="R7" s="60"/>
      <c r="S7" s="60"/>
      <c r="T7" s="60"/>
    </row>
    <row r="8" spans="1:43" ht="60" customHeight="1" x14ac:dyDescent="0.2">
      <c r="A8" s="61" t="s">
        <v>11</v>
      </c>
      <c r="B8" s="61"/>
      <c r="C8" s="61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</row>
    <row r="9" spans="1:43" ht="28.5" customHeight="1" x14ac:dyDescent="0.2">
      <c r="A9" s="68" t="s">
        <v>19</v>
      </c>
      <c r="B9" s="68" t="s">
        <v>22</v>
      </c>
      <c r="C9" s="63" t="s">
        <v>23</v>
      </c>
      <c r="D9" s="55" t="s">
        <v>0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7"/>
    </row>
    <row r="10" spans="1:43" ht="15.75" x14ac:dyDescent="0.2">
      <c r="A10" s="69"/>
      <c r="B10" s="69"/>
      <c r="C10" s="63"/>
      <c r="D10" s="64" t="s">
        <v>1</v>
      </c>
      <c r="E10" s="65" t="s">
        <v>2</v>
      </c>
      <c r="F10" s="65"/>
      <c r="G10" s="65"/>
      <c r="H10" s="65" t="s">
        <v>3</v>
      </c>
      <c r="I10" s="65"/>
      <c r="J10" s="65"/>
      <c r="K10" s="65" t="s">
        <v>4</v>
      </c>
      <c r="L10" s="65"/>
      <c r="M10" s="65"/>
      <c r="N10" s="65" t="s">
        <v>5</v>
      </c>
      <c r="O10" s="65"/>
      <c r="P10" s="65"/>
      <c r="Q10" s="54" t="s">
        <v>55</v>
      </c>
      <c r="R10" s="54"/>
      <c r="S10" s="54"/>
    </row>
    <row r="11" spans="1:43" ht="72" customHeight="1" x14ac:dyDescent="0.2">
      <c r="A11" s="70"/>
      <c r="B11" s="70"/>
      <c r="C11" s="63"/>
      <c r="D11" s="64"/>
      <c r="E11" s="23" t="s">
        <v>6</v>
      </c>
      <c r="F11" s="24" t="s">
        <v>24</v>
      </c>
      <c r="G11" s="24" t="s">
        <v>25</v>
      </c>
      <c r="H11" s="23" t="s">
        <v>6</v>
      </c>
      <c r="I11" s="24" t="s">
        <v>24</v>
      </c>
      <c r="J11" s="24" t="s">
        <v>25</v>
      </c>
      <c r="K11" s="23" t="s">
        <v>6</v>
      </c>
      <c r="L11" s="24" t="s">
        <v>24</v>
      </c>
      <c r="M11" s="24" t="s">
        <v>25</v>
      </c>
      <c r="N11" s="23" t="s">
        <v>6</v>
      </c>
      <c r="O11" s="24" t="s">
        <v>24</v>
      </c>
      <c r="P11" s="24" t="s">
        <v>25</v>
      </c>
      <c r="Q11" s="23" t="s">
        <v>6</v>
      </c>
      <c r="R11" s="16" t="s">
        <v>24</v>
      </c>
      <c r="S11" s="16" t="s">
        <v>25</v>
      </c>
    </row>
    <row r="12" spans="1:43" x14ac:dyDescent="0.2">
      <c r="A12" s="2">
        <v>1</v>
      </c>
      <c r="B12" s="2">
        <v>2</v>
      </c>
      <c r="C12" s="2">
        <v>3</v>
      </c>
      <c r="D12" s="20">
        <v>4</v>
      </c>
      <c r="E12" s="20">
        <v>5</v>
      </c>
      <c r="F12" s="21">
        <v>6</v>
      </c>
      <c r="G12" s="21">
        <v>7</v>
      </c>
      <c r="H12" s="20">
        <v>8</v>
      </c>
      <c r="I12" s="21">
        <v>9</v>
      </c>
      <c r="J12" s="21">
        <v>10</v>
      </c>
      <c r="K12" s="20">
        <v>11</v>
      </c>
      <c r="L12" s="21">
        <v>12</v>
      </c>
      <c r="M12" s="21">
        <v>13</v>
      </c>
      <c r="N12" s="20">
        <v>14</v>
      </c>
      <c r="O12" s="21">
        <v>15</v>
      </c>
      <c r="P12" s="21">
        <v>16</v>
      </c>
      <c r="Q12" s="20">
        <v>14</v>
      </c>
      <c r="R12" s="2">
        <v>15</v>
      </c>
      <c r="S12" s="2">
        <v>16</v>
      </c>
    </row>
    <row r="13" spans="1:43" s="8" customFormat="1" ht="78" customHeight="1" x14ac:dyDescent="0.3">
      <c r="A13" s="66" t="s">
        <v>12</v>
      </c>
      <c r="B13" s="66" t="s">
        <v>53</v>
      </c>
      <c r="C13" s="50" t="s">
        <v>8</v>
      </c>
      <c r="D13" s="33">
        <f>E13+H13+K13+N13+Q13</f>
        <v>789597.4</v>
      </c>
      <c r="E13" s="33">
        <f>F13+G13</f>
        <v>160328</v>
      </c>
      <c r="F13" s="33">
        <f t="shared" ref="F13:S13" si="0">F14+F15+F16</f>
        <v>159457.1</v>
      </c>
      <c r="G13" s="33">
        <f t="shared" si="0"/>
        <v>870.9</v>
      </c>
      <c r="H13" s="33">
        <f>I13+J13</f>
        <v>159415.4</v>
      </c>
      <c r="I13" s="33">
        <f t="shared" si="0"/>
        <v>158621.6</v>
      </c>
      <c r="J13" s="33">
        <f t="shared" si="0"/>
        <v>793.80000000000007</v>
      </c>
      <c r="K13" s="33">
        <f>L13+M13</f>
        <v>157543.4</v>
      </c>
      <c r="L13" s="33">
        <f t="shared" si="0"/>
        <v>156728.19999999998</v>
      </c>
      <c r="M13" s="33">
        <f t="shared" si="0"/>
        <v>815.19999999999993</v>
      </c>
      <c r="N13" s="33">
        <f>O13+P13</f>
        <v>155804.1</v>
      </c>
      <c r="O13" s="33">
        <f t="shared" si="0"/>
        <v>154988.9</v>
      </c>
      <c r="P13" s="33">
        <f t="shared" si="0"/>
        <v>815.19999999999993</v>
      </c>
      <c r="Q13" s="33">
        <f>R13+S13</f>
        <v>156506.5</v>
      </c>
      <c r="R13" s="34">
        <f t="shared" si="0"/>
        <v>155691.29999999999</v>
      </c>
      <c r="S13" s="34">
        <f t="shared" si="0"/>
        <v>815.19999999999993</v>
      </c>
      <c r="T13" s="10"/>
      <c r="U13" s="28"/>
      <c r="V13" s="10"/>
      <c r="W13" s="18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43" s="6" customFormat="1" ht="54" customHeight="1" x14ac:dyDescent="0.3">
      <c r="A14" s="71"/>
      <c r="B14" s="71"/>
      <c r="C14" s="35" t="s">
        <v>14</v>
      </c>
      <c r="D14" s="43">
        <f t="shared" ref="D14:D16" si="1">E14+H14+K14+N14+Q14</f>
        <v>94783.3</v>
      </c>
      <c r="E14" s="43">
        <f>E18</f>
        <v>18204.7</v>
      </c>
      <c r="F14" s="43">
        <f t="shared" ref="F14:S14" si="2">F18</f>
        <v>18204.7</v>
      </c>
      <c r="G14" s="43">
        <f t="shared" si="2"/>
        <v>0</v>
      </c>
      <c r="H14" s="43">
        <f t="shared" si="2"/>
        <v>19196.400000000001</v>
      </c>
      <c r="I14" s="43">
        <f t="shared" si="2"/>
        <v>19196.400000000001</v>
      </c>
      <c r="J14" s="43">
        <f t="shared" si="2"/>
        <v>0</v>
      </c>
      <c r="K14" s="43">
        <f t="shared" si="2"/>
        <v>19107.400000000001</v>
      </c>
      <c r="L14" s="43">
        <f t="shared" si="2"/>
        <v>19107.400000000001</v>
      </c>
      <c r="M14" s="43">
        <f t="shared" si="2"/>
        <v>0</v>
      </c>
      <c r="N14" s="43">
        <f t="shared" si="2"/>
        <v>19001.5</v>
      </c>
      <c r="O14" s="43">
        <f t="shared" si="2"/>
        <v>19001.5</v>
      </c>
      <c r="P14" s="43">
        <f t="shared" si="2"/>
        <v>0</v>
      </c>
      <c r="Q14" s="43">
        <f t="shared" si="2"/>
        <v>19273.3</v>
      </c>
      <c r="R14" s="44">
        <f t="shared" si="2"/>
        <v>19273.3</v>
      </c>
      <c r="S14" s="44">
        <f t="shared" si="2"/>
        <v>0</v>
      </c>
      <c r="T14" s="10"/>
      <c r="U14" s="29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  <row r="15" spans="1:43" s="6" customFormat="1" ht="79.5" customHeight="1" x14ac:dyDescent="0.3">
      <c r="A15" s="71"/>
      <c r="B15" s="71"/>
      <c r="C15" s="35" t="s">
        <v>49</v>
      </c>
      <c r="D15" s="48">
        <f t="shared" si="1"/>
        <v>112914.4</v>
      </c>
      <c r="E15" s="48">
        <f>E21</f>
        <v>25146.399999999998</v>
      </c>
      <c r="F15" s="48">
        <f t="shared" ref="F15:S15" si="3">F21</f>
        <v>25146.399999999998</v>
      </c>
      <c r="G15" s="48">
        <f t="shared" si="3"/>
        <v>0</v>
      </c>
      <c r="H15" s="48">
        <f t="shared" si="3"/>
        <v>20436</v>
      </c>
      <c r="I15" s="48">
        <f t="shared" si="3"/>
        <v>20436</v>
      </c>
      <c r="J15" s="48">
        <f t="shared" si="3"/>
        <v>0</v>
      </c>
      <c r="K15" s="48">
        <f t="shared" si="3"/>
        <v>22444</v>
      </c>
      <c r="L15" s="48">
        <f t="shared" si="3"/>
        <v>22444</v>
      </c>
      <c r="M15" s="48">
        <f t="shared" si="3"/>
        <v>0</v>
      </c>
      <c r="N15" s="48">
        <f t="shared" si="3"/>
        <v>22444</v>
      </c>
      <c r="O15" s="48">
        <f t="shared" si="3"/>
        <v>22444</v>
      </c>
      <c r="P15" s="48">
        <f t="shared" si="3"/>
        <v>0</v>
      </c>
      <c r="Q15" s="48">
        <f t="shared" si="3"/>
        <v>22444</v>
      </c>
      <c r="R15" s="49">
        <f t="shared" si="3"/>
        <v>22444</v>
      </c>
      <c r="S15" s="49">
        <f t="shared" si="3"/>
        <v>0</v>
      </c>
      <c r="T15" s="10"/>
      <c r="U15" s="28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3" s="6" customFormat="1" ht="74.25" customHeight="1" x14ac:dyDescent="0.3">
      <c r="A16" s="67"/>
      <c r="B16" s="67"/>
      <c r="C16" s="50" t="s">
        <v>16</v>
      </c>
      <c r="D16" s="48">
        <f t="shared" si="1"/>
        <v>581899.69999999995</v>
      </c>
      <c r="E16" s="48">
        <f>F16+G16</f>
        <v>116976.9</v>
      </c>
      <c r="F16" s="48">
        <f t="shared" ref="F16:S16" si="4">F27+F40+F49</f>
        <v>116106</v>
      </c>
      <c r="G16" s="48">
        <f t="shared" si="4"/>
        <v>870.9</v>
      </c>
      <c r="H16" s="48">
        <f t="shared" si="4"/>
        <v>119783</v>
      </c>
      <c r="I16" s="48">
        <f t="shared" si="4"/>
        <v>118989.20000000001</v>
      </c>
      <c r="J16" s="48">
        <f t="shared" si="4"/>
        <v>793.80000000000007</v>
      </c>
      <c r="K16" s="48">
        <f t="shared" si="4"/>
        <v>115991.99999999999</v>
      </c>
      <c r="L16" s="48">
        <f t="shared" si="4"/>
        <v>115176.79999999999</v>
      </c>
      <c r="M16" s="48">
        <f t="shared" si="4"/>
        <v>815.19999999999993</v>
      </c>
      <c r="N16" s="48">
        <f t="shared" si="4"/>
        <v>114358.59999999999</v>
      </c>
      <c r="O16" s="48">
        <f t="shared" si="4"/>
        <v>113543.4</v>
      </c>
      <c r="P16" s="48">
        <f t="shared" si="4"/>
        <v>815.19999999999993</v>
      </c>
      <c r="Q16" s="48">
        <f t="shared" si="4"/>
        <v>114789.2</v>
      </c>
      <c r="R16" s="49">
        <f t="shared" si="4"/>
        <v>113974</v>
      </c>
      <c r="S16" s="49">
        <f t="shared" si="4"/>
        <v>815.19999999999993</v>
      </c>
      <c r="T16" s="10"/>
      <c r="U16" s="29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s="6" customFormat="1" ht="63" customHeight="1" x14ac:dyDescent="0.3">
      <c r="A17" s="66" t="s">
        <v>21</v>
      </c>
      <c r="B17" s="66" t="s">
        <v>14</v>
      </c>
      <c r="C17" s="35" t="s">
        <v>20</v>
      </c>
      <c r="D17" s="36">
        <f t="shared" ref="D17:D25" si="5">E17+H17+K17+N17+Q17</f>
        <v>94783.3</v>
      </c>
      <c r="E17" s="36">
        <f>E19</f>
        <v>18204.7</v>
      </c>
      <c r="F17" s="36">
        <f t="shared" ref="F17:P17" si="6">F19</f>
        <v>18204.7</v>
      </c>
      <c r="G17" s="36">
        <f t="shared" si="6"/>
        <v>0</v>
      </c>
      <c r="H17" s="36">
        <f t="shared" si="6"/>
        <v>19196.400000000001</v>
      </c>
      <c r="I17" s="36">
        <f t="shared" si="6"/>
        <v>19196.400000000001</v>
      </c>
      <c r="J17" s="36">
        <f t="shared" si="6"/>
        <v>0</v>
      </c>
      <c r="K17" s="36">
        <f t="shared" si="6"/>
        <v>19107.400000000001</v>
      </c>
      <c r="L17" s="36">
        <f t="shared" si="6"/>
        <v>19107.400000000001</v>
      </c>
      <c r="M17" s="36">
        <f t="shared" si="6"/>
        <v>0</v>
      </c>
      <c r="N17" s="36">
        <f t="shared" si="6"/>
        <v>19001.5</v>
      </c>
      <c r="O17" s="36">
        <f t="shared" si="6"/>
        <v>19001.5</v>
      </c>
      <c r="P17" s="36">
        <f t="shared" si="6"/>
        <v>0</v>
      </c>
      <c r="Q17" s="36">
        <f t="shared" ref="Q17:S17" si="7">Q19</f>
        <v>19273.3</v>
      </c>
      <c r="R17" s="37">
        <f t="shared" si="7"/>
        <v>19273.3</v>
      </c>
      <c r="S17" s="37">
        <f t="shared" si="7"/>
        <v>0</v>
      </c>
      <c r="T17" s="10"/>
      <c r="U17" s="29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s="6" customFormat="1" ht="58.5" customHeight="1" x14ac:dyDescent="0.3">
      <c r="A18" s="67"/>
      <c r="B18" s="67"/>
      <c r="C18" s="35" t="s">
        <v>14</v>
      </c>
      <c r="D18" s="43">
        <f t="shared" si="5"/>
        <v>94783.3</v>
      </c>
      <c r="E18" s="43">
        <f t="shared" ref="E18:S18" si="8">E19</f>
        <v>18204.7</v>
      </c>
      <c r="F18" s="43">
        <f>F19</f>
        <v>18204.7</v>
      </c>
      <c r="G18" s="43">
        <f t="shared" si="8"/>
        <v>0</v>
      </c>
      <c r="H18" s="43">
        <f t="shared" si="8"/>
        <v>19196.400000000001</v>
      </c>
      <c r="I18" s="43">
        <f t="shared" si="8"/>
        <v>19196.400000000001</v>
      </c>
      <c r="J18" s="43">
        <f t="shared" si="8"/>
        <v>0</v>
      </c>
      <c r="K18" s="43">
        <f t="shared" si="8"/>
        <v>19107.400000000001</v>
      </c>
      <c r="L18" s="43">
        <f t="shared" si="8"/>
        <v>19107.400000000001</v>
      </c>
      <c r="M18" s="43">
        <f t="shared" si="8"/>
        <v>0</v>
      </c>
      <c r="N18" s="43">
        <f t="shared" si="8"/>
        <v>19001.5</v>
      </c>
      <c r="O18" s="43">
        <f t="shared" si="8"/>
        <v>19001.5</v>
      </c>
      <c r="P18" s="43">
        <f t="shared" si="8"/>
        <v>0</v>
      </c>
      <c r="Q18" s="43">
        <f t="shared" si="8"/>
        <v>19273.3</v>
      </c>
      <c r="R18" s="44">
        <f t="shared" si="8"/>
        <v>19273.3</v>
      </c>
      <c r="S18" s="44">
        <f t="shared" si="8"/>
        <v>0</v>
      </c>
      <c r="T18" s="10"/>
      <c r="U18" s="29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ht="97.5" customHeight="1" x14ac:dyDescent="0.3">
      <c r="A19" s="38" t="s">
        <v>41</v>
      </c>
      <c r="B19" s="38" t="s">
        <v>14</v>
      </c>
      <c r="C19" s="38" t="s">
        <v>14</v>
      </c>
      <c r="D19" s="39">
        <f t="shared" si="5"/>
        <v>94783.3</v>
      </c>
      <c r="E19" s="39">
        <f>F19+G19</f>
        <v>18204.7</v>
      </c>
      <c r="F19" s="39">
        <v>18204.7</v>
      </c>
      <c r="G19" s="39">
        <v>0</v>
      </c>
      <c r="H19" s="39">
        <f>I19+J19</f>
        <v>19196.400000000001</v>
      </c>
      <c r="I19" s="39">
        <v>19196.400000000001</v>
      </c>
      <c r="J19" s="39">
        <v>0</v>
      </c>
      <c r="K19" s="39">
        <f>L19+M19</f>
        <v>19107.400000000001</v>
      </c>
      <c r="L19" s="39">
        <v>19107.400000000001</v>
      </c>
      <c r="M19" s="39">
        <v>0</v>
      </c>
      <c r="N19" s="39">
        <f>O19+P19</f>
        <v>19001.5</v>
      </c>
      <c r="O19" s="39">
        <v>19001.5</v>
      </c>
      <c r="P19" s="39">
        <v>0</v>
      </c>
      <c r="Q19" s="39">
        <f>R19+S19</f>
        <v>19273.3</v>
      </c>
      <c r="R19" s="40">
        <v>19273.3</v>
      </c>
      <c r="S19" s="40">
        <v>0</v>
      </c>
      <c r="T19" s="12"/>
      <c r="U19" s="30"/>
      <c r="V19" s="12"/>
      <c r="W19" s="12"/>
      <c r="X19" s="12"/>
      <c r="Y19" s="12"/>
      <c r="Z19" s="12"/>
      <c r="AA19" s="12"/>
      <c r="AB19" s="12"/>
      <c r="AC19" s="12"/>
    </row>
    <row r="20" spans="1:43" s="6" customFormat="1" ht="66" customHeight="1" x14ac:dyDescent="0.3">
      <c r="A20" s="66" t="s">
        <v>18</v>
      </c>
      <c r="B20" s="66" t="s">
        <v>7</v>
      </c>
      <c r="C20" s="35" t="s">
        <v>9</v>
      </c>
      <c r="D20" s="36">
        <f t="shared" si="5"/>
        <v>112914.4</v>
      </c>
      <c r="E20" s="36">
        <f t="shared" ref="E20:P20" si="9">E24+E22+E23+E25</f>
        <v>25146.399999999998</v>
      </c>
      <c r="F20" s="36">
        <f t="shared" si="9"/>
        <v>25146.399999999998</v>
      </c>
      <c r="G20" s="36">
        <f t="shared" si="9"/>
        <v>0</v>
      </c>
      <c r="H20" s="36">
        <f t="shared" si="9"/>
        <v>20436</v>
      </c>
      <c r="I20" s="36">
        <f t="shared" si="9"/>
        <v>20436</v>
      </c>
      <c r="J20" s="36">
        <f t="shared" si="9"/>
        <v>0</v>
      </c>
      <c r="K20" s="36">
        <f t="shared" si="9"/>
        <v>22444</v>
      </c>
      <c r="L20" s="36">
        <f t="shared" si="9"/>
        <v>22444</v>
      </c>
      <c r="M20" s="36">
        <f t="shared" si="9"/>
        <v>0</v>
      </c>
      <c r="N20" s="36">
        <f t="shared" si="9"/>
        <v>22444</v>
      </c>
      <c r="O20" s="36">
        <f t="shared" si="9"/>
        <v>22444</v>
      </c>
      <c r="P20" s="36">
        <f t="shared" si="9"/>
        <v>0</v>
      </c>
      <c r="Q20" s="36">
        <f t="shared" ref="Q20:S20" si="10">Q24+Q22+Q23+Q25</f>
        <v>22444</v>
      </c>
      <c r="R20" s="37">
        <f t="shared" si="10"/>
        <v>22444</v>
      </c>
      <c r="S20" s="37">
        <f t="shared" si="10"/>
        <v>0</v>
      </c>
      <c r="T20" s="10"/>
      <c r="U20" s="29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s="6" customFormat="1" ht="62.25" customHeight="1" x14ac:dyDescent="0.3">
      <c r="A21" s="67"/>
      <c r="B21" s="67"/>
      <c r="C21" s="51" t="s">
        <v>49</v>
      </c>
      <c r="D21" s="43">
        <f t="shared" si="5"/>
        <v>112914.4</v>
      </c>
      <c r="E21" s="43">
        <f>SUM(E22:E25)</f>
        <v>25146.399999999998</v>
      </c>
      <c r="F21" s="43">
        <f>SUM(F22:F25)</f>
        <v>25146.399999999998</v>
      </c>
      <c r="G21" s="43">
        <f t="shared" ref="G21:P21" si="11">SUM(G22:G25)</f>
        <v>0</v>
      </c>
      <c r="H21" s="43">
        <f>SUM(H22:H25)</f>
        <v>20436</v>
      </c>
      <c r="I21" s="43">
        <f t="shared" si="11"/>
        <v>20436</v>
      </c>
      <c r="J21" s="43">
        <f t="shared" si="11"/>
        <v>0</v>
      </c>
      <c r="K21" s="43">
        <f t="shared" si="11"/>
        <v>22444</v>
      </c>
      <c r="L21" s="43">
        <f t="shared" si="11"/>
        <v>22444</v>
      </c>
      <c r="M21" s="43">
        <f t="shared" si="11"/>
        <v>0</v>
      </c>
      <c r="N21" s="43">
        <f t="shared" si="11"/>
        <v>22444</v>
      </c>
      <c r="O21" s="43">
        <f t="shared" si="11"/>
        <v>22444</v>
      </c>
      <c r="P21" s="43">
        <f t="shared" si="11"/>
        <v>0</v>
      </c>
      <c r="Q21" s="43">
        <f t="shared" ref="Q21:S21" si="12">SUM(Q22:Q25)</f>
        <v>22444</v>
      </c>
      <c r="R21" s="44">
        <f t="shared" si="12"/>
        <v>22444</v>
      </c>
      <c r="S21" s="44">
        <f t="shared" si="12"/>
        <v>0</v>
      </c>
      <c r="T21" s="10"/>
      <c r="U21" s="29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</row>
    <row r="22" spans="1:43" ht="117" customHeight="1" x14ac:dyDescent="0.3">
      <c r="A22" s="41" t="s">
        <v>34</v>
      </c>
      <c r="B22" s="41" t="s">
        <v>7</v>
      </c>
      <c r="C22" s="41" t="s">
        <v>9</v>
      </c>
      <c r="D22" s="39">
        <f t="shared" si="5"/>
        <v>18441.7</v>
      </c>
      <c r="E22" s="39">
        <f t="shared" ref="E22:E27" si="13">F22+G22</f>
        <v>5311.7</v>
      </c>
      <c r="F22" s="39">
        <v>5311.7</v>
      </c>
      <c r="G22" s="39">
        <v>0</v>
      </c>
      <c r="H22" s="39">
        <f>I22+J22</f>
        <v>2930</v>
      </c>
      <c r="I22" s="39">
        <v>2930</v>
      </c>
      <c r="J22" s="39">
        <v>0</v>
      </c>
      <c r="K22" s="39">
        <f>L22+M22</f>
        <v>3400</v>
      </c>
      <c r="L22" s="39">
        <v>3400</v>
      </c>
      <c r="M22" s="39">
        <v>0</v>
      </c>
      <c r="N22" s="39">
        <f>O22+P22</f>
        <v>3400</v>
      </c>
      <c r="O22" s="39">
        <v>3400</v>
      </c>
      <c r="P22" s="39">
        <v>0</v>
      </c>
      <c r="Q22" s="39">
        <f>R22+S22</f>
        <v>3400</v>
      </c>
      <c r="R22" s="40">
        <v>3400</v>
      </c>
      <c r="S22" s="40">
        <v>0</v>
      </c>
      <c r="T22" s="12"/>
      <c r="U22" s="30"/>
      <c r="V22" s="12"/>
      <c r="W22" s="12"/>
      <c r="X22" s="12"/>
      <c r="Y22" s="12"/>
      <c r="Z22" s="12"/>
      <c r="AA22" s="12"/>
      <c r="AB22" s="12"/>
      <c r="AC22" s="12"/>
    </row>
    <row r="23" spans="1:43" ht="92.25" customHeight="1" x14ac:dyDescent="0.3">
      <c r="A23" s="41" t="s">
        <v>33</v>
      </c>
      <c r="B23" s="41" t="s">
        <v>17</v>
      </c>
      <c r="C23" s="41" t="s">
        <v>49</v>
      </c>
      <c r="D23" s="39">
        <f t="shared" si="5"/>
        <v>1179</v>
      </c>
      <c r="E23" s="39">
        <f t="shared" si="13"/>
        <v>100</v>
      </c>
      <c r="F23" s="39">
        <v>100</v>
      </c>
      <c r="G23" s="39">
        <v>0</v>
      </c>
      <c r="H23" s="39">
        <f>I23+J23</f>
        <v>179</v>
      </c>
      <c r="I23" s="39">
        <v>179</v>
      </c>
      <c r="J23" s="39">
        <v>0</v>
      </c>
      <c r="K23" s="39">
        <f>L23+M23</f>
        <v>300</v>
      </c>
      <c r="L23" s="39">
        <v>300</v>
      </c>
      <c r="M23" s="39">
        <v>0</v>
      </c>
      <c r="N23" s="39">
        <f>O23+P23</f>
        <v>300</v>
      </c>
      <c r="O23" s="39">
        <v>300</v>
      </c>
      <c r="P23" s="39">
        <v>0</v>
      </c>
      <c r="Q23" s="39">
        <f>R23+S23</f>
        <v>300</v>
      </c>
      <c r="R23" s="40">
        <v>300</v>
      </c>
      <c r="S23" s="40">
        <v>0</v>
      </c>
      <c r="T23" s="12"/>
      <c r="U23" s="30"/>
      <c r="V23" s="12"/>
      <c r="W23" s="12"/>
      <c r="X23" s="12"/>
      <c r="Y23" s="12"/>
      <c r="Z23" s="12"/>
      <c r="AA23" s="12"/>
      <c r="AB23" s="12"/>
      <c r="AC23" s="12"/>
    </row>
    <row r="24" spans="1:43" ht="96" customHeight="1" x14ac:dyDescent="0.3">
      <c r="A24" s="41" t="s">
        <v>36</v>
      </c>
      <c r="B24" s="41" t="s">
        <v>17</v>
      </c>
      <c r="C24" s="41" t="s">
        <v>49</v>
      </c>
      <c r="D24" s="39">
        <f t="shared" si="5"/>
        <v>70562.600000000006</v>
      </c>
      <c r="E24" s="39">
        <f t="shared" si="13"/>
        <v>13318.9</v>
      </c>
      <c r="F24" s="39">
        <v>13318.9</v>
      </c>
      <c r="G24" s="39">
        <v>0</v>
      </c>
      <c r="H24" s="39">
        <f>I24+J24</f>
        <v>14166.4</v>
      </c>
      <c r="I24" s="39">
        <v>14166.4</v>
      </c>
      <c r="J24" s="39">
        <v>0</v>
      </c>
      <c r="K24" s="39">
        <f>L24+M24</f>
        <v>14359.1</v>
      </c>
      <c r="L24" s="39">
        <v>14359.1</v>
      </c>
      <c r="M24" s="39">
        <v>0</v>
      </c>
      <c r="N24" s="39">
        <f>O24+P24</f>
        <v>14359.1</v>
      </c>
      <c r="O24" s="39">
        <v>14359.1</v>
      </c>
      <c r="P24" s="39">
        <v>0</v>
      </c>
      <c r="Q24" s="39">
        <f>R24+S24</f>
        <v>14359.1</v>
      </c>
      <c r="R24" s="40">
        <v>14359.1</v>
      </c>
      <c r="S24" s="40">
        <v>0</v>
      </c>
      <c r="T24" s="12"/>
      <c r="U24" s="30"/>
      <c r="V24" s="12"/>
      <c r="W24" s="12"/>
      <c r="X24" s="12"/>
      <c r="Y24" s="12"/>
      <c r="Z24" s="12"/>
      <c r="AA24" s="12"/>
      <c r="AB24" s="12"/>
      <c r="AC24" s="12"/>
    </row>
    <row r="25" spans="1:43" ht="93" customHeight="1" x14ac:dyDescent="0.3">
      <c r="A25" s="41" t="s">
        <v>32</v>
      </c>
      <c r="B25" s="41" t="s">
        <v>17</v>
      </c>
      <c r="C25" s="41" t="s">
        <v>49</v>
      </c>
      <c r="D25" s="39">
        <f t="shared" si="5"/>
        <v>22731.1</v>
      </c>
      <c r="E25" s="39">
        <f t="shared" si="13"/>
        <v>6415.8</v>
      </c>
      <c r="F25" s="39">
        <v>6415.8</v>
      </c>
      <c r="G25" s="39">
        <v>0</v>
      </c>
      <c r="H25" s="39">
        <f>I25+J25</f>
        <v>3160.6</v>
      </c>
      <c r="I25" s="39">
        <v>3160.6</v>
      </c>
      <c r="J25" s="39">
        <v>0</v>
      </c>
      <c r="K25" s="39">
        <f>L25+M25</f>
        <v>4384.8999999999996</v>
      </c>
      <c r="L25" s="39">
        <v>4384.8999999999996</v>
      </c>
      <c r="M25" s="39">
        <v>0</v>
      </c>
      <c r="N25" s="39">
        <f>O25+P25</f>
        <v>4384.8999999999996</v>
      </c>
      <c r="O25" s="39">
        <v>4384.8999999999996</v>
      </c>
      <c r="P25" s="39">
        <v>0</v>
      </c>
      <c r="Q25" s="39">
        <f>R25+S25</f>
        <v>4384.8999999999996</v>
      </c>
      <c r="R25" s="40">
        <v>4384.8999999999996</v>
      </c>
      <c r="S25" s="40">
        <v>0</v>
      </c>
      <c r="T25" s="12"/>
      <c r="U25" s="30"/>
      <c r="V25" s="12"/>
      <c r="W25" s="12"/>
      <c r="X25" s="12"/>
      <c r="Y25" s="12"/>
      <c r="Z25" s="12"/>
      <c r="AA25" s="12"/>
      <c r="AB25" s="12"/>
      <c r="AC25" s="12"/>
    </row>
    <row r="26" spans="1:43" s="6" customFormat="1" ht="58.5" customHeight="1" x14ac:dyDescent="0.3">
      <c r="A26" s="66" t="s">
        <v>31</v>
      </c>
      <c r="B26" s="66" t="s">
        <v>51</v>
      </c>
      <c r="C26" s="35" t="s">
        <v>9</v>
      </c>
      <c r="D26" s="36">
        <f>E26+H26+K26+N26+Q26</f>
        <v>546033.69999999995</v>
      </c>
      <c r="E26" s="36">
        <f t="shared" si="13"/>
        <v>106882</v>
      </c>
      <c r="F26" s="36">
        <f t="shared" ref="F26:S26" si="14">F27</f>
        <v>106011.1</v>
      </c>
      <c r="G26" s="36">
        <f t="shared" si="14"/>
        <v>870.9</v>
      </c>
      <c r="H26" s="36">
        <f t="shared" si="14"/>
        <v>112476.9</v>
      </c>
      <c r="I26" s="36">
        <f t="shared" si="14"/>
        <v>111683.1</v>
      </c>
      <c r="J26" s="36">
        <f t="shared" si="14"/>
        <v>793.80000000000007</v>
      </c>
      <c r="K26" s="36">
        <f t="shared" si="14"/>
        <v>109796.99999999999</v>
      </c>
      <c r="L26" s="36">
        <f t="shared" si="14"/>
        <v>108981.79999999999</v>
      </c>
      <c r="M26" s="36">
        <f t="shared" si="14"/>
        <v>815.19999999999993</v>
      </c>
      <c r="N26" s="36">
        <f t="shared" si="14"/>
        <v>108223.59999999999</v>
      </c>
      <c r="O26" s="36">
        <f t="shared" si="14"/>
        <v>107408.4</v>
      </c>
      <c r="P26" s="36">
        <f t="shared" si="14"/>
        <v>815.19999999999993</v>
      </c>
      <c r="Q26" s="36">
        <f t="shared" si="14"/>
        <v>108654.2</v>
      </c>
      <c r="R26" s="37">
        <f t="shared" si="14"/>
        <v>107839</v>
      </c>
      <c r="S26" s="37">
        <f t="shared" si="14"/>
        <v>815.19999999999993</v>
      </c>
      <c r="T26" s="10"/>
      <c r="U26" s="29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s="6" customFormat="1" ht="54.75" customHeight="1" x14ac:dyDescent="0.3">
      <c r="A27" s="67"/>
      <c r="B27" s="67"/>
      <c r="C27" s="35" t="s">
        <v>16</v>
      </c>
      <c r="D27" s="43">
        <f>E27+H27+K27+N27+Q27</f>
        <v>546033.69999999995</v>
      </c>
      <c r="E27" s="43">
        <f t="shared" si="13"/>
        <v>106882</v>
      </c>
      <c r="F27" s="43">
        <f t="shared" ref="F27:G27" si="15">F28+F29+F30+F31+F32+F33+F34+F35+F36+F37</f>
        <v>106011.1</v>
      </c>
      <c r="G27" s="43">
        <f t="shared" si="15"/>
        <v>870.9</v>
      </c>
      <c r="H27" s="43">
        <f>H28+H29+H30+H31+H32+H33+H34+H35+H36+H37+H38</f>
        <v>112476.9</v>
      </c>
      <c r="I27" s="43">
        <f>I28+I29+I30+I31+I32+I33+I34+I35+I36+I37+I38</f>
        <v>111683.1</v>
      </c>
      <c r="J27" s="43">
        <f>J28+J29+J30+J31+J32+J33+J34+J35+J36+J37+J38</f>
        <v>793.80000000000007</v>
      </c>
      <c r="K27" s="43">
        <f>K28+K29+K30+K31+K32+K33+K34+K35+K36+K37+K38</f>
        <v>109796.99999999999</v>
      </c>
      <c r="L27" s="43">
        <f t="shared" ref="L27:S27" si="16">L28+L29+L30+L31+L32+L33+L34+L35+L36+L37+L38</f>
        <v>108981.79999999999</v>
      </c>
      <c r="M27" s="43">
        <f t="shared" si="16"/>
        <v>815.19999999999993</v>
      </c>
      <c r="N27" s="43">
        <f t="shared" si="16"/>
        <v>108223.59999999999</v>
      </c>
      <c r="O27" s="43">
        <f t="shared" si="16"/>
        <v>107408.4</v>
      </c>
      <c r="P27" s="43">
        <f t="shared" si="16"/>
        <v>815.19999999999993</v>
      </c>
      <c r="Q27" s="43">
        <f t="shared" si="16"/>
        <v>108654.2</v>
      </c>
      <c r="R27" s="44">
        <f t="shared" si="16"/>
        <v>107839</v>
      </c>
      <c r="S27" s="44">
        <f t="shared" si="16"/>
        <v>815.19999999999993</v>
      </c>
      <c r="T27" s="10"/>
      <c r="U27" s="28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ht="83.25" customHeight="1" x14ac:dyDescent="0.3">
      <c r="A28" s="41" t="s">
        <v>35</v>
      </c>
      <c r="B28" s="41" t="s">
        <v>51</v>
      </c>
      <c r="C28" s="41" t="s">
        <v>16</v>
      </c>
      <c r="D28" s="39">
        <f t="shared" ref="D28:D37" si="17">E28+H28+K28+N28+Q28</f>
        <v>730</v>
      </c>
      <c r="E28" s="39">
        <f t="shared" ref="E28:E34" si="18">F28+G28</f>
        <v>230</v>
      </c>
      <c r="F28" s="39">
        <v>230</v>
      </c>
      <c r="G28" s="39">
        <v>0</v>
      </c>
      <c r="H28" s="39">
        <f t="shared" ref="H28:H34" si="19">I28+J28</f>
        <v>100</v>
      </c>
      <c r="I28" s="39">
        <v>100</v>
      </c>
      <c r="J28" s="39">
        <v>0</v>
      </c>
      <c r="K28" s="39">
        <f t="shared" ref="K28:K34" si="20">L28+M28</f>
        <v>200</v>
      </c>
      <c r="L28" s="39">
        <v>200</v>
      </c>
      <c r="M28" s="39">
        <v>0</v>
      </c>
      <c r="N28" s="39">
        <f t="shared" ref="N28:N34" si="21">O28+P28</f>
        <v>100</v>
      </c>
      <c r="O28" s="39">
        <v>100</v>
      </c>
      <c r="P28" s="39">
        <v>0</v>
      </c>
      <c r="Q28" s="39">
        <f t="shared" ref="Q28:Q36" si="22">R28+S28</f>
        <v>100</v>
      </c>
      <c r="R28" s="40">
        <v>100</v>
      </c>
      <c r="S28" s="40">
        <v>0</v>
      </c>
      <c r="T28" s="12"/>
      <c r="U28" s="30"/>
      <c r="V28" s="12"/>
      <c r="W28" s="12"/>
      <c r="X28" s="12"/>
      <c r="Y28" s="12"/>
      <c r="Z28" s="12"/>
      <c r="AA28" s="12"/>
      <c r="AB28" s="12"/>
      <c r="AC28" s="12"/>
    </row>
    <row r="29" spans="1:43" ht="103.5" customHeight="1" x14ac:dyDescent="0.3">
      <c r="A29" s="41" t="s">
        <v>37</v>
      </c>
      <c r="B29" s="41" t="s">
        <v>54</v>
      </c>
      <c r="C29" s="41" t="s">
        <v>16</v>
      </c>
      <c r="D29" s="39">
        <f t="shared" si="17"/>
        <v>481060.30000000005</v>
      </c>
      <c r="E29" s="39">
        <f t="shared" si="18"/>
        <v>91048</v>
      </c>
      <c r="F29" s="39">
        <v>91048</v>
      </c>
      <c r="G29" s="39">
        <v>0</v>
      </c>
      <c r="H29" s="39">
        <f t="shared" si="19"/>
        <v>98029.5</v>
      </c>
      <c r="I29" s="39">
        <v>98029.5</v>
      </c>
      <c r="J29" s="39">
        <v>0</v>
      </c>
      <c r="K29" s="39">
        <f t="shared" si="20"/>
        <v>97535.4</v>
      </c>
      <c r="L29" s="39">
        <v>97535.4</v>
      </c>
      <c r="M29" s="39">
        <v>0</v>
      </c>
      <c r="N29" s="39">
        <f t="shared" si="21"/>
        <v>97008.4</v>
      </c>
      <c r="O29" s="39">
        <v>97008.4</v>
      </c>
      <c r="P29" s="39">
        <v>0</v>
      </c>
      <c r="Q29" s="39">
        <f t="shared" si="22"/>
        <v>97439</v>
      </c>
      <c r="R29" s="40">
        <v>97439</v>
      </c>
      <c r="S29" s="40">
        <v>0</v>
      </c>
      <c r="T29" s="12"/>
      <c r="U29" s="30"/>
      <c r="V29" s="12"/>
      <c r="W29" s="12"/>
      <c r="X29" s="12"/>
      <c r="Y29" s="12"/>
      <c r="Z29" s="12"/>
      <c r="AA29" s="12"/>
      <c r="AB29" s="12"/>
      <c r="AC29" s="12"/>
    </row>
    <row r="30" spans="1:43" ht="89.25" customHeight="1" x14ac:dyDescent="0.3">
      <c r="A30" s="41" t="s">
        <v>42</v>
      </c>
      <c r="B30" s="41" t="s">
        <v>50</v>
      </c>
      <c r="C30" s="41" t="s">
        <v>16</v>
      </c>
      <c r="D30" s="39">
        <f t="shared" si="17"/>
        <v>54430</v>
      </c>
      <c r="E30" s="39">
        <f t="shared" si="18"/>
        <v>11825.6</v>
      </c>
      <c r="F30" s="39">
        <v>11825.6</v>
      </c>
      <c r="G30" s="39">
        <v>0</v>
      </c>
      <c r="H30" s="39">
        <f t="shared" si="19"/>
        <v>11958</v>
      </c>
      <c r="I30" s="39">
        <v>11958</v>
      </c>
      <c r="J30" s="39">
        <v>0</v>
      </c>
      <c r="K30" s="39">
        <f t="shared" si="20"/>
        <v>10046.4</v>
      </c>
      <c r="L30" s="39">
        <v>10046.4</v>
      </c>
      <c r="M30" s="39">
        <v>0</v>
      </c>
      <c r="N30" s="39">
        <f t="shared" si="21"/>
        <v>10300</v>
      </c>
      <c r="O30" s="39">
        <v>10300</v>
      </c>
      <c r="P30" s="39">
        <v>0</v>
      </c>
      <c r="Q30" s="39">
        <f t="shared" si="22"/>
        <v>10300</v>
      </c>
      <c r="R30" s="40">
        <v>10300</v>
      </c>
      <c r="S30" s="40">
        <v>0</v>
      </c>
      <c r="T30" s="12"/>
      <c r="U30" s="30"/>
      <c r="V30" s="12"/>
      <c r="W30" s="12"/>
      <c r="X30" s="12"/>
      <c r="Y30" s="12"/>
      <c r="Z30" s="12"/>
      <c r="AA30" s="12"/>
      <c r="AB30" s="12"/>
      <c r="AC30" s="12"/>
    </row>
    <row r="31" spans="1:43" ht="174" customHeight="1" x14ac:dyDescent="0.3">
      <c r="A31" s="41" t="s">
        <v>65</v>
      </c>
      <c r="B31" s="41" t="s">
        <v>64</v>
      </c>
      <c r="C31" s="41" t="s">
        <v>16</v>
      </c>
      <c r="D31" s="39">
        <f>E31+H31+K31+N31+Q31</f>
        <v>131.19999999999999</v>
      </c>
      <c r="E31" s="39">
        <v>0</v>
      </c>
      <c r="F31" s="39">
        <v>0</v>
      </c>
      <c r="G31" s="39">
        <v>6.8</v>
      </c>
      <c r="H31" s="39">
        <v>14.2</v>
      </c>
      <c r="I31" s="39">
        <v>0</v>
      </c>
      <c r="J31" s="39">
        <v>14.2</v>
      </c>
      <c r="K31" s="39">
        <f>L31+M31</f>
        <v>39</v>
      </c>
      <c r="L31" s="39">
        <v>0</v>
      </c>
      <c r="M31" s="39">
        <v>39</v>
      </c>
      <c r="N31" s="39">
        <f>O31+P31</f>
        <v>39</v>
      </c>
      <c r="O31" s="39">
        <v>0</v>
      </c>
      <c r="P31" s="39">
        <v>39</v>
      </c>
      <c r="Q31" s="39">
        <f>R31+S31</f>
        <v>39</v>
      </c>
      <c r="R31" s="40">
        <v>0</v>
      </c>
      <c r="S31" s="40">
        <v>39</v>
      </c>
      <c r="T31" s="12"/>
      <c r="U31" s="30"/>
      <c r="V31" s="12"/>
      <c r="W31" s="12"/>
      <c r="X31" s="12"/>
      <c r="Y31" s="12"/>
      <c r="Z31" s="12"/>
      <c r="AA31" s="12"/>
      <c r="AB31" s="12"/>
      <c r="AC31" s="12"/>
    </row>
    <row r="32" spans="1:43" ht="204.75" customHeight="1" x14ac:dyDescent="0.3">
      <c r="A32" s="41" t="s">
        <v>63</v>
      </c>
      <c r="B32" s="41" t="s">
        <v>64</v>
      </c>
      <c r="C32" s="41" t="s">
        <v>16</v>
      </c>
      <c r="D32" s="39">
        <f t="shared" si="17"/>
        <v>348</v>
      </c>
      <c r="E32" s="39">
        <f t="shared" si="18"/>
        <v>43.8</v>
      </c>
      <c r="F32" s="39">
        <v>0</v>
      </c>
      <c r="G32" s="39">
        <v>43.8</v>
      </c>
      <c r="H32" s="39">
        <f t="shared" si="19"/>
        <v>45.9</v>
      </c>
      <c r="I32" s="39">
        <v>0</v>
      </c>
      <c r="J32" s="39">
        <v>45.9</v>
      </c>
      <c r="K32" s="39">
        <f t="shared" si="20"/>
        <v>86.1</v>
      </c>
      <c r="L32" s="39">
        <v>0</v>
      </c>
      <c r="M32" s="39">
        <v>86.1</v>
      </c>
      <c r="N32" s="39">
        <f t="shared" si="21"/>
        <v>86.1</v>
      </c>
      <c r="O32" s="39">
        <v>0</v>
      </c>
      <c r="P32" s="39">
        <v>86.1</v>
      </c>
      <c r="Q32" s="39">
        <f t="shared" si="22"/>
        <v>86.1</v>
      </c>
      <c r="R32" s="40">
        <v>0</v>
      </c>
      <c r="S32" s="40">
        <v>86.1</v>
      </c>
      <c r="T32" s="12"/>
      <c r="U32" s="30"/>
      <c r="V32" s="12"/>
      <c r="W32" s="12"/>
      <c r="X32" s="12"/>
      <c r="Y32" s="12"/>
      <c r="Z32" s="12"/>
      <c r="AA32" s="12"/>
      <c r="AB32" s="12"/>
      <c r="AC32" s="12"/>
    </row>
    <row r="33" spans="1:43" ht="178.5" customHeight="1" x14ac:dyDescent="0.3">
      <c r="A33" s="41" t="s">
        <v>59</v>
      </c>
      <c r="B33" s="41" t="s">
        <v>64</v>
      </c>
      <c r="C33" s="41" t="s">
        <v>16</v>
      </c>
      <c r="D33" s="39">
        <f>E33+H33+K33+N33+Q33</f>
        <v>56.099999999999994</v>
      </c>
      <c r="E33" s="39">
        <v>27.4</v>
      </c>
      <c r="F33" s="39">
        <v>0</v>
      </c>
      <c r="G33" s="39">
        <v>27.4</v>
      </c>
      <c r="H33" s="39">
        <v>28.7</v>
      </c>
      <c r="I33" s="39">
        <v>0</v>
      </c>
      <c r="J33" s="39">
        <v>28.7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40">
        <v>0</v>
      </c>
      <c r="S33" s="40">
        <v>0</v>
      </c>
      <c r="T33" s="12"/>
      <c r="U33" s="30"/>
      <c r="V33" s="12"/>
      <c r="W33" s="12"/>
      <c r="X33" s="12"/>
      <c r="Y33" s="12"/>
      <c r="Z33" s="12"/>
      <c r="AA33" s="12"/>
      <c r="AB33" s="12"/>
      <c r="AC33" s="12"/>
    </row>
    <row r="34" spans="1:43" ht="156" customHeight="1" x14ac:dyDescent="0.3">
      <c r="A34" s="41" t="s">
        <v>45</v>
      </c>
      <c r="B34" s="41" t="s">
        <v>64</v>
      </c>
      <c r="C34" s="41" t="s">
        <v>16</v>
      </c>
      <c r="D34" s="39">
        <f t="shared" si="17"/>
        <v>292.5</v>
      </c>
      <c r="E34" s="39">
        <f t="shared" si="18"/>
        <v>56.9</v>
      </c>
      <c r="F34" s="39"/>
      <c r="G34" s="39">
        <v>56.9</v>
      </c>
      <c r="H34" s="39">
        <f t="shared" si="19"/>
        <v>58.9</v>
      </c>
      <c r="I34" s="39"/>
      <c r="J34" s="39">
        <v>58.9</v>
      </c>
      <c r="K34" s="39">
        <f t="shared" si="20"/>
        <v>58.9</v>
      </c>
      <c r="L34" s="39"/>
      <c r="M34" s="39">
        <v>58.9</v>
      </c>
      <c r="N34" s="39">
        <f t="shared" si="21"/>
        <v>58.9</v>
      </c>
      <c r="O34" s="39"/>
      <c r="P34" s="39">
        <v>58.9</v>
      </c>
      <c r="Q34" s="39">
        <f t="shared" si="22"/>
        <v>58.9</v>
      </c>
      <c r="R34" s="40"/>
      <c r="S34" s="40">
        <v>58.9</v>
      </c>
      <c r="T34" s="12"/>
      <c r="U34" s="30"/>
      <c r="V34" s="12"/>
      <c r="W34" s="12"/>
      <c r="X34" s="12"/>
      <c r="Y34" s="12"/>
      <c r="Z34" s="12"/>
      <c r="AA34" s="12"/>
      <c r="AB34" s="12"/>
      <c r="AC34" s="12"/>
    </row>
    <row r="35" spans="1:43" ht="268.5" customHeight="1" x14ac:dyDescent="0.3">
      <c r="A35" s="41" t="s">
        <v>46</v>
      </c>
      <c r="B35" s="41" t="s">
        <v>64</v>
      </c>
      <c r="C35" s="41" t="s">
        <v>16</v>
      </c>
      <c r="D35" s="39">
        <f t="shared" si="17"/>
        <v>2968.3</v>
      </c>
      <c r="E35" s="39">
        <f t="shared" ref="E35:E36" si="23">F35+G35</f>
        <v>679.1</v>
      </c>
      <c r="F35" s="39"/>
      <c r="G35" s="39">
        <v>679.1</v>
      </c>
      <c r="H35" s="39">
        <f t="shared" ref="H35:H37" si="24">I35+J35</f>
        <v>572.29999999999995</v>
      </c>
      <c r="I35" s="39"/>
      <c r="J35" s="39">
        <v>572.29999999999995</v>
      </c>
      <c r="K35" s="39">
        <f t="shared" ref="K35:K36" si="25">L35+M35</f>
        <v>572.29999999999995</v>
      </c>
      <c r="L35" s="39"/>
      <c r="M35" s="39">
        <v>572.29999999999995</v>
      </c>
      <c r="N35" s="39">
        <f t="shared" ref="N35:N36" si="26">O35+P35</f>
        <v>572.29999999999995</v>
      </c>
      <c r="O35" s="39"/>
      <c r="P35" s="39">
        <v>572.29999999999995</v>
      </c>
      <c r="Q35" s="39">
        <f t="shared" si="22"/>
        <v>572.29999999999995</v>
      </c>
      <c r="R35" s="40"/>
      <c r="S35" s="40">
        <v>572.29999999999995</v>
      </c>
      <c r="T35" s="12"/>
      <c r="U35" s="30"/>
      <c r="V35" s="12"/>
      <c r="W35" s="12"/>
      <c r="X35" s="12"/>
      <c r="Y35" s="12"/>
      <c r="Z35" s="12"/>
      <c r="AA35" s="12"/>
      <c r="AB35" s="12"/>
      <c r="AC35" s="12"/>
    </row>
    <row r="36" spans="1:43" ht="105" customHeight="1" x14ac:dyDescent="0.3">
      <c r="A36" s="41" t="s">
        <v>44</v>
      </c>
      <c r="B36" s="41" t="s">
        <v>64</v>
      </c>
      <c r="C36" s="41" t="s">
        <v>16</v>
      </c>
      <c r="D36" s="39">
        <f t="shared" si="17"/>
        <v>293.2</v>
      </c>
      <c r="E36" s="39">
        <f t="shared" si="23"/>
        <v>56.9</v>
      </c>
      <c r="F36" s="39">
        <v>0</v>
      </c>
      <c r="G36" s="39">
        <v>56.9</v>
      </c>
      <c r="H36" s="39">
        <f t="shared" si="24"/>
        <v>59.6</v>
      </c>
      <c r="I36" s="39">
        <v>0</v>
      </c>
      <c r="J36" s="39">
        <v>59.6</v>
      </c>
      <c r="K36" s="39">
        <f t="shared" si="25"/>
        <v>58.9</v>
      </c>
      <c r="L36" s="39">
        <v>0</v>
      </c>
      <c r="M36" s="39">
        <v>58.9</v>
      </c>
      <c r="N36" s="39">
        <f t="shared" si="26"/>
        <v>58.9</v>
      </c>
      <c r="O36" s="39">
        <v>0</v>
      </c>
      <c r="P36" s="39">
        <v>58.9</v>
      </c>
      <c r="Q36" s="39">
        <f t="shared" si="22"/>
        <v>58.9</v>
      </c>
      <c r="R36" s="40">
        <v>0</v>
      </c>
      <c r="S36" s="40">
        <v>58.9</v>
      </c>
      <c r="T36" s="12"/>
      <c r="U36" s="30"/>
      <c r="V36" s="12"/>
      <c r="W36" s="12"/>
      <c r="X36" s="12"/>
      <c r="Y36" s="12"/>
      <c r="Z36" s="12"/>
      <c r="AA36" s="12"/>
      <c r="AB36" s="12"/>
      <c r="AC36" s="12"/>
    </row>
    <row r="37" spans="1:43" ht="98.25" customHeight="1" x14ac:dyDescent="0.3">
      <c r="A37" s="41" t="s">
        <v>43</v>
      </c>
      <c r="B37" s="41" t="s">
        <v>64</v>
      </c>
      <c r="C37" s="41" t="s">
        <v>16</v>
      </c>
      <c r="D37" s="39">
        <f t="shared" si="17"/>
        <v>5703.1</v>
      </c>
      <c r="E37" s="39">
        <f>F37+G37</f>
        <v>2907.5</v>
      </c>
      <c r="F37" s="39">
        <f>2732.6+174.9</f>
        <v>2907.5</v>
      </c>
      <c r="G37" s="39">
        <v>0</v>
      </c>
      <c r="H37" s="39">
        <f t="shared" si="24"/>
        <v>1595.6</v>
      </c>
      <c r="I37" s="39">
        <v>1595.6</v>
      </c>
      <c r="J37" s="39">
        <v>0</v>
      </c>
      <c r="K37" s="39">
        <f>L37+M37</f>
        <v>1200</v>
      </c>
      <c r="L37" s="39">
        <v>1200</v>
      </c>
      <c r="M37" s="39">
        <v>0</v>
      </c>
      <c r="N37" s="39">
        <f>O37+P37</f>
        <v>0</v>
      </c>
      <c r="O37" s="39">
        <v>0</v>
      </c>
      <c r="P37" s="39">
        <v>0</v>
      </c>
      <c r="Q37" s="39">
        <f>R37+S37</f>
        <v>0</v>
      </c>
      <c r="R37" s="40">
        <v>0</v>
      </c>
      <c r="S37" s="40">
        <v>0</v>
      </c>
      <c r="T37" s="12"/>
      <c r="U37" s="30"/>
      <c r="V37" s="12"/>
      <c r="W37" s="12"/>
      <c r="X37" s="12"/>
      <c r="Y37" s="12"/>
      <c r="Z37" s="12"/>
      <c r="AA37" s="12"/>
      <c r="AB37" s="12"/>
      <c r="AC37" s="12"/>
    </row>
    <row r="38" spans="1:43" ht="210.75" customHeight="1" x14ac:dyDescent="0.3">
      <c r="A38" s="52" t="s">
        <v>60</v>
      </c>
      <c r="B38" s="41" t="s">
        <v>64</v>
      </c>
      <c r="C38" s="41" t="s">
        <v>16</v>
      </c>
      <c r="D38" s="39"/>
      <c r="E38" s="39">
        <v>0</v>
      </c>
      <c r="F38" s="39">
        <v>0</v>
      </c>
      <c r="G38" s="39">
        <v>0</v>
      </c>
      <c r="H38" s="39">
        <v>14.2</v>
      </c>
      <c r="I38" s="39">
        <v>0</v>
      </c>
      <c r="J38" s="39">
        <v>14.2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40">
        <v>0</v>
      </c>
      <c r="S38" s="40">
        <v>0</v>
      </c>
      <c r="T38" s="12"/>
      <c r="U38" s="30"/>
      <c r="V38" s="12"/>
      <c r="W38" s="12"/>
      <c r="X38" s="12"/>
      <c r="Y38" s="12"/>
      <c r="Z38" s="12"/>
      <c r="AA38" s="12"/>
      <c r="AB38" s="12"/>
      <c r="AC38" s="12"/>
    </row>
    <row r="39" spans="1:43" s="6" customFormat="1" ht="43.5" customHeight="1" x14ac:dyDescent="0.3">
      <c r="A39" s="66" t="s">
        <v>13</v>
      </c>
      <c r="B39" s="66" t="s">
        <v>15</v>
      </c>
      <c r="C39" s="35" t="s">
        <v>9</v>
      </c>
      <c r="D39" s="36">
        <f>D40</f>
        <v>35776</v>
      </c>
      <c r="E39" s="36">
        <f t="shared" ref="E39:S39" si="27">E40</f>
        <v>10024.9</v>
      </c>
      <c r="F39" s="36">
        <f t="shared" si="27"/>
        <v>10024.9</v>
      </c>
      <c r="G39" s="36">
        <f t="shared" si="27"/>
        <v>0</v>
      </c>
      <c r="H39" s="36">
        <f t="shared" si="27"/>
        <v>7301.1</v>
      </c>
      <c r="I39" s="36">
        <f t="shared" si="27"/>
        <v>7301.1</v>
      </c>
      <c r="J39" s="36">
        <f t="shared" si="27"/>
        <v>0</v>
      </c>
      <c r="K39" s="36">
        <f>K40</f>
        <v>6190</v>
      </c>
      <c r="L39" s="36">
        <f t="shared" si="27"/>
        <v>6190</v>
      </c>
      <c r="M39" s="36">
        <f t="shared" si="27"/>
        <v>0</v>
      </c>
      <c r="N39" s="36">
        <f t="shared" si="27"/>
        <v>6130</v>
      </c>
      <c r="O39" s="36">
        <f t="shared" si="27"/>
        <v>6130</v>
      </c>
      <c r="P39" s="36">
        <f t="shared" si="27"/>
        <v>0</v>
      </c>
      <c r="Q39" s="36">
        <f t="shared" si="27"/>
        <v>6130</v>
      </c>
      <c r="R39" s="37">
        <f t="shared" si="27"/>
        <v>6130</v>
      </c>
      <c r="S39" s="37">
        <f t="shared" si="27"/>
        <v>0</v>
      </c>
      <c r="T39" s="10"/>
      <c r="U39" s="29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</row>
    <row r="40" spans="1:43" s="6" customFormat="1" ht="35.25" customHeight="1" x14ac:dyDescent="0.3">
      <c r="A40" s="67"/>
      <c r="B40" s="67"/>
      <c r="C40" s="35" t="s">
        <v>16</v>
      </c>
      <c r="D40" s="43">
        <f>SUM(D41:D47)</f>
        <v>35776</v>
      </c>
      <c r="E40" s="43">
        <f>SUM(E41:E47)</f>
        <v>10024.9</v>
      </c>
      <c r="F40" s="43">
        <f>SUM(F41:F47)</f>
        <v>10024.9</v>
      </c>
      <c r="G40" s="43">
        <f>SUM(G41:G47)</f>
        <v>0</v>
      </c>
      <c r="H40" s="43">
        <f>SUM(H41:H47)</f>
        <v>7301.1</v>
      </c>
      <c r="I40" s="43">
        <f t="shared" ref="I40:P40" si="28">SUM(I41:I47)</f>
        <v>7301.1</v>
      </c>
      <c r="J40" s="43">
        <f t="shared" si="28"/>
        <v>0</v>
      </c>
      <c r="K40" s="43">
        <f>SUM(K41:K47)</f>
        <v>6190</v>
      </c>
      <c r="L40" s="43">
        <f t="shared" si="28"/>
        <v>6190</v>
      </c>
      <c r="M40" s="43">
        <f t="shared" si="28"/>
        <v>0</v>
      </c>
      <c r="N40" s="43">
        <f t="shared" si="28"/>
        <v>6130</v>
      </c>
      <c r="O40" s="43">
        <f t="shared" si="28"/>
        <v>6130</v>
      </c>
      <c r="P40" s="43">
        <f t="shared" si="28"/>
        <v>0</v>
      </c>
      <c r="Q40" s="43">
        <f t="shared" ref="Q40:S40" si="29">SUM(Q41:Q47)</f>
        <v>6130</v>
      </c>
      <c r="R40" s="44">
        <f t="shared" si="29"/>
        <v>6130</v>
      </c>
      <c r="S40" s="44">
        <f t="shared" si="29"/>
        <v>0</v>
      </c>
      <c r="T40" s="10"/>
      <c r="U40" s="29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</row>
    <row r="41" spans="1:43" s="4" customFormat="1" ht="84" customHeight="1" x14ac:dyDescent="0.25">
      <c r="A41" s="42" t="s">
        <v>27</v>
      </c>
      <c r="B41" s="38" t="s">
        <v>15</v>
      </c>
      <c r="C41" s="38" t="s">
        <v>16</v>
      </c>
      <c r="D41" s="43">
        <f t="shared" ref="D41:D47" si="30">E41+H41+K41+N41+Q41</f>
        <v>150</v>
      </c>
      <c r="E41" s="43">
        <f t="shared" ref="E41:E47" si="31">F41+G41</f>
        <v>30</v>
      </c>
      <c r="F41" s="43">
        <v>30</v>
      </c>
      <c r="G41" s="43">
        <v>0</v>
      </c>
      <c r="H41" s="43">
        <f t="shared" ref="H41:H47" si="32">I41+J41</f>
        <v>30</v>
      </c>
      <c r="I41" s="43">
        <v>30</v>
      </c>
      <c r="J41" s="43">
        <v>0</v>
      </c>
      <c r="K41" s="43">
        <f>L41+M41</f>
        <v>30</v>
      </c>
      <c r="L41" s="43">
        <v>30</v>
      </c>
      <c r="M41" s="43">
        <v>0</v>
      </c>
      <c r="N41" s="43">
        <f t="shared" ref="N41:N47" si="33">O41+P41</f>
        <v>30</v>
      </c>
      <c r="O41" s="43">
        <v>30</v>
      </c>
      <c r="P41" s="43">
        <v>0</v>
      </c>
      <c r="Q41" s="43">
        <f t="shared" ref="Q41:Q47" si="34">R41+S41</f>
        <v>30</v>
      </c>
      <c r="R41" s="44">
        <v>30</v>
      </c>
      <c r="S41" s="44">
        <v>0</v>
      </c>
      <c r="T41" s="13"/>
      <c r="U41" s="31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</row>
    <row r="42" spans="1:43" s="4" customFormat="1" ht="61.5" customHeight="1" x14ac:dyDescent="0.25">
      <c r="A42" s="38" t="s">
        <v>30</v>
      </c>
      <c r="B42" s="38" t="s">
        <v>15</v>
      </c>
      <c r="C42" s="38" t="s">
        <v>16</v>
      </c>
      <c r="D42" s="43">
        <f t="shared" si="30"/>
        <v>1150</v>
      </c>
      <c r="E42" s="43">
        <f t="shared" si="31"/>
        <v>0</v>
      </c>
      <c r="F42" s="43">
        <v>0</v>
      </c>
      <c r="G42" s="43">
        <v>0</v>
      </c>
      <c r="H42" s="43">
        <f t="shared" si="32"/>
        <v>550</v>
      </c>
      <c r="I42" s="43">
        <v>550</v>
      </c>
      <c r="J42" s="43">
        <v>0</v>
      </c>
      <c r="K42" s="43">
        <f>L42</f>
        <v>0</v>
      </c>
      <c r="L42" s="43">
        <v>0</v>
      </c>
      <c r="M42" s="43">
        <v>0</v>
      </c>
      <c r="N42" s="43">
        <f t="shared" si="33"/>
        <v>300</v>
      </c>
      <c r="O42" s="43">
        <v>300</v>
      </c>
      <c r="P42" s="43">
        <v>0</v>
      </c>
      <c r="Q42" s="43">
        <f t="shared" si="34"/>
        <v>300</v>
      </c>
      <c r="R42" s="44">
        <v>300</v>
      </c>
      <c r="S42" s="44">
        <v>0</v>
      </c>
      <c r="T42" s="13"/>
      <c r="U42" s="31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</row>
    <row r="43" spans="1:43" s="9" customFormat="1" ht="108" customHeight="1" x14ac:dyDescent="0.3">
      <c r="A43" s="41" t="s">
        <v>26</v>
      </c>
      <c r="B43" s="45" t="s">
        <v>61</v>
      </c>
      <c r="C43" s="41" t="s">
        <v>16</v>
      </c>
      <c r="D43" s="39">
        <f t="shared" si="30"/>
        <v>29998.1</v>
      </c>
      <c r="E43" s="39">
        <f t="shared" si="31"/>
        <v>8642.4</v>
      </c>
      <c r="F43" s="39">
        <v>8642.4</v>
      </c>
      <c r="G43" s="39">
        <v>0</v>
      </c>
      <c r="H43" s="39">
        <f t="shared" si="32"/>
        <v>5155.7</v>
      </c>
      <c r="I43" s="39">
        <v>5155.7</v>
      </c>
      <c r="J43" s="39">
        <v>0</v>
      </c>
      <c r="K43" s="39">
        <f>L43+M43</f>
        <v>5400</v>
      </c>
      <c r="L43" s="39">
        <v>5400</v>
      </c>
      <c r="M43" s="39">
        <v>0</v>
      </c>
      <c r="N43" s="39">
        <f t="shared" si="33"/>
        <v>5400</v>
      </c>
      <c r="O43" s="39">
        <v>5400</v>
      </c>
      <c r="P43" s="39">
        <v>0</v>
      </c>
      <c r="Q43" s="39">
        <f t="shared" si="34"/>
        <v>5400</v>
      </c>
      <c r="R43" s="40">
        <v>5400</v>
      </c>
      <c r="S43" s="40">
        <v>0</v>
      </c>
      <c r="T43" s="14"/>
      <c r="U43" s="32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43" s="9" customFormat="1" ht="108" customHeight="1" x14ac:dyDescent="0.3">
      <c r="A44" s="53" t="s">
        <v>57</v>
      </c>
      <c r="B44" s="45" t="s">
        <v>61</v>
      </c>
      <c r="C44" s="41" t="s">
        <v>16</v>
      </c>
      <c r="D44" s="39">
        <f t="shared" si="30"/>
        <v>244.3</v>
      </c>
      <c r="E44" s="39">
        <f t="shared" si="31"/>
        <v>0</v>
      </c>
      <c r="F44" s="39">
        <v>0</v>
      </c>
      <c r="G44" s="39">
        <v>0</v>
      </c>
      <c r="H44" s="39">
        <f t="shared" si="32"/>
        <v>244.3</v>
      </c>
      <c r="I44" s="39">
        <v>244.3</v>
      </c>
      <c r="J44" s="39">
        <v>0</v>
      </c>
      <c r="K44" s="39">
        <f>L44+M44</f>
        <v>0</v>
      </c>
      <c r="L44" s="39">
        <v>0</v>
      </c>
      <c r="M44" s="39">
        <v>0</v>
      </c>
      <c r="N44" s="39">
        <f t="shared" si="33"/>
        <v>0</v>
      </c>
      <c r="O44" s="39">
        <v>0</v>
      </c>
      <c r="P44" s="39">
        <v>0</v>
      </c>
      <c r="Q44" s="39">
        <f t="shared" si="34"/>
        <v>0</v>
      </c>
      <c r="R44" s="40">
        <v>0</v>
      </c>
      <c r="S44" s="40">
        <v>0</v>
      </c>
      <c r="T44" s="14"/>
      <c r="U44" s="32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s="3" customFormat="1" ht="82.5" customHeight="1" x14ac:dyDescent="0.3">
      <c r="A45" s="42" t="s">
        <v>29</v>
      </c>
      <c r="B45" s="38" t="s">
        <v>15</v>
      </c>
      <c r="C45" s="38" t="s">
        <v>16</v>
      </c>
      <c r="D45" s="43">
        <f t="shared" si="30"/>
        <v>0</v>
      </c>
      <c r="E45" s="43">
        <f t="shared" si="31"/>
        <v>0</v>
      </c>
      <c r="F45" s="43">
        <v>0</v>
      </c>
      <c r="G45" s="43">
        <v>0</v>
      </c>
      <c r="H45" s="43">
        <f t="shared" si="32"/>
        <v>0</v>
      </c>
      <c r="I45" s="43">
        <v>0</v>
      </c>
      <c r="J45" s="43">
        <v>0</v>
      </c>
      <c r="K45" s="43">
        <f>L45+M45</f>
        <v>0</v>
      </c>
      <c r="L45" s="43">
        <v>0</v>
      </c>
      <c r="M45" s="43">
        <v>0</v>
      </c>
      <c r="N45" s="43">
        <f t="shared" si="33"/>
        <v>0</v>
      </c>
      <c r="O45" s="43">
        <v>0</v>
      </c>
      <c r="P45" s="43">
        <v>0</v>
      </c>
      <c r="Q45" s="43">
        <f t="shared" si="34"/>
        <v>0</v>
      </c>
      <c r="R45" s="44">
        <v>0</v>
      </c>
      <c r="S45" s="44">
        <v>0</v>
      </c>
      <c r="T45" s="12"/>
      <c r="U45" s="30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</row>
    <row r="46" spans="1:43" s="3" customFormat="1" ht="118.5" customHeight="1" x14ac:dyDescent="0.3">
      <c r="A46" s="38" t="s">
        <v>28</v>
      </c>
      <c r="B46" s="38" t="s">
        <v>15</v>
      </c>
      <c r="C46" s="38" t="s">
        <v>16</v>
      </c>
      <c r="D46" s="43">
        <f t="shared" si="30"/>
        <v>3473.6</v>
      </c>
      <c r="E46" s="43">
        <f t="shared" si="31"/>
        <v>1352.5</v>
      </c>
      <c r="F46" s="43">
        <v>1352.5</v>
      </c>
      <c r="G46" s="43">
        <v>0</v>
      </c>
      <c r="H46" s="43">
        <f t="shared" si="32"/>
        <v>1221.0999999999999</v>
      </c>
      <c r="I46" s="43">
        <v>1221.0999999999999</v>
      </c>
      <c r="J46" s="43">
        <v>0</v>
      </c>
      <c r="K46" s="43">
        <f>L46+M46</f>
        <v>500</v>
      </c>
      <c r="L46" s="43">
        <v>500</v>
      </c>
      <c r="M46" s="43">
        <v>0</v>
      </c>
      <c r="N46" s="43">
        <f t="shared" si="33"/>
        <v>200</v>
      </c>
      <c r="O46" s="43">
        <v>200</v>
      </c>
      <c r="P46" s="43">
        <v>0</v>
      </c>
      <c r="Q46" s="43">
        <f t="shared" si="34"/>
        <v>200</v>
      </c>
      <c r="R46" s="44">
        <v>200</v>
      </c>
      <c r="S46" s="44">
        <v>0</v>
      </c>
      <c r="T46" s="12"/>
      <c r="U46" s="30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</row>
    <row r="47" spans="1:43" s="3" customFormat="1" ht="58.5" customHeight="1" x14ac:dyDescent="0.3">
      <c r="A47" s="46" t="s">
        <v>40</v>
      </c>
      <c r="B47" s="38" t="s">
        <v>15</v>
      </c>
      <c r="C47" s="38" t="s">
        <v>16</v>
      </c>
      <c r="D47" s="43">
        <f t="shared" si="30"/>
        <v>760</v>
      </c>
      <c r="E47" s="43">
        <f t="shared" si="31"/>
        <v>0</v>
      </c>
      <c r="F47" s="43">
        <v>0</v>
      </c>
      <c r="G47" s="43">
        <v>0</v>
      </c>
      <c r="H47" s="43">
        <f t="shared" si="32"/>
        <v>100</v>
      </c>
      <c r="I47" s="43">
        <v>100</v>
      </c>
      <c r="J47" s="43">
        <v>0</v>
      </c>
      <c r="K47" s="43">
        <f>L47+M47</f>
        <v>260</v>
      </c>
      <c r="L47" s="43">
        <v>260</v>
      </c>
      <c r="M47" s="43">
        <v>0</v>
      </c>
      <c r="N47" s="43">
        <f t="shared" si="33"/>
        <v>200</v>
      </c>
      <c r="O47" s="43">
        <v>200</v>
      </c>
      <c r="P47" s="43">
        <v>0</v>
      </c>
      <c r="Q47" s="43">
        <f t="shared" si="34"/>
        <v>200</v>
      </c>
      <c r="R47" s="44">
        <v>200</v>
      </c>
      <c r="S47" s="44">
        <v>0</v>
      </c>
      <c r="T47" s="12"/>
      <c r="U47" s="30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</row>
    <row r="48" spans="1:43" s="6" customFormat="1" ht="51.75" customHeight="1" x14ac:dyDescent="0.3">
      <c r="A48" s="66" t="s">
        <v>62</v>
      </c>
      <c r="B48" s="66" t="str">
        <f>B50</f>
        <v>Главный специалист по противодействию коррупции, администрации муниципального района "Печора"</v>
      </c>
      <c r="C48" s="35" t="s">
        <v>9</v>
      </c>
      <c r="D48" s="43">
        <f>D49</f>
        <v>90</v>
      </c>
      <c r="E48" s="43">
        <f t="shared" ref="E48:S48" si="35">E49</f>
        <v>70</v>
      </c>
      <c r="F48" s="43">
        <f t="shared" si="35"/>
        <v>70</v>
      </c>
      <c r="G48" s="43">
        <f t="shared" si="35"/>
        <v>0</v>
      </c>
      <c r="H48" s="43">
        <f t="shared" si="35"/>
        <v>5</v>
      </c>
      <c r="I48" s="43">
        <f t="shared" si="35"/>
        <v>5</v>
      </c>
      <c r="J48" s="43">
        <f t="shared" si="35"/>
        <v>0</v>
      </c>
      <c r="K48" s="43">
        <f t="shared" si="35"/>
        <v>5</v>
      </c>
      <c r="L48" s="43">
        <f t="shared" si="35"/>
        <v>5</v>
      </c>
      <c r="M48" s="43">
        <f t="shared" si="35"/>
        <v>0</v>
      </c>
      <c r="N48" s="43">
        <f t="shared" si="35"/>
        <v>5</v>
      </c>
      <c r="O48" s="43">
        <f t="shared" si="35"/>
        <v>5</v>
      </c>
      <c r="P48" s="43">
        <f t="shared" si="35"/>
        <v>0</v>
      </c>
      <c r="Q48" s="43">
        <f t="shared" si="35"/>
        <v>5</v>
      </c>
      <c r="R48" s="44">
        <f t="shared" si="35"/>
        <v>5</v>
      </c>
      <c r="S48" s="44">
        <f t="shared" si="35"/>
        <v>0</v>
      </c>
      <c r="T48" s="10"/>
      <c r="U48" s="29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s="6" customFormat="1" ht="26.25" customHeight="1" x14ac:dyDescent="0.3">
      <c r="A49" s="67"/>
      <c r="B49" s="67"/>
      <c r="C49" s="35" t="s">
        <v>16</v>
      </c>
      <c r="D49" s="43">
        <f>D50+D51</f>
        <v>90</v>
      </c>
      <c r="E49" s="43">
        <f t="shared" ref="E49:P49" si="36">E50+E51</f>
        <v>70</v>
      </c>
      <c r="F49" s="43">
        <f t="shared" si="36"/>
        <v>70</v>
      </c>
      <c r="G49" s="43">
        <f t="shared" si="36"/>
        <v>0</v>
      </c>
      <c r="H49" s="43">
        <f t="shared" si="36"/>
        <v>5</v>
      </c>
      <c r="I49" s="43">
        <f t="shared" si="36"/>
        <v>5</v>
      </c>
      <c r="J49" s="43">
        <f t="shared" si="36"/>
        <v>0</v>
      </c>
      <c r="K49" s="43">
        <f t="shared" si="36"/>
        <v>5</v>
      </c>
      <c r="L49" s="43">
        <f t="shared" si="36"/>
        <v>5</v>
      </c>
      <c r="M49" s="43">
        <f t="shared" si="36"/>
        <v>0</v>
      </c>
      <c r="N49" s="43">
        <f t="shared" si="36"/>
        <v>5</v>
      </c>
      <c r="O49" s="43">
        <f t="shared" si="36"/>
        <v>5</v>
      </c>
      <c r="P49" s="43">
        <f t="shared" si="36"/>
        <v>0</v>
      </c>
      <c r="Q49" s="43">
        <f t="shared" ref="Q49:S49" si="37">Q50+Q51</f>
        <v>5</v>
      </c>
      <c r="R49" s="44">
        <f t="shared" si="37"/>
        <v>5</v>
      </c>
      <c r="S49" s="44">
        <f t="shared" si="37"/>
        <v>0</v>
      </c>
      <c r="T49" s="10"/>
      <c r="U49" s="29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ht="90" customHeight="1" x14ac:dyDescent="0.3">
      <c r="A50" s="47" t="s">
        <v>38</v>
      </c>
      <c r="B50" s="38" t="s">
        <v>52</v>
      </c>
      <c r="C50" s="38" t="s">
        <v>16</v>
      </c>
      <c r="D50" s="43">
        <f>E50+H50+K50+N50+Q50</f>
        <v>65</v>
      </c>
      <c r="E50" s="43">
        <f>F50</f>
        <v>65</v>
      </c>
      <c r="F50" s="43">
        <v>65</v>
      </c>
      <c r="G50" s="43">
        <v>0</v>
      </c>
      <c r="H50" s="43">
        <f>I50+J50</f>
        <v>0</v>
      </c>
      <c r="I50" s="43">
        <v>0</v>
      </c>
      <c r="J50" s="43">
        <v>0</v>
      </c>
      <c r="K50" s="43">
        <f>L50+M50</f>
        <v>0</v>
      </c>
      <c r="L50" s="43">
        <v>0</v>
      </c>
      <c r="M50" s="43">
        <v>0</v>
      </c>
      <c r="N50" s="43">
        <f>O50+P50</f>
        <v>0</v>
      </c>
      <c r="O50" s="43">
        <v>0</v>
      </c>
      <c r="P50" s="43">
        <v>0</v>
      </c>
      <c r="Q50" s="43">
        <f>R50+S50</f>
        <v>0</v>
      </c>
      <c r="R50" s="44">
        <v>0</v>
      </c>
      <c r="S50" s="44">
        <v>0</v>
      </c>
      <c r="T50" s="12"/>
      <c r="U50" s="30"/>
      <c r="V50" s="12"/>
      <c r="W50" s="12"/>
      <c r="X50" s="12"/>
      <c r="Y50" s="12"/>
      <c r="Z50" s="12"/>
      <c r="AA50" s="12"/>
      <c r="AB50" s="12"/>
      <c r="AC50" s="12"/>
    </row>
    <row r="51" spans="1:43" ht="81.75" customHeight="1" x14ac:dyDescent="0.3">
      <c r="A51" s="38" t="s">
        <v>39</v>
      </c>
      <c r="B51" s="38" t="s">
        <v>52</v>
      </c>
      <c r="C51" s="38" t="s">
        <v>16</v>
      </c>
      <c r="D51" s="43">
        <f>E51+H51+K51+N51+Q51</f>
        <v>25</v>
      </c>
      <c r="E51" s="43">
        <f>F51</f>
        <v>5</v>
      </c>
      <c r="F51" s="43">
        <v>5</v>
      </c>
      <c r="G51" s="43">
        <v>0</v>
      </c>
      <c r="H51" s="43">
        <f>I51+J51</f>
        <v>5</v>
      </c>
      <c r="I51" s="43">
        <v>5</v>
      </c>
      <c r="J51" s="43">
        <v>0</v>
      </c>
      <c r="K51" s="43">
        <f>L51+M51</f>
        <v>5</v>
      </c>
      <c r="L51" s="43">
        <v>5</v>
      </c>
      <c r="M51" s="43">
        <v>0</v>
      </c>
      <c r="N51" s="43">
        <f>O51+P51</f>
        <v>5</v>
      </c>
      <c r="O51" s="43">
        <v>5</v>
      </c>
      <c r="P51" s="43">
        <v>0</v>
      </c>
      <c r="Q51" s="43">
        <f>R51+S51</f>
        <v>5</v>
      </c>
      <c r="R51" s="44">
        <v>5</v>
      </c>
      <c r="S51" s="44">
        <v>0</v>
      </c>
      <c r="T51" s="12"/>
      <c r="U51" s="30"/>
      <c r="V51" s="12"/>
      <c r="W51" s="12"/>
      <c r="X51" s="12"/>
      <c r="Y51" s="12"/>
      <c r="Z51" s="12"/>
      <c r="AA51" s="12"/>
      <c r="AB51" s="12"/>
      <c r="AC51" s="12"/>
    </row>
    <row r="52" spans="1:43" ht="23.25" x14ac:dyDescent="0.35">
      <c r="B52" s="3"/>
      <c r="C52" s="3"/>
      <c r="P52" s="27" t="s">
        <v>48</v>
      </c>
      <c r="Q52" s="15"/>
      <c r="R52" s="11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</row>
    <row r="53" spans="1:43" ht="15.75" x14ac:dyDescent="0.2">
      <c r="Q53" s="15"/>
      <c r="R53" s="11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</row>
    <row r="54" spans="1:43" ht="15.75" x14ac:dyDescent="0.2"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15"/>
      <c r="R54" s="11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</row>
  </sheetData>
  <autoFilter ref="A12:P12"/>
  <mergeCells count="29">
    <mergeCell ref="A48:A49"/>
    <mergeCell ref="B48:B49"/>
    <mergeCell ref="B9:B11"/>
    <mergeCell ref="A9:A11"/>
    <mergeCell ref="B17:B18"/>
    <mergeCell ref="A17:A18"/>
    <mergeCell ref="A20:A21"/>
    <mergeCell ref="B20:B21"/>
    <mergeCell ref="A13:A16"/>
    <mergeCell ref="B13:B16"/>
    <mergeCell ref="B26:B27"/>
    <mergeCell ref="A26:A27"/>
    <mergeCell ref="A39:A40"/>
    <mergeCell ref="B39:B40"/>
    <mergeCell ref="Q10:S10"/>
    <mergeCell ref="D9:S9"/>
    <mergeCell ref="L1:T1"/>
    <mergeCell ref="K2:T2"/>
    <mergeCell ref="J3:T3"/>
    <mergeCell ref="O5:T5"/>
    <mergeCell ref="N6:T6"/>
    <mergeCell ref="L7:T7"/>
    <mergeCell ref="A8:P8"/>
    <mergeCell ref="C9:C11"/>
    <mergeCell ref="D10:D11"/>
    <mergeCell ref="N10:P10"/>
    <mergeCell ref="E10:G10"/>
    <mergeCell ref="H10:J10"/>
    <mergeCell ref="K10:M10"/>
  </mergeCells>
  <printOptions horizontalCentered="1"/>
  <pageMargins left="0.45" right="0.39370078740157483" top="0.94488188976377963" bottom="0.59055118110236227" header="0" footer="0"/>
  <pageSetup paperSize="9" scale="35" fitToWidth="0" fitToHeight="0" orientation="landscape" r:id="rId1"/>
  <ignoredErrors>
    <ignoredError sqref="Q13 N13 K13 H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2016-02-10T13:05:02Z</cp:lastPrinted>
  <dcterms:created xsi:type="dcterms:W3CDTF">2013-10-25T08:40:08Z</dcterms:created>
  <dcterms:modified xsi:type="dcterms:W3CDTF">2016-04-28T05:17:04Z</dcterms:modified>
</cp:coreProperties>
</file>