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440" windowHeight="12300"/>
  </bookViews>
  <sheets>
    <sheet name="Приложение 1" sheetId="1" r:id="rId1"/>
    <sheet name="Приложение 2" sheetId="4" r:id="rId2"/>
  </sheets>
  <definedNames>
    <definedName name="_xlnm.Print_Titles" localSheetId="0">'Приложение 1'!$5:$6</definedName>
    <definedName name="_xlnm.Print_Area" localSheetId="1">'Приложение 2'!$A$1:$X$10</definedName>
  </definedNames>
  <calcPr calcId="145621"/>
</workbook>
</file>

<file path=xl/calcChain.xml><?xml version="1.0" encoding="utf-8"?>
<calcChain xmlns="http://schemas.openxmlformats.org/spreadsheetml/2006/main">
  <c r="K10" i="4" l="1"/>
  <c r="L10" i="4"/>
  <c r="M10" i="4"/>
  <c r="P9" i="4" l="1"/>
  <c r="P10" i="4" s="1"/>
  <c r="Q9" i="4"/>
  <c r="Q10" i="4" s="1"/>
  <c r="R9" i="4"/>
  <c r="R10" i="4" s="1"/>
  <c r="S9" i="4"/>
  <c r="S10" i="4" s="1"/>
  <c r="T9" i="4"/>
  <c r="T10" i="4" s="1"/>
  <c r="U9" i="4"/>
  <c r="U10" i="4" s="1"/>
  <c r="V9" i="4"/>
  <c r="V10" i="4" s="1"/>
  <c r="W9" i="4"/>
  <c r="W10" i="4" s="1"/>
  <c r="X9" i="4"/>
  <c r="X10" i="4" s="1"/>
  <c r="O8" i="4"/>
  <c r="O9" i="4" s="1"/>
  <c r="O10" i="4" s="1"/>
  <c r="N9" i="4"/>
  <c r="N10" i="4" s="1"/>
  <c r="J8" i="4"/>
  <c r="J9" i="4" s="1"/>
  <c r="I9" i="4" l="1"/>
  <c r="I10" i="4" s="1"/>
  <c r="J10" i="4"/>
  <c r="I8" i="4"/>
  <c r="K13" i="1" l="1"/>
  <c r="L13" i="1"/>
  <c r="M13" i="1"/>
  <c r="N13" i="1"/>
  <c r="P13" i="1"/>
  <c r="Q13" i="1"/>
  <c r="R13" i="1"/>
  <c r="S13" i="1"/>
  <c r="U13" i="1"/>
  <c r="V13" i="1"/>
  <c r="W13" i="1"/>
  <c r="X13" i="1"/>
  <c r="K27" i="1"/>
  <c r="K28" i="1" s="1"/>
  <c r="L27" i="1"/>
  <c r="L28" i="1" s="1"/>
  <c r="M27" i="1"/>
  <c r="N27" i="1"/>
  <c r="N28" i="1" s="1"/>
  <c r="P27" i="1"/>
  <c r="Q27" i="1"/>
  <c r="R27" i="1"/>
  <c r="S27" i="1"/>
  <c r="T27" i="1"/>
  <c r="U27" i="1"/>
  <c r="V27" i="1"/>
  <c r="W27" i="1"/>
  <c r="M28" i="1"/>
  <c r="P28" i="1"/>
  <c r="Q28" i="1"/>
  <c r="R28" i="1"/>
  <c r="S28" i="1"/>
  <c r="T28" i="1"/>
  <c r="U28" i="1"/>
  <c r="V28" i="1"/>
  <c r="W28" i="1"/>
  <c r="X27" i="1"/>
  <c r="T13" i="1" l="1"/>
  <c r="O13" i="1"/>
  <c r="J13" i="1"/>
  <c r="O37" i="1"/>
  <c r="T37" i="1"/>
  <c r="X37" i="1"/>
  <c r="W37" i="1"/>
  <c r="V37" i="1"/>
  <c r="U37" i="1"/>
  <c r="S37" i="1"/>
  <c r="R37" i="1"/>
  <c r="Q37" i="1"/>
  <c r="P37" i="1"/>
  <c r="L37" i="1"/>
  <c r="M37" i="1"/>
  <c r="N37" i="1"/>
  <c r="K37" i="1"/>
  <c r="J12" i="1"/>
  <c r="I12" i="1" s="1"/>
  <c r="I13" i="1" l="1"/>
  <c r="O10" i="1"/>
  <c r="J10" i="1"/>
  <c r="G33" i="1" l="1"/>
  <c r="G28" i="1"/>
  <c r="X32" i="1"/>
  <c r="X33" i="1" s="1"/>
  <c r="W32" i="1"/>
  <c r="W33" i="1" s="1"/>
  <c r="V32" i="1"/>
  <c r="V33" i="1" s="1"/>
  <c r="U32" i="1"/>
  <c r="U33" i="1" s="1"/>
  <c r="T32" i="1"/>
  <c r="T33" i="1" s="1"/>
  <c r="S32" i="1"/>
  <c r="S33" i="1" s="1"/>
  <c r="R32" i="1"/>
  <c r="R33" i="1" s="1"/>
  <c r="Q32" i="1"/>
  <c r="Q33" i="1" s="1"/>
  <c r="P32" i="1"/>
  <c r="P33" i="1" s="1"/>
  <c r="O32" i="1"/>
  <c r="O33" i="1" s="1"/>
  <c r="N32" i="1"/>
  <c r="N33" i="1" s="1"/>
  <c r="M32" i="1"/>
  <c r="M33" i="1" s="1"/>
  <c r="L32" i="1"/>
  <c r="L33" i="1" s="1"/>
  <c r="K32" i="1"/>
  <c r="K33" i="1" s="1"/>
  <c r="X28" i="1"/>
  <c r="H27" i="1"/>
  <c r="H28" i="1" s="1"/>
  <c r="F27" i="1"/>
  <c r="F28" i="1" s="1"/>
  <c r="H16" i="1"/>
  <c r="G17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I10" i="1"/>
  <c r="J26" i="1" l="1"/>
  <c r="J25" i="1"/>
  <c r="I26" i="1" l="1"/>
  <c r="J27" i="1"/>
  <c r="J28" i="1" s="1"/>
  <c r="X38" i="1"/>
  <c r="X39" i="1" s="1"/>
  <c r="W38" i="1"/>
  <c r="W39" i="1" s="1"/>
  <c r="V38" i="1"/>
  <c r="V39" i="1" s="1"/>
  <c r="U38" i="1"/>
  <c r="U39" i="1" s="1"/>
  <c r="T38" i="1"/>
  <c r="T39" i="1" s="1"/>
  <c r="S38" i="1"/>
  <c r="S39" i="1" s="1"/>
  <c r="R38" i="1"/>
  <c r="R39" i="1" s="1"/>
  <c r="Q38" i="1"/>
  <c r="Q39" i="1" s="1"/>
  <c r="P38" i="1"/>
  <c r="P39" i="1" s="1"/>
  <c r="O38" i="1"/>
  <c r="N38" i="1"/>
  <c r="M38" i="1"/>
  <c r="M39" i="1" s="1"/>
  <c r="L38" i="1"/>
  <c r="L39" i="1" s="1"/>
  <c r="K38" i="1"/>
  <c r="K39" i="1" s="1"/>
  <c r="F22" i="1" l="1"/>
  <c r="H22" i="1"/>
  <c r="H39" i="1" s="1"/>
  <c r="J37" i="1"/>
  <c r="J36" i="1"/>
  <c r="I36" i="1" s="1"/>
  <c r="G38" i="1"/>
  <c r="G39" i="1" s="1"/>
  <c r="F38" i="1"/>
  <c r="F39" i="1" l="1"/>
  <c r="I37" i="1"/>
  <c r="J38" i="1"/>
  <c r="I38" i="1" s="1"/>
  <c r="J31" i="1"/>
  <c r="N21" i="1"/>
  <c r="N22" i="1" s="1"/>
  <c r="N39" i="1" s="1"/>
  <c r="J20" i="1"/>
  <c r="I20" i="1" s="1"/>
  <c r="I21" i="1" s="1"/>
  <c r="I22" i="1" s="1"/>
  <c r="J32" i="1" l="1"/>
  <c r="J33" i="1" s="1"/>
  <c r="I31" i="1"/>
  <c r="I32" i="1" s="1"/>
  <c r="I33" i="1" s="1"/>
  <c r="J21" i="1"/>
  <c r="J22" i="1" s="1"/>
  <c r="O25" i="1" l="1"/>
  <c r="O27" i="1" s="1"/>
  <c r="O28" i="1" s="1"/>
  <c r="J15" i="1"/>
  <c r="J16" i="1" l="1"/>
  <c r="J17" i="1" s="1"/>
  <c r="J39" i="1" s="1"/>
  <c r="I15" i="1"/>
  <c r="I16" i="1" s="1"/>
  <c r="I17" i="1" s="1"/>
  <c r="O39" i="1"/>
  <c r="I25" i="1"/>
  <c r="I27" i="1" l="1"/>
  <c r="I28" i="1" s="1"/>
  <c r="I39" i="1" s="1"/>
</calcChain>
</file>

<file path=xl/sharedStrings.xml><?xml version="1.0" encoding="utf-8"?>
<sst xmlns="http://schemas.openxmlformats.org/spreadsheetml/2006/main" count="151" uniqueCount="75">
  <si>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</si>
  <si>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</si>
  <si>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</si>
  <si>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</si>
  <si>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</si>
  <si>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</si>
  <si>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</si>
  <si>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</si>
  <si>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</si>
  <si>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Муниципальная  программа "Жилье, жилищно-коммунальное хозяйство и территориальное развитие МО МР "Печора"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</si>
  <si>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</si>
  <si>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</si>
  <si>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Подпрограмма 5 "Энергосбережение, повышение энергетической эффективности на территории МР "Печора"</t>
  </si>
  <si>
    <t>Муниципальная  программа "Развитие агропромышленного и рыбохозяйственного комплексов МО МР "Печора"</t>
  </si>
  <si>
    <t>Администрация МР "Печора"</t>
  </si>
  <si>
    <t>Строительство</t>
  </si>
  <si>
    <t>Администрация      МР "Печора"</t>
  </si>
  <si>
    <t>2016 год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</si>
  <si>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</si>
  <si>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</si>
  <si>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</si>
  <si>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</si>
  <si>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</si>
  <si>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Итого по подпрограмме</t>
  </si>
  <si>
    <t>-</t>
  </si>
  <si>
    <t>Муниципальная  программа "Развитие образования МО МР "Печора"</t>
  </si>
  <si>
    <t>Подпрограмма 2 "Развитие системы общего образования на территории МО МР "Печора"</t>
  </si>
  <si>
    <t>Муниципальная  программа «Социальное развитие МО МР «Печора»</t>
  </si>
  <si>
    <t>Подпрограмма 2 «Социальная поддержка отдельных категорий граждан, развитие и укрепление института семьи на территории  МО МР «Печора»</t>
  </si>
  <si>
    <t>Подпрограмма 2 "Устойчивое развитие сельских территорий МО МР "Печора"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</si>
  <si>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</si>
  <si>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</si>
  <si>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Строительство объектов размещения (полигонов, площадок хранения) твердых бытовых отходов в г. Печора</t>
  </si>
  <si>
    <t>Строительство спортивной площадки с местонахождением на территории гимназии № 1 в г. Печора</t>
  </si>
  <si>
    <t>Управление образования МР "Печора"</t>
  </si>
  <si>
    <t>Строительство водопроводных сетей в п. Озерный МО СП "Озерный"</t>
  </si>
  <si>
    <t xml:space="preserve">
ПЕРЕЧЕНЬ
ИНВЕСТИЦИОННЫХ ПРОЕКТОВ, ФИНАНСИРУЕМЫХ ЗА СЧЕТ 
СРЕДСТВ БЮДЖЕТА МО МР "ПЕЧОРА"  НА  2016-2018 годы</t>
  </si>
  <si>
    <t>Строительство многоквартирных домов в рамках мероприятий по переселению граждан из аварийного жилищного фонда в том числе с учетом необходимости развития малоэтажного жилищного строительства</t>
  </si>
  <si>
    <t>Объем финансирования проекта (объекта) в 2018 году, тыс. руб.</t>
  </si>
  <si>
    <t>2014 г. - 6734,44 2015 г - 796,2</t>
  </si>
  <si>
    <t>2013 г. - 2324,84                2014 г. - 381,2              2015 г. - 97,9</t>
  </si>
  <si>
    <t>Строительство  социально-культурного центра с универсальным залом на 100 мест в д. Бызовая</t>
  </si>
  <si>
    <t>2015 г. - 100,0</t>
  </si>
  <si>
    <t>2013 г. - 198,3              2014 г. - 1135,84        2015 г. - 1292,2</t>
  </si>
  <si>
    <t>2015г. - 13 793,0</t>
  </si>
  <si>
    <t>ИТОГО объем финансирования проекта (объекта) в тыс. руб. на 2016-2018 гг.</t>
  </si>
  <si>
    <t>Остаток сметной стоимости  на 01.01.2016 г, в тыс. руб.</t>
  </si>
  <si>
    <t>Общая сметная стоимость объекта в текущих ценах на 01.01.2016 г.) тыс. руб.</t>
  </si>
  <si>
    <t>2016 г.</t>
  </si>
  <si>
    <t>2016 год, Площадь - 12,5 га,   420 тыс.т. в год;   срок службы - 25 лет</t>
  </si>
  <si>
    <t>2016 год, 2МВт</t>
  </si>
  <si>
    <t>2016-2018 гг.</t>
  </si>
  <si>
    <t>2013 г. - 85 746,58
 2014 г. - 497 169,92 
2015 г. - 218 714,9</t>
  </si>
  <si>
    <t>–</t>
  </si>
  <si>
    <t>Установка и подключение блок-модульной котельной в п. Зеленоборск Печорского района</t>
  </si>
  <si>
    <t>Строительство, реконструкция и приобретение жилых помещений для детей-сирот и детей, оставшихся без попечения родителей</t>
  </si>
  <si>
    <t>Строительство объектов инженерной инфраструктуры к новым земельным участкам предназначенным под жилищное строительство</t>
  </si>
  <si>
    <t>Строительство универсальной спортивной площадки в г. Печора</t>
  </si>
  <si>
    <t>Бюджет МО ГП "Печора"</t>
  </si>
  <si>
    <t>"Приложение 1
к постановлению администрации МР "Печора"
от "31"  декабря 2015 г. № 1567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</si>
  <si>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</si>
  <si>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</si>
  <si>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Общая сметная стоимость объекта в текущих ценах на 01.01.2015 г.) тыс. руб.</t>
  </si>
  <si>
    <t>Остаток сметной стоимости  на 01.01.2015г, в тыс. руб.</t>
  </si>
  <si>
    <t>ИТОГО объем финансирования проекта (объекта) в тыс. руб.</t>
  </si>
  <si>
    <t>1.</t>
  </si>
  <si>
    <t>2015 г.</t>
  </si>
  <si>
    <t>Всего по программе</t>
  </si>
  <si>
    <t xml:space="preserve">
ПЕРЕЧЕНЬ
ИНВЕСТИЦИОННЫХ ПРОЕКТОВ, ФИНАНСИРУЕМЫХ ЗА СЧЕТ 
СРЕДСТВ БЮДЖЕТА МО ГП "ПЕЧОРА"  НА 2016-2018 годы
</t>
  </si>
  <si>
    <t>Муниципальная программа "Развитие физической культуры и спорта МО мР "Печора"</t>
  </si>
  <si>
    <t>"Приложение 2
к постановлению администрации МР "Печора"                    от "31.12.2015 г. № 1567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</si>
  <si>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</si>
  <si>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</si>
  <si>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>Приложение 2
к постановлению администрации МР "Печора"                    от "___" июня 2016 г. № _______</t>
  </si>
  <si>
    <t>Приложение 1                                                                                                           к постановлению администрации МР "Печора"                                                 от "____" июня 2016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</si>
</sst>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_р_."/>
    <numFmt numFmtId="166" formatCode="#,##0.00_р_."/>
    <numFmt numFmtId="167" formatCode="0.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/>
    <xf numFmtId="4" fontId="5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/>
    <xf numFmtId="0" fontId="7" fillId="0" borderId="0" xfId="0" applyFont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2"/>
  <sheetViews>
    <sheetView tabSelected="1" view="pageBreakPreview" topLeftCell="C1" zoomScale="60" zoomScaleNormal="60" workbookViewId="0">
      <pane ySplit="6" topLeftCell="A7" activePane="bottomLeft" state="frozen"/>
      <selection pane="bottomLeft" activeCell="S1" sqref="S1:X1"/>
    </sheetView>
  </sheetViews>
  <sheetFormatPr defaultRowHeight="18.75" x14ac:dyDescent="0.3"/>
  <cols>
    <col min="1" max="1" width="7.28515625" style="38" customWidth="1"/>
    <col min="2" max="2" width="41.85546875" style="8" customWidth="1"/>
    <col min="3" max="3" width="20.42578125" style="9" customWidth="1"/>
    <col min="4" max="4" width="20" style="9" customWidth="1"/>
    <col min="5" max="5" width="15.140625" style="9" customWidth="1"/>
    <col min="6" max="6" width="15.7109375" style="9" customWidth="1"/>
    <col min="7" max="7" width="16.85546875" style="9" customWidth="1"/>
    <col min="8" max="8" width="18.28515625" style="9" customWidth="1"/>
    <col min="9" max="9" width="12.7109375" style="9" customWidth="1"/>
    <col min="10" max="10" width="12.5703125" style="10" customWidth="1"/>
    <col min="11" max="11" width="11.140625" style="10" customWidth="1"/>
    <col min="12" max="12" width="13" style="10" customWidth="1"/>
    <col min="13" max="13" width="13.28515625" style="10" customWidth="1"/>
    <col min="14" max="14" width="13.42578125" style="10" customWidth="1"/>
    <col min="15" max="15" width="13.42578125" style="9" customWidth="1"/>
    <col min="16" max="16" width="9.140625" style="9" customWidth="1"/>
    <col min="17" max="17" width="14.28515625" style="9" customWidth="1"/>
    <col min="18" max="18" width="8" style="9" customWidth="1"/>
    <col min="19" max="19" width="10.42578125" style="9" customWidth="1"/>
    <col min="20" max="20" width="11.42578125" style="9" customWidth="1"/>
    <col min="21" max="21" width="8.85546875" style="9" customWidth="1"/>
    <col min="22" max="22" width="11.42578125" style="9" customWidth="1"/>
    <col min="23" max="23" width="12.7109375" style="9" customWidth="1"/>
    <col min="24" max="24" width="10.7109375" style="9" customWidth="1"/>
    <col min="25" max="16384" width="9.140625" style="9"/>
  </cols>
  <sheetData>
    <row r="1" spans="1:24" ht="64.5" customHeight="1" x14ac:dyDescent="0.3">
      <c r="S1" s="69" t="s">
        <v>74</v>
      </c>
      <c r="T1" s="70"/>
      <c r="U1" s="70"/>
      <c r="V1" s="70"/>
      <c r="W1" s="70"/>
      <c r="X1" s="70"/>
    </row>
    <row r="2" spans="1:24" ht="18.75" customHeight="1" x14ac:dyDescent="0.3">
      <c r="S2" s="11"/>
      <c r="T2" s="35"/>
      <c r="U2" s="35"/>
      <c r="V2" s="35"/>
      <c r="W2" s="35"/>
      <c r="X2" s="35"/>
    </row>
    <row r="3" spans="1:24" ht="64.5" customHeight="1" x14ac:dyDescent="0.3">
      <c r="S3" s="69" t="s">
        <v>59</v>
      </c>
      <c r="T3" s="70"/>
      <c r="U3" s="70"/>
      <c r="V3" s="70"/>
      <c r="W3" s="70"/>
      <c r="X3" s="70"/>
    </row>
    <row r="4" spans="1:24" ht="101.25" customHeight="1" x14ac:dyDescent="0.3">
      <c r="A4" s="76" t="s">
        <v>36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ht="71.25" customHeight="1" x14ac:dyDescent="0.3">
      <c r="A5" s="71" t="s">
        <v>5</v>
      </c>
      <c r="B5" s="71" t="s">
        <v>0</v>
      </c>
      <c r="C5" s="71" t="s">
        <v>30</v>
      </c>
      <c r="D5" s="71" t="s">
        <v>8</v>
      </c>
      <c r="E5" s="71" t="s">
        <v>31</v>
      </c>
      <c r="F5" s="78" t="s">
        <v>47</v>
      </c>
      <c r="G5" s="71" t="s">
        <v>7</v>
      </c>
      <c r="H5" s="78" t="s">
        <v>46</v>
      </c>
      <c r="I5" s="78" t="s">
        <v>45</v>
      </c>
      <c r="J5" s="73" t="s">
        <v>19</v>
      </c>
      <c r="K5" s="74"/>
      <c r="L5" s="74"/>
      <c r="M5" s="74"/>
      <c r="N5" s="75"/>
      <c r="O5" s="80" t="s">
        <v>20</v>
      </c>
      <c r="P5" s="81"/>
      <c r="Q5" s="81"/>
      <c r="R5" s="81"/>
      <c r="S5" s="82"/>
      <c r="T5" s="80" t="s">
        <v>38</v>
      </c>
      <c r="U5" s="81"/>
      <c r="V5" s="81"/>
      <c r="W5" s="81"/>
      <c r="X5" s="82"/>
    </row>
    <row r="6" spans="1:24" ht="172.5" customHeight="1" x14ac:dyDescent="0.3">
      <c r="A6" s="79"/>
      <c r="B6" s="72"/>
      <c r="C6" s="72"/>
      <c r="D6" s="72"/>
      <c r="E6" s="72"/>
      <c r="F6" s="71"/>
      <c r="G6" s="72"/>
      <c r="H6" s="71"/>
      <c r="I6" s="71"/>
      <c r="J6" s="32" t="s">
        <v>4</v>
      </c>
      <c r="K6" s="32" t="s">
        <v>1</v>
      </c>
      <c r="L6" s="32" t="s">
        <v>2</v>
      </c>
      <c r="M6" s="32" t="s">
        <v>3</v>
      </c>
      <c r="N6" s="32" t="s">
        <v>6</v>
      </c>
      <c r="O6" s="34" t="s">
        <v>4</v>
      </c>
      <c r="P6" s="33" t="s">
        <v>1</v>
      </c>
      <c r="Q6" s="33" t="s">
        <v>2</v>
      </c>
      <c r="R6" s="33" t="s">
        <v>3</v>
      </c>
      <c r="S6" s="33" t="s">
        <v>6</v>
      </c>
      <c r="T6" s="34" t="s">
        <v>4</v>
      </c>
      <c r="U6" s="33" t="s">
        <v>1</v>
      </c>
      <c r="V6" s="33" t="s">
        <v>2</v>
      </c>
      <c r="W6" s="33" t="s">
        <v>3</v>
      </c>
      <c r="X6" s="33" t="s">
        <v>6</v>
      </c>
    </row>
    <row r="7" spans="1:24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</row>
    <row r="8" spans="1:24" ht="30.75" customHeight="1" x14ac:dyDescent="0.3">
      <c r="A8" s="83" t="s">
        <v>9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5"/>
    </row>
    <row r="9" spans="1:24" ht="27.75" customHeight="1" x14ac:dyDescent="0.3">
      <c r="A9" s="86" t="s">
        <v>21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8"/>
    </row>
    <row r="10" spans="1:24" s="10" customFormat="1" ht="37.5" customHeight="1" x14ac:dyDescent="0.3">
      <c r="A10" s="91">
        <v>1</v>
      </c>
      <c r="B10" s="89" t="s">
        <v>37</v>
      </c>
      <c r="C10" s="91" t="s">
        <v>15</v>
      </c>
      <c r="D10" s="91" t="s">
        <v>14</v>
      </c>
      <c r="E10" s="93" t="s">
        <v>48</v>
      </c>
      <c r="F10" s="94" t="s">
        <v>24</v>
      </c>
      <c r="G10" s="95" t="s">
        <v>52</v>
      </c>
      <c r="H10" s="96" t="s">
        <v>24</v>
      </c>
      <c r="I10" s="97">
        <f>J10+O10+T10</f>
        <v>555779.9</v>
      </c>
      <c r="J10" s="97">
        <f>K10+L10+M10+N10</f>
        <v>517283.9</v>
      </c>
      <c r="K10" s="97">
        <v>0</v>
      </c>
      <c r="L10" s="97">
        <v>179954.1</v>
      </c>
      <c r="M10" s="98">
        <v>244349.1</v>
      </c>
      <c r="N10" s="98">
        <v>92980.7</v>
      </c>
      <c r="O10" s="98">
        <f>P10+Q10+R10+S10</f>
        <v>38496</v>
      </c>
      <c r="P10" s="98">
        <v>0</v>
      </c>
      <c r="Q10" s="98">
        <v>32396.3</v>
      </c>
      <c r="R10" s="98">
        <v>0</v>
      </c>
      <c r="S10" s="98">
        <v>6099.7</v>
      </c>
      <c r="T10" s="98">
        <v>0</v>
      </c>
      <c r="U10" s="98">
        <v>0</v>
      </c>
      <c r="V10" s="98">
        <v>0</v>
      </c>
      <c r="W10" s="98">
        <v>0</v>
      </c>
      <c r="X10" s="98">
        <v>0</v>
      </c>
    </row>
    <row r="11" spans="1:24" s="10" customFormat="1" x14ac:dyDescent="0.3">
      <c r="A11" s="92"/>
      <c r="B11" s="90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</row>
    <row r="12" spans="1:24" s="10" customFormat="1" ht="99" customHeight="1" x14ac:dyDescent="0.3">
      <c r="A12" s="39">
        <v>2</v>
      </c>
      <c r="B12" s="14" t="s">
        <v>56</v>
      </c>
      <c r="C12" s="13" t="s">
        <v>15</v>
      </c>
      <c r="D12" s="13" t="s">
        <v>14</v>
      </c>
      <c r="E12" s="15" t="s">
        <v>48</v>
      </c>
      <c r="F12" s="16"/>
      <c r="G12" s="17" t="s">
        <v>53</v>
      </c>
      <c r="H12" s="17" t="s">
        <v>53</v>
      </c>
      <c r="I12" s="1">
        <f>J12+O12+T12</f>
        <v>5250.3</v>
      </c>
      <c r="J12" s="1">
        <f>K12+L12+M12+N12</f>
        <v>5250.3</v>
      </c>
      <c r="K12" s="1">
        <v>0</v>
      </c>
      <c r="L12" s="1">
        <v>0</v>
      </c>
      <c r="M12" s="1">
        <v>0</v>
      </c>
      <c r="N12" s="1">
        <v>5250.3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s="10" customFormat="1" ht="40.5" customHeight="1" x14ac:dyDescent="0.3">
      <c r="A13" s="39"/>
      <c r="B13" s="18" t="s">
        <v>23</v>
      </c>
      <c r="C13" s="15"/>
      <c r="D13" s="15"/>
      <c r="E13" s="15"/>
      <c r="F13" s="19"/>
      <c r="G13" s="20">
        <v>801631.4</v>
      </c>
      <c r="H13" s="21">
        <v>0</v>
      </c>
      <c r="I13" s="2">
        <f>J13+O13+T13</f>
        <v>561030.19999999995</v>
      </c>
      <c r="J13" s="2">
        <f>K13+L13+M13+N13</f>
        <v>522534.2</v>
      </c>
      <c r="K13" s="2">
        <f>K10+K12</f>
        <v>0</v>
      </c>
      <c r="L13" s="2">
        <f>L10+L12</f>
        <v>179954.1</v>
      </c>
      <c r="M13" s="2">
        <f>M10+M12</f>
        <v>244349.1</v>
      </c>
      <c r="N13" s="2">
        <f>N10+N12</f>
        <v>98231</v>
      </c>
      <c r="O13" s="2">
        <f>P13+Q13+R13+S13</f>
        <v>38496</v>
      </c>
      <c r="P13" s="2">
        <f>P10+P12</f>
        <v>0</v>
      </c>
      <c r="Q13" s="2">
        <f>Q10+Q12</f>
        <v>32396.3</v>
      </c>
      <c r="R13" s="2">
        <f>R10+R12</f>
        <v>0</v>
      </c>
      <c r="S13" s="2">
        <f>S10+S12</f>
        <v>6099.7</v>
      </c>
      <c r="T13" s="2">
        <f>U13+V13+W13+X13</f>
        <v>0</v>
      </c>
      <c r="U13" s="2">
        <f>U10+U12</f>
        <v>0</v>
      </c>
      <c r="V13" s="2">
        <f>V10+V12</f>
        <v>0</v>
      </c>
      <c r="W13" s="2">
        <f>W10+W12</f>
        <v>0</v>
      </c>
      <c r="X13" s="2">
        <f>X10+X12</f>
        <v>0</v>
      </c>
    </row>
    <row r="14" spans="1:24" s="10" customFormat="1" ht="33" customHeight="1" x14ac:dyDescent="0.3">
      <c r="A14" s="63" t="s">
        <v>12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5"/>
    </row>
    <row r="15" spans="1:24" s="10" customFormat="1" ht="56.25" x14ac:dyDescent="0.3">
      <c r="A15" s="39">
        <v>3</v>
      </c>
      <c r="B15" s="14" t="s">
        <v>54</v>
      </c>
      <c r="C15" s="40" t="s">
        <v>15</v>
      </c>
      <c r="D15" s="13" t="s">
        <v>16</v>
      </c>
      <c r="E15" s="15" t="s">
        <v>50</v>
      </c>
      <c r="F15" s="22">
        <v>8034.3</v>
      </c>
      <c r="G15" s="22" t="s">
        <v>39</v>
      </c>
      <c r="H15" s="22">
        <v>503.66</v>
      </c>
      <c r="I15" s="3">
        <f>J15+O15+T15</f>
        <v>3500</v>
      </c>
      <c r="J15" s="3">
        <f>N15</f>
        <v>3500</v>
      </c>
      <c r="K15" s="3">
        <v>0</v>
      </c>
      <c r="L15" s="3">
        <v>0</v>
      </c>
      <c r="M15" s="3">
        <v>0</v>
      </c>
      <c r="N15" s="3">
        <v>3500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</row>
    <row r="16" spans="1:24" s="10" customFormat="1" ht="50.25" customHeight="1" x14ac:dyDescent="0.3">
      <c r="A16" s="39"/>
      <c r="B16" s="15" t="s">
        <v>23</v>
      </c>
      <c r="C16" s="15"/>
      <c r="D16" s="15"/>
      <c r="E16" s="15"/>
      <c r="F16" s="23"/>
      <c r="G16" s="23">
        <v>7530.64</v>
      </c>
      <c r="H16" s="23">
        <f t="shared" ref="H16:X16" si="0">H15</f>
        <v>503.66</v>
      </c>
      <c r="I16" s="4">
        <f t="shared" si="0"/>
        <v>3500</v>
      </c>
      <c r="J16" s="4">
        <f t="shared" si="0"/>
        <v>3500</v>
      </c>
      <c r="K16" s="4">
        <f t="shared" si="0"/>
        <v>0</v>
      </c>
      <c r="L16" s="4">
        <f t="shared" si="0"/>
        <v>0</v>
      </c>
      <c r="M16" s="4">
        <f t="shared" si="0"/>
        <v>0</v>
      </c>
      <c r="N16" s="4">
        <f t="shared" si="0"/>
        <v>3500</v>
      </c>
      <c r="O16" s="4">
        <f t="shared" si="0"/>
        <v>0</v>
      </c>
      <c r="P16" s="4">
        <f t="shared" si="0"/>
        <v>0</v>
      </c>
      <c r="Q16" s="4">
        <f t="shared" si="0"/>
        <v>0</v>
      </c>
      <c r="R16" s="4">
        <f t="shared" si="0"/>
        <v>0</v>
      </c>
      <c r="S16" s="4">
        <f t="shared" si="0"/>
        <v>0</v>
      </c>
      <c r="T16" s="4">
        <f t="shared" si="0"/>
        <v>0</v>
      </c>
      <c r="U16" s="4">
        <f t="shared" si="0"/>
        <v>0</v>
      </c>
      <c r="V16" s="4">
        <f t="shared" si="0"/>
        <v>0</v>
      </c>
      <c r="W16" s="4">
        <f t="shared" si="0"/>
        <v>0</v>
      </c>
      <c r="X16" s="4">
        <f t="shared" si="0"/>
        <v>0</v>
      </c>
    </row>
    <row r="17" spans="1:24" s="10" customFormat="1" ht="41.25" customHeight="1" x14ac:dyDescent="0.3">
      <c r="A17" s="39"/>
      <c r="B17" s="15" t="s">
        <v>22</v>
      </c>
      <c r="C17" s="24"/>
      <c r="D17" s="24"/>
      <c r="E17" s="24"/>
      <c r="F17" s="19"/>
      <c r="G17" s="19">
        <f>G13+G16</f>
        <v>809162.04</v>
      </c>
      <c r="H17" s="19"/>
      <c r="I17" s="2">
        <f t="shared" ref="I17:X17" si="1">I13+I16</f>
        <v>564530.19999999995</v>
      </c>
      <c r="J17" s="2">
        <f t="shared" si="1"/>
        <v>526034.19999999995</v>
      </c>
      <c r="K17" s="2">
        <f t="shared" si="1"/>
        <v>0</v>
      </c>
      <c r="L17" s="2">
        <f t="shared" si="1"/>
        <v>179954.1</v>
      </c>
      <c r="M17" s="2">
        <f t="shared" si="1"/>
        <v>244349.1</v>
      </c>
      <c r="N17" s="2">
        <f t="shared" si="1"/>
        <v>101731</v>
      </c>
      <c r="O17" s="2">
        <f t="shared" si="1"/>
        <v>38496</v>
      </c>
      <c r="P17" s="2">
        <f t="shared" si="1"/>
        <v>0</v>
      </c>
      <c r="Q17" s="2">
        <f t="shared" si="1"/>
        <v>32396.3</v>
      </c>
      <c r="R17" s="2">
        <f t="shared" si="1"/>
        <v>0</v>
      </c>
      <c r="S17" s="2">
        <f t="shared" si="1"/>
        <v>6099.7</v>
      </c>
      <c r="T17" s="2">
        <f t="shared" si="1"/>
        <v>0</v>
      </c>
      <c r="U17" s="2">
        <f t="shared" si="1"/>
        <v>0</v>
      </c>
      <c r="V17" s="2">
        <f t="shared" si="1"/>
        <v>0</v>
      </c>
      <c r="W17" s="2">
        <f t="shared" si="1"/>
        <v>0</v>
      </c>
      <c r="X17" s="2">
        <f t="shared" si="1"/>
        <v>0</v>
      </c>
    </row>
    <row r="18" spans="1:24" s="10" customFormat="1" ht="30" customHeight="1" x14ac:dyDescent="0.3">
      <c r="A18" s="63" t="s">
        <v>10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5"/>
    </row>
    <row r="19" spans="1:24" s="10" customFormat="1" ht="29.25" customHeight="1" x14ac:dyDescent="0.3">
      <c r="A19" s="63" t="s">
        <v>11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5"/>
    </row>
    <row r="20" spans="1:24" s="10" customFormat="1" ht="150" x14ac:dyDescent="0.3">
      <c r="A20" s="39">
        <v>4</v>
      </c>
      <c r="B20" s="14" t="s">
        <v>32</v>
      </c>
      <c r="C20" s="13" t="s">
        <v>15</v>
      </c>
      <c r="D20" s="13" t="s">
        <v>16</v>
      </c>
      <c r="E20" s="15" t="s">
        <v>49</v>
      </c>
      <c r="F20" s="22" t="s">
        <v>18</v>
      </c>
      <c r="G20" s="22" t="s">
        <v>40</v>
      </c>
      <c r="H20" s="22" t="s">
        <v>18</v>
      </c>
      <c r="I20" s="5">
        <f>J20+O20+T20</f>
        <v>5500</v>
      </c>
      <c r="J20" s="5">
        <f>K20+L20+M20+N20</f>
        <v>5500</v>
      </c>
      <c r="K20" s="5">
        <v>0</v>
      </c>
      <c r="L20" s="5">
        <v>0</v>
      </c>
      <c r="M20" s="5">
        <v>0</v>
      </c>
      <c r="N20" s="5">
        <v>5500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</row>
    <row r="21" spans="1:24" s="10" customFormat="1" ht="42.75" customHeight="1" x14ac:dyDescent="0.3">
      <c r="A21" s="39"/>
      <c r="B21" s="15" t="s">
        <v>23</v>
      </c>
      <c r="C21" s="15"/>
      <c r="D21" s="15"/>
      <c r="E21" s="15"/>
      <c r="F21" s="23">
        <v>0</v>
      </c>
      <c r="G21" s="23">
        <v>2803.94</v>
      </c>
      <c r="H21" s="23">
        <v>0</v>
      </c>
      <c r="I21" s="6">
        <f>I20</f>
        <v>5500</v>
      </c>
      <c r="J21" s="6">
        <f>J20</f>
        <v>5500</v>
      </c>
      <c r="K21" s="6">
        <v>0</v>
      </c>
      <c r="L21" s="6">
        <v>0</v>
      </c>
      <c r="M21" s="6">
        <v>0</v>
      </c>
      <c r="N21" s="6">
        <f>N20</f>
        <v>5500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</row>
    <row r="22" spans="1:24" s="10" customFormat="1" ht="36.75" customHeight="1" x14ac:dyDescent="0.3">
      <c r="A22" s="39"/>
      <c r="B22" s="18" t="s">
        <v>22</v>
      </c>
      <c r="C22" s="25"/>
      <c r="D22" s="25"/>
      <c r="E22" s="25"/>
      <c r="F22" s="19">
        <f>SUM(F20)</f>
        <v>0</v>
      </c>
      <c r="G22" s="26">
        <v>2803.94</v>
      </c>
      <c r="H22" s="19">
        <f>SUM(H20)</f>
        <v>0</v>
      </c>
      <c r="I22" s="6">
        <f>I21</f>
        <v>5500</v>
      </c>
      <c r="J22" s="6">
        <f>J21</f>
        <v>5500</v>
      </c>
      <c r="K22" s="6">
        <v>0</v>
      </c>
      <c r="L22" s="6">
        <v>0</v>
      </c>
      <c r="M22" s="6">
        <v>0</v>
      </c>
      <c r="N22" s="6">
        <f>N21</f>
        <v>5500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</row>
    <row r="23" spans="1:24" s="10" customFormat="1" ht="32.25" customHeight="1" x14ac:dyDescent="0.3">
      <c r="A23" s="63" t="s">
        <v>13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5"/>
    </row>
    <row r="24" spans="1:24" s="10" customFormat="1" ht="35.25" customHeight="1" x14ac:dyDescent="0.3">
      <c r="A24" s="63" t="s">
        <v>29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5"/>
    </row>
    <row r="25" spans="1:24" s="10" customFormat="1" ht="83.25" customHeight="1" x14ac:dyDescent="0.3">
      <c r="A25" s="39">
        <v>5</v>
      </c>
      <c r="B25" s="14" t="s">
        <v>41</v>
      </c>
      <c r="C25" s="13" t="s">
        <v>15</v>
      </c>
      <c r="D25" s="13" t="s">
        <v>16</v>
      </c>
      <c r="E25" s="15" t="s">
        <v>17</v>
      </c>
      <c r="F25" s="22">
        <v>20894.7</v>
      </c>
      <c r="G25" s="22">
        <v>0</v>
      </c>
      <c r="H25" s="22">
        <v>20894.7</v>
      </c>
      <c r="I25" s="3">
        <f>J25+O25+T25</f>
        <v>1266.0999999999999</v>
      </c>
      <c r="J25" s="3">
        <f>K25+L25+M25+N25</f>
        <v>1266.0999999999999</v>
      </c>
      <c r="K25" s="3">
        <v>0</v>
      </c>
      <c r="L25" s="3">
        <v>0</v>
      </c>
      <c r="M25" s="3">
        <v>0</v>
      </c>
      <c r="N25" s="3">
        <v>1266.0999999999999</v>
      </c>
      <c r="O25" s="3">
        <f>Q25+S25</f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</row>
    <row r="26" spans="1:24" s="10" customFormat="1" ht="61.5" customHeight="1" x14ac:dyDescent="0.3">
      <c r="A26" s="39">
        <v>6</v>
      </c>
      <c r="B26" s="14" t="s">
        <v>35</v>
      </c>
      <c r="C26" s="40" t="s">
        <v>15</v>
      </c>
      <c r="D26" s="13" t="s">
        <v>16</v>
      </c>
      <c r="E26" s="27" t="s">
        <v>17</v>
      </c>
      <c r="F26" s="22">
        <v>24637.8</v>
      </c>
      <c r="G26" s="16" t="s">
        <v>42</v>
      </c>
      <c r="H26" s="22">
        <v>24537.8</v>
      </c>
      <c r="I26" s="1">
        <f>J26+O26+T26</f>
        <v>23325.8</v>
      </c>
      <c r="J26" s="3">
        <f>K26+L26+M26+N26</f>
        <v>23325.8</v>
      </c>
      <c r="K26" s="1">
        <v>9934.1</v>
      </c>
      <c r="L26" s="1">
        <v>8856</v>
      </c>
      <c r="M26" s="1">
        <v>0</v>
      </c>
      <c r="N26" s="1">
        <v>4535.7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</row>
    <row r="27" spans="1:24" s="10" customFormat="1" ht="43.5" customHeight="1" x14ac:dyDescent="0.3">
      <c r="A27" s="39"/>
      <c r="B27" s="15" t="s">
        <v>23</v>
      </c>
      <c r="C27" s="15"/>
      <c r="D27" s="15"/>
      <c r="E27" s="27"/>
      <c r="F27" s="23">
        <f>F25+F26</f>
        <v>45532.5</v>
      </c>
      <c r="G27" s="19">
        <v>100</v>
      </c>
      <c r="H27" s="23">
        <f t="shared" ref="H27:X27" si="2">H25+H26</f>
        <v>45432.5</v>
      </c>
      <c r="I27" s="2">
        <f t="shared" si="2"/>
        <v>24591.899999999998</v>
      </c>
      <c r="J27" s="2">
        <f t="shared" si="2"/>
        <v>24591.899999999998</v>
      </c>
      <c r="K27" s="2">
        <f t="shared" si="2"/>
        <v>9934.1</v>
      </c>
      <c r="L27" s="2">
        <f t="shared" si="2"/>
        <v>8856</v>
      </c>
      <c r="M27" s="2">
        <f t="shared" si="2"/>
        <v>0</v>
      </c>
      <c r="N27" s="2">
        <f t="shared" si="2"/>
        <v>5801.7999999999993</v>
      </c>
      <c r="O27" s="2">
        <f t="shared" si="2"/>
        <v>0</v>
      </c>
      <c r="P27" s="2">
        <f t="shared" si="2"/>
        <v>0</v>
      </c>
      <c r="Q27" s="2">
        <f t="shared" si="2"/>
        <v>0</v>
      </c>
      <c r="R27" s="2">
        <f t="shared" si="2"/>
        <v>0</v>
      </c>
      <c r="S27" s="2">
        <f t="shared" si="2"/>
        <v>0</v>
      </c>
      <c r="T27" s="2">
        <f t="shared" si="2"/>
        <v>0</v>
      </c>
      <c r="U27" s="2">
        <f t="shared" si="2"/>
        <v>0</v>
      </c>
      <c r="V27" s="2">
        <f t="shared" si="2"/>
        <v>0</v>
      </c>
      <c r="W27" s="2">
        <f t="shared" si="2"/>
        <v>0</v>
      </c>
      <c r="X27" s="2">
        <f t="shared" si="2"/>
        <v>0</v>
      </c>
    </row>
    <row r="28" spans="1:24" s="10" customFormat="1" ht="48.75" customHeight="1" x14ac:dyDescent="0.3">
      <c r="A28" s="39"/>
      <c r="B28" s="27" t="s">
        <v>22</v>
      </c>
      <c r="C28" s="28"/>
      <c r="D28" s="28"/>
      <c r="E28" s="28"/>
      <c r="F28" s="23">
        <f>F27</f>
        <v>45532.5</v>
      </c>
      <c r="G28" s="19">
        <f t="shared" ref="G28:X28" si="3">G27</f>
        <v>100</v>
      </c>
      <c r="H28" s="23">
        <f t="shared" si="3"/>
        <v>45432.5</v>
      </c>
      <c r="I28" s="2">
        <f t="shared" si="3"/>
        <v>24591.899999999998</v>
      </c>
      <c r="J28" s="2">
        <f t="shared" si="3"/>
        <v>24591.899999999998</v>
      </c>
      <c r="K28" s="2">
        <f t="shared" si="3"/>
        <v>9934.1</v>
      </c>
      <c r="L28" s="2">
        <f t="shared" si="3"/>
        <v>8856</v>
      </c>
      <c r="M28" s="2">
        <f t="shared" si="3"/>
        <v>0</v>
      </c>
      <c r="N28" s="2">
        <f t="shared" si="3"/>
        <v>5801.7999999999993</v>
      </c>
      <c r="O28" s="2">
        <f t="shared" si="3"/>
        <v>0</v>
      </c>
      <c r="P28" s="2">
        <f t="shared" si="3"/>
        <v>0</v>
      </c>
      <c r="Q28" s="2">
        <f t="shared" si="3"/>
        <v>0</v>
      </c>
      <c r="R28" s="2">
        <f t="shared" si="3"/>
        <v>0</v>
      </c>
      <c r="S28" s="2">
        <f t="shared" si="3"/>
        <v>0</v>
      </c>
      <c r="T28" s="2">
        <f t="shared" si="3"/>
        <v>0</v>
      </c>
      <c r="U28" s="2">
        <f t="shared" si="3"/>
        <v>0</v>
      </c>
      <c r="V28" s="2">
        <f t="shared" si="3"/>
        <v>0</v>
      </c>
      <c r="W28" s="2">
        <f t="shared" si="3"/>
        <v>0</v>
      </c>
      <c r="X28" s="2">
        <f t="shared" si="3"/>
        <v>0</v>
      </c>
    </row>
    <row r="29" spans="1:24" s="10" customFormat="1" ht="41.25" customHeight="1" x14ac:dyDescent="0.3">
      <c r="A29" s="66" t="s">
        <v>25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8"/>
    </row>
    <row r="30" spans="1:24" s="10" customFormat="1" ht="39" customHeight="1" x14ac:dyDescent="0.3">
      <c r="A30" s="66" t="s">
        <v>26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8"/>
    </row>
    <row r="31" spans="1:24" s="10" customFormat="1" ht="91.5" customHeight="1" x14ac:dyDescent="0.3">
      <c r="A31" s="39">
        <v>7</v>
      </c>
      <c r="B31" s="29" t="s">
        <v>33</v>
      </c>
      <c r="C31" s="13" t="s">
        <v>15</v>
      </c>
      <c r="D31" s="13" t="s">
        <v>34</v>
      </c>
      <c r="E31" s="27" t="s">
        <v>48</v>
      </c>
      <c r="F31" s="16" t="s">
        <v>24</v>
      </c>
      <c r="G31" s="22" t="s">
        <v>43</v>
      </c>
      <c r="H31" s="16" t="s">
        <v>24</v>
      </c>
      <c r="I31" s="1">
        <f>J31+O31+T31</f>
        <v>3246.2</v>
      </c>
      <c r="J31" s="1">
        <f>K31+L31+M31+N31</f>
        <v>3246.2</v>
      </c>
      <c r="K31" s="1">
        <v>0</v>
      </c>
      <c r="L31" s="1">
        <v>0</v>
      </c>
      <c r="M31" s="1">
        <v>0</v>
      </c>
      <c r="N31" s="1">
        <v>3246.2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</row>
    <row r="32" spans="1:24" s="10" customFormat="1" ht="48.75" customHeight="1" x14ac:dyDescent="0.3">
      <c r="A32" s="39"/>
      <c r="B32" s="18" t="s">
        <v>23</v>
      </c>
      <c r="C32" s="19" t="s">
        <v>24</v>
      </c>
      <c r="D32" s="19" t="s">
        <v>24</v>
      </c>
      <c r="E32" s="19" t="s">
        <v>24</v>
      </c>
      <c r="F32" s="19" t="s">
        <v>24</v>
      </c>
      <c r="G32" s="19">
        <v>2626.34</v>
      </c>
      <c r="H32" s="19"/>
      <c r="I32" s="2">
        <f>I31</f>
        <v>3246.2</v>
      </c>
      <c r="J32" s="2">
        <f t="shared" ref="J32:X33" si="4">J31</f>
        <v>3246.2</v>
      </c>
      <c r="K32" s="2">
        <f t="shared" si="4"/>
        <v>0</v>
      </c>
      <c r="L32" s="2">
        <f t="shared" si="4"/>
        <v>0</v>
      </c>
      <c r="M32" s="2">
        <f t="shared" si="4"/>
        <v>0</v>
      </c>
      <c r="N32" s="2">
        <f t="shared" si="4"/>
        <v>3246.2</v>
      </c>
      <c r="O32" s="2">
        <f t="shared" si="4"/>
        <v>0</v>
      </c>
      <c r="P32" s="2">
        <f t="shared" si="4"/>
        <v>0</v>
      </c>
      <c r="Q32" s="2">
        <f t="shared" si="4"/>
        <v>0</v>
      </c>
      <c r="R32" s="2">
        <f t="shared" si="4"/>
        <v>0</v>
      </c>
      <c r="S32" s="2">
        <f t="shared" si="4"/>
        <v>0</v>
      </c>
      <c r="T32" s="2">
        <f t="shared" si="4"/>
        <v>0</v>
      </c>
      <c r="U32" s="2">
        <f t="shared" si="4"/>
        <v>0</v>
      </c>
      <c r="V32" s="2">
        <f t="shared" si="4"/>
        <v>0</v>
      </c>
      <c r="W32" s="2">
        <f t="shared" si="4"/>
        <v>0</v>
      </c>
      <c r="X32" s="2">
        <f t="shared" si="4"/>
        <v>0</v>
      </c>
    </row>
    <row r="33" spans="1:26" s="10" customFormat="1" ht="48.75" customHeight="1" x14ac:dyDescent="0.3">
      <c r="A33" s="39"/>
      <c r="B33" s="18" t="s">
        <v>22</v>
      </c>
      <c r="C33" s="28"/>
      <c r="D33" s="28"/>
      <c r="E33" s="28"/>
      <c r="F33" s="19"/>
      <c r="G33" s="19">
        <f>G32</f>
        <v>2626.34</v>
      </c>
      <c r="H33" s="19"/>
      <c r="I33" s="2">
        <f>I32</f>
        <v>3246.2</v>
      </c>
      <c r="J33" s="2">
        <f t="shared" si="4"/>
        <v>3246.2</v>
      </c>
      <c r="K33" s="2">
        <f t="shared" si="4"/>
        <v>0</v>
      </c>
      <c r="L33" s="2">
        <f t="shared" si="4"/>
        <v>0</v>
      </c>
      <c r="M33" s="2">
        <f t="shared" si="4"/>
        <v>0</v>
      </c>
      <c r="N33" s="2">
        <f t="shared" si="4"/>
        <v>3246.2</v>
      </c>
      <c r="O33" s="2">
        <f t="shared" si="4"/>
        <v>0</v>
      </c>
      <c r="P33" s="2">
        <f t="shared" si="4"/>
        <v>0</v>
      </c>
      <c r="Q33" s="2">
        <f t="shared" si="4"/>
        <v>0</v>
      </c>
      <c r="R33" s="2">
        <f t="shared" si="4"/>
        <v>0</v>
      </c>
      <c r="S33" s="2">
        <f t="shared" si="4"/>
        <v>0</v>
      </c>
      <c r="T33" s="2">
        <f t="shared" si="4"/>
        <v>0</v>
      </c>
      <c r="U33" s="2">
        <f t="shared" si="4"/>
        <v>0</v>
      </c>
      <c r="V33" s="2">
        <f t="shared" si="4"/>
        <v>0</v>
      </c>
      <c r="W33" s="2">
        <f t="shared" si="4"/>
        <v>0</v>
      </c>
      <c r="X33" s="2">
        <f t="shared" si="4"/>
        <v>0</v>
      </c>
    </row>
    <row r="34" spans="1:26" s="10" customFormat="1" ht="34.5" customHeight="1" x14ac:dyDescent="0.3">
      <c r="A34" s="63" t="s">
        <v>27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5"/>
    </row>
    <row r="35" spans="1:26" s="10" customFormat="1" ht="43.5" customHeight="1" x14ac:dyDescent="0.3">
      <c r="A35" s="63" t="s">
        <v>28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5"/>
    </row>
    <row r="36" spans="1:26" s="10" customFormat="1" ht="79.5" customHeight="1" x14ac:dyDescent="0.3">
      <c r="A36" s="39">
        <v>8</v>
      </c>
      <c r="B36" s="14" t="s">
        <v>55</v>
      </c>
      <c r="C36" s="13" t="s">
        <v>15</v>
      </c>
      <c r="D36" s="13" t="s">
        <v>14</v>
      </c>
      <c r="E36" s="15" t="s">
        <v>51</v>
      </c>
      <c r="F36" s="16" t="s">
        <v>24</v>
      </c>
      <c r="G36" s="22" t="s">
        <v>44</v>
      </c>
      <c r="H36" s="16" t="s">
        <v>24</v>
      </c>
      <c r="I36" s="7">
        <f>J36+O36+T36</f>
        <v>4338.8</v>
      </c>
      <c r="J36" s="1">
        <f>K36+L36+M36+N36</f>
        <v>4338.8</v>
      </c>
      <c r="K36" s="1">
        <v>0</v>
      </c>
      <c r="L36" s="1">
        <v>4338.8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Z36" s="36"/>
    </row>
    <row r="37" spans="1:26" s="10" customFormat="1" ht="48.75" customHeight="1" x14ac:dyDescent="0.3">
      <c r="A37" s="39"/>
      <c r="B37" s="30" t="s">
        <v>23</v>
      </c>
      <c r="C37" s="19" t="s">
        <v>24</v>
      </c>
      <c r="D37" s="19" t="s">
        <v>24</v>
      </c>
      <c r="E37" s="19" t="s">
        <v>24</v>
      </c>
      <c r="F37" s="19" t="s">
        <v>24</v>
      </c>
      <c r="G37" s="19">
        <v>13793</v>
      </c>
      <c r="H37" s="19" t="s">
        <v>24</v>
      </c>
      <c r="I37" s="2">
        <f>J37+O37+T37</f>
        <v>4338.8</v>
      </c>
      <c r="J37" s="2">
        <f>K37+L37+M37+N37</f>
        <v>4338.8</v>
      </c>
      <c r="K37" s="2">
        <f t="shared" ref="K37:X37" si="5">K36</f>
        <v>0</v>
      </c>
      <c r="L37" s="2">
        <f t="shared" si="5"/>
        <v>4338.8</v>
      </c>
      <c r="M37" s="2">
        <f t="shared" si="5"/>
        <v>0</v>
      </c>
      <c r="N37" s="2">
        <f t="shared" si="5"/>
        <v>0</v>
      </c>
      <c r="O37" s="2">
        <f t="shared" si="5"/>
        <v>0</v>
      </c>
      <c r="P37" s="2">
        <f t="shared" si="5"/>
        <v>0</v>
      </c>
      <c r="Q37" s="2">
        <f t="shared" si="5"/>
        <v>0</v>
      </c>
      <c r="R37" s="2">
        <f t="shared" si="5"/>
        <v>0</v>
      </c>
      <c r="S37" s="2">
        <f t="shared" si="5"/>
        <v>0</v>
      </c>
      <c r="T37" s="2">
        <f t="shared" si="5"/>
        <v>0</v>
      </c>
      <c r="U37" s="2">
        <f t="shared" si="5"/>
        <v>0</v>
      </c>
      <c r="V37" s="2">
        <f t="shared" si="5"/>
        <v>0</v>
      </c>
      <c r="W37" s="2">
        <f t="shared" si="5"/>
        <v>0</v>
      </c>
      <c r="X37" s="2">
        <f t="shared" si="5"/>
        <v>0</v>
      </c>
    </row>
    <row r="38" spans="1:26" s="10" customFormat="1" ht="48.75" customHeight="1" x14ac:dyDescent="0.3">
      <c r="A38" s="39"/>
      <c r="B38" s="30" t="s">
        <v>22</v>
      </c>
      <c r="C38" s="31"/>
      <c r="D38" s="31"/>
      <c r="E38" s="31"/>
      <c r="F38" s="19">
        <f>SUM(F36)</f>
        <v>0</v>
      </c>
      <c r="G38" s="19">
        <f>SUM(G36)</f>
        <v>0</v>
      </c>
      <c r="H38" s="19">
        <v>0</v>
      </c>
      <c r="I38" s="2">
        <f>J38+Q38+T38</f>
        <v>4338.8</v>
      </c>
      <c r="J38" s="2">
        <f>J37</f>
        <v>4338.8</v>
      </c>
      <c r="K38" s="2">
        <f t="shared" ref="K38:X38" si="6">K37</f>
        <v>0</v>
      </c>
      <c r="L38" s="2">
        <f t="shared" si="6"/>
        <v>4338.8</v>
      </c>
      <c r="M38" s="2">
        <f t="shared" si="6"/>
        <v>0</v>
      </c>
      <c r="N38" s="2">
        <f t="shared" si="6"/>
        <v>0</v>
      </c>
      <c r="O38" s="2">
        <f t="shared" si="6"/>
        <v>0</v>
      </c>
      <c r="P38" s="2">
        <f t="shared" si="6"/>
        <v>0</v>
      </c>
      <c r="Q38" s="2">
        <f t="shared" si="6"/>
        <v>0</v>
      </c>
      <c r="R38" s="2">
        <f t="shared" si="6"/>
        <v>0</v>
      </c>
      <c r="S38" s="2">
        <f t="shared" si="6"/>
        <v>0</v>
      </c>
      <c r="T38" s="2">
        <f t="shared" si="6"/>
        <v>0</v>
      </c>
      <c r="U38" s="2">
        <f t="shared" si="6"/>
        <v>0</v>
      </c>
      <c r="V38" s="2">
        <f t="shared" si="6"/>
        <v>0</v>
      </c>
      <c r="W38" s="2">
        <f t="shared" si="6"/>
        <v>0</v>
      </c>
      <c r="X38" s="2">
        <f t="shared" si="6"/>
        <v>0</v>
      </c>
    </row>
    <row r="39" spans="1:26" s="10" customFormat="1" ht="70.5" customHeight="1" x14ac:dyDescent="0.3">
      <c r="A39" s="39"/>
      <c r="B39" s="30" t="s">
        <v>71</v>
      </c>
      <c r="C39" s="28"/>
      <c r="D39" s="28"/>
      <c r="E39" s="28"/>
      <c r="F39" s="19">
        <f t="shared" ref="F39:X39" si="7">F17+F22+F28+F33+F38</f>
        <v>45532.5</v>
      </c>
      <c r="G39" s="19">
        <f t="shared" si="7"/>
        <v>814692.32</v>
      </c>
      <c r="H39" s="2">
        <f t="shared" si="7"/>
        <v>45432.5</v>
      </c>
      <c r="I39" s="2">
        <f t="shared" si="7"/>
        <v>602207.1</v>
      </c>
      <c r="J39" s="2">
        <f t="shared" si="7"/>
        <v>563711.1</v>
      </c>
      <c r="K39" s="2">
        <f t="shared" si="7"/>
        <v>9934.1</v>
      </c>
      <c r="L39" s="2">
        <f t="shared" si="7"/>
        <v>193148.9</v>
      </c>
      <c r="M39" s="2">
        <f t="shared" si="7"/>
        <v>244349.1</v>
      </c>
      <c r="N39" s="2">
        <f t="shared" si="7"/>
        <v>116279</v>
      </c>
      <c r="O39" s="21">
        <f t="shared" si="7"/>
        <v>38496</v>
      </c>
      <c r="P39" s="2">
        <f t="shared" si="7"/>
        <v>0</v>
      </c>
      <c r="Q39" s="2">
        <f t="shared" si="7"/>
        <v>32396.3</v>
      </c>
      <c r="R39" s="2">
        <f t="shared" si="7"/>
        <v>0</v>
      </c>
      <c r="S39" s="2">
        <f t="shared" si="7"/>
        <v>6099.7</v>
      </c>
      <c r="T39" s="2">
        <f t="shared" si="7"/>
        <v>0</v>
      </c>
      <c r="U39" s="2">
        <f t="shared" si="7"/>
        <v>0</v>
      </c>
      <c r="V39" s="2">
        <f t="shared" si="7"/>
        <v>0</v>
      </c>
      <c r="W39" s="2">
        <f t="shared" si="7"/>
        <v>0</v>
      </c>
      <c r="X39" s="2">
        <f t="shared" si="7"/>
        <v>0</v>
      </c>
    </row>
    <row r="41" spans="1:26" ht="58.5" customHeight="1" x14ac:dyDescent="0.3">
      <c r="I41" s="37"/>
    </row>
    <row r="42" spans="1:26" x14ac:dyDescent="0.3">
      <c r="I42" s="36"/>
    </row>
  </sheetData>
  <mergeCells count="50">
    <mergeCell ref="X10:X11"/>
    <mergeCell ref="S10:S11"/>
    <mergeCell ref="T10:T11"/>
    <mergeCell ref="U10:U11"/>
    <mergeCell ref="V10:V11"/>
    <mergeCell ref="W10:W11"/>
    <mergeCell ref="N10:N11"/>
    <mergeCell ref="O10:O11"/>
    <mergeCell ref="P10:P11"/>
    <mergeCell ref="Q10:Q11"/>
    <mergeCell ref="R10:R11"/>
    <mergeCell ref="I10:I11"/>
    <mergeCell ref="J10:J11"/>
    <mergeCell ref="K10:K11"/>
    <mergeCell ref="L10:L11"/>
    <mergeCell ref="M10:M11"/>
    <mergeCell ref="A18:X18"/>
    <mergeCell ref="A19:X19"/>
    <mergeCell ref="A23:X23"/>
    <mergeCell ref="A8:X8"/>
    <mergeCell ref="E5:E6"/>
    <mergeCell ref="C5:C6"/>
    <mergeCell ref="A9:X9"/>
    <mergeCell ref="A14:X14"/>
    <mergeCell ref="B10:B11"/>
    <mergeCell ref="A10:A11"/>
    <mergeCell ref="C10:C11"/>
    <mergeCell ref="D10:D11"/>
    <mergeCell ref="E10:E11"/>
    <mergeCell ref="F10:F11"/>
    <mergeCell ref="G10:G11"/>
    <mergeCell ref="H10:H11"/>
    <mergeCell ref="S1:X1"/>
    <mergeCell ref="G5:G6"/>
    <mergeCell ref="J5:N5"/>
    <mergeCell ref="S3:X3"/>
    <mergeCell ref="D5:D6"/>
    <mergeCell ref="A4:X4"/>
    <mergeCell ref="B5:B6"/>
    <mergeCell ref="F5:F6"/>
    <mergeCell ref="H5:H6"/>
    <mergeCell ref="A5:A6"/>
    <mergeCell ref="O5:S5"/>
    <mergeCell ref="T5:X5"/>
    <mergeCell ref="I5:I6"/>
    <mergeCell ref="A24:X24"/>
    <mergeCell ref="A29:X29"/>
    <mergeCell ref="A30:X30"/>
    <mergeCell ref="A34:X34"/>
    <mergeCell ref="A35:X35"/>
  </mergeCells>
  <pageMargins left="0.64" right="0.49" top="0.74803149606299213" bottom="0.74803149606299213" header="0.31496062992125984" footer="0.31496062992125984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"/>
  <sheetViews>
    <sheetView view="pageBreakPreview" zoomScale="60" zoomScaleNormal="70" workbookViewId="0">
      <selection activeCell="S2" sqref="S2:X2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0.42578125" customWidth="1"/>
    <col min="13" max="13" width="13" customWidth="1"/>
    <col min="14" max="14" width="10.85546875" customWidth="1"/>
    <col min="15" max="15" width="10.5703125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9.5703125" customWidth="1"/>
  </cols>
  <sheetData>
    <row r="1" spans="1:24" ht="72.75" customHeight="1" x14ac:dyDescent="0.25">
      <c r="S1" s="103" t="s">
        <v>73</v>
      </c>
      <c r="T1" s="104"/>
      <c r="U1" s="104"/>
      <c r="V1" s="104"/>
      <c r="W1" s="104"/>
      <c r="X1" s="104"/>
    </row>
    <row r="2" spans="1:24" ht="71.2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103" t="s">
        <v>70</v>
      </c>
      <c r="T2" s="104"/>
      <c r="U2" s="104"/>
      <c r="V2" s="104"/>
      <c r="W2" s="104"/>
      <c r="X2" s="104"/>
    </row>
    <row r="3" spans="1:24" ht="101.25" customHeight="1" x14ac:dyDescent="0.25">
      <c r="A3" s="105" t="s">
        <v>68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</row>
    <row r="4" spans="1:24" ht="71.25" customHeight="1" x14ac:dyDescent="0.25">
      <c r="A4" s="107" t="s">
        <v>5</v>
      </c>
      <c r="B4" s="109" t="s">
        <v>0</v>
      </c>
      <c r="C4" s="107" t="s">
        <v>60</v>
      </c>
      <c r="D4" s="107" t="s">
        <v>8</v>
      </c>
      <c r="E4" s="107" t="s">
        <v>61</v>
      </c>
      <c r="F4" s="109" t="s">
        <v>62</v>
      </c>
      <c r="G4" s="107" t="s">
        <v>7</v>
      </c>
      <c r="H4" s="109" t="s">
        <v>63</v>
      </c>
      <c r="I4" s="109" t="s">
        <v>64</v>
      </c>
      <c r="J4" s="109" t="s">
        <v>19</v>
      </c>
      <c r="K4" s="109"/>
      <c r="L4" s="109"/>
      <c r="M4" s="109"/>
      <c r="N4" s="109"/>
      <c r="O4" s="109" t="s">
        <v>20</v>
      </c>
      <c r="P4" s="109"/>
      <c r="Q4" s="109"/>
      <c r="R4" s="109"/>
      <c r="S4" s="109"/>
      <c r="T4" s="111" t="s">
        <v>38</v>
      </c>
      <c r="U4" s="112"/>
      <c r="V4" s="112"/>
      <c r="W4" s="112"/>
      <c r="X4" s="113"/>
    </row>
    <row r="5" spans="1:24" ht="150.75" customHeight="1" x14ac:dyDescent="0.25">
      <c r="A5" s="108"/>
      <c r="B5" s="107"/>
      <c r="C5" s="110"/>
      <c r="D5" s="110"/>
      <c r="E5" s="110"/>
      <c r="F5" s="107"/>
      <c r="G5" s="110"/>
      <c r="H5" s="107"/>
      <c r="I5" s="107"/>
      <c r="J5" s="42" t="s">
        <v>4</v>
      </c>
      <c r="K5" s="53" t="s">
        <v>1</v>
      </c>
      <c r="L5" s="53" t="s">
        <v>2</v>
      </c>
      <c r="M5" s="53" t="s">
        <v>3</v>
      </c>
      <c r="N5" s="53" t="s">
        <v>58</v>
      </c>
      <c r="O5" s="55" t="s">
        <v>4</v>
      </c>
      <c r="P5" s="53" t="s">
        <v>1</v>
      </c>
      <c r="Q5" s="53" t="s">
        <v>2</v>
      </c>
      <c r="R5" s="53" t="s">
        <v>3</v>
      </c>
      <c r="S5" s="53" t="s">
        <v>58</v>
      </c>
      <c r="T5" s="43" t="s">
        <v>4</v>
      </c>
      <c r="U5" s="53" t="s">
        <v>1</v>
      </c>
      <c r="V5" s="53" t="s">
        <v>2</v>
      </c>
      <c r="W5" s="53" t="s">
        <v>3</v>
      </c>
      <c r="X5" s="53" t="s">
        <v>58</v>
      </c>
    </row>
    <row r="6" spans="1:24" ht="16.5" x14ac:dyDescent="0.25">
      <c r="A6" s="44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45">
        <v>7</v>
      </c>
      <c r="H6" s="45">
        <v>8</v>
      </c>
      <c r="I6" s="45">
        <v>9</v>
      </c>
      <c r="J6" s="45">
        <v>10</v>
      </c>
      <c r="K6" s="45">
        <v>11</v>
      </c>
      <c r="L6" s="45">
        <v>12</v>
      </c>
      <c r="M6" s="45">
        <v>13</v>
      </c>
      <c r="N6" s="45">
        <v>14</v>
      </c>
      <c r="O6" s="45">
        <v>15</v>
      </c>
      <c r="P6" s="45">
        <v>16</v>
      </c>
      <c r="Q6" s="45">
        <v>17</v>
      </c>
      <c r="R6" s="45">
        <v>18</v>
      </c>
      <c r="S6" s="45">
        <v>19</v>
      </c>
      <c r="T6" s="45">
        <v>20</v>
      </c>
      <c r="U6" s="45">
        <v>21</v>
      </c>
      <c r="V6" s="45">
        <v>22</v>
      </c>
      <c r="W6" s="45">
        <v>23</v>
      </c>
      <c r="X6" s="45">
        <v>24</v>
      </c>
    </row>
    <row r="7" spans="1:24" ht="16.5" x14ac:dyDescent="0.25">
      <c r="A7" s="100" t="s">
        <v>69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2"/>
    </row>
    <row r="8" spans="1:24" s="58" customFormat="1" ht="73.5" customHeight="1" x14ac:dyDescent="0.25">
      <c r="A8" s="46" t="s">
        <v>65</v>
      </c>
      <c r="B8" s="54" t="s">
        <v>57</v>
      </c>
      <c r="C8" s="45" t="s">
        <v>15</v>
      </c>
      <c r="D8" s="45" t="s">
        <v>14</v>
      </c>
      <c r="E8" s="45" t="s">
        <v>66</v>
      </c>
      <c r="F8" s="47" t="s">
        <v>24</v>
      </c>
      <c r="G8" s="47" t="s">
        <v>24</v>
      </c>
      <c r="H8" s="47" t="s">
        <v>24</v>
      </c>
      <c r="I8" s="56">
        <f>J8+O8+T8</f>
        <v>1042.2</v>
      </c>
      <c r="J8" s="57">
        <f>K8+L8+M8+N8</f>
        <v>0</v>
      </c>
      <c r="K8" s="57">
        <v>0</v>
      </c>
      <c r="L8" s="57">
        <v>0</v>
      </c>
      <c r="M8" s="57">
        <v>0</v>
      </c>
      <c r="N8" s="57">
        <v>0</v>
      </c>
      <c r="O8" s="57">
        <f>P8+Q8+R8+S8</f>
        <v>1042.2</v>
      </c>
      <c r="P8" s="57">
        <v>0</v>
      </c>
      <c r="Q8" s="57">
        <v>0</v>
      </c>
      <c r="R8" s="57">
        <v>0</v>
      </c>
      <c r="S8" s="57">
        <v>1042.2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</row>
    <row r="9" spans="1:24" ht="41.25" customHeight="1" x14ac:dyDescent="0.25">
      <c r="A9" s="49"/>
      <c r="B9" s="50" t="s">
        <v>67</v>
      </c>
      <c r="C9" s="44"/>
      <c r="D9" s="44"/>
      <c r="E9" s="44"/>
      <c r="F9" s="51"/>
      <c r="G9" s="52"/>
      <c r="H9" s="51"/>
      <c r="I9" s="48">
        <f>J9+O9+T9</f>
        <v>1042.2</v>
      </c>
      <c r="J9" s="48">
        <f>J8</f>
        <v>0</v>
      </c>
      <c r="K9" s="48">
        <v>0</v>
      </c>
      <c r="L9" s="48">
        <v>0</v>
      </c>
      <c r="M9" s="48">
        <v>0</v>
      </c>
      <c r="N9" s="48">
        <f>N8</f>
        <v>0</v>
      </c>
      <c r="O9" s="48">
        <f t="shared" ref="O9:X9" si="0">O8</f>
        <v>1042.2</v>
      </c>
      <c r="P9" s="48">
        <f t="shared" si="0"/>
        <v>0</v>
      </c>
      <c r="Q9" s="48">
        <f t="shared" si="0"/>
        <v>0</v>
      </c>
      <c r="R9" s="48">
        <f t="shared" si="0"/>
        <v>0</v>
      </c>
      <c r="S9" s="48">
        <f t="shared" si="0"/>
        <v>1042.2</v>
      </c>
      <c r="T9" s="48">
        <f t="shared" si="0"/>
        <v>0</v>
      </c>
      <c r="U9" s="48">
        <f t="shared" si="0"/>
        <v>0</v>
      </c>
      <c r="V9" s="48">
        <f t="shared" si="0"/>
        <v>0</v>
      </c>
      <c r="W9" s="48">
        <f t="shared" si="0"/>
        <v>0</v>
      </c>
      <c r="X9" s="48">
        <f t="shared" si="0"/>
        <v>0</v>
      </c>
    </row>
    <row r="10" spans="1:24" s="60" customFormat="1" ht="72" x14ac:dyDescent="0.25">
      <c r="A10" s="59"/>
      <c r="B10" s="61" t="s">
        <v>72</v>
      </c>
      <c r="C10" s="59"/>
      <c r="D10" s="59"/>
      <c r="E10" s="59"/>
      <c r="F10" s="59"/>
      <c r="G10" s="59"/>
      <c r="H10" s="59"/>
      <c r="I10" s="62">
        <f>I9</f>
        <v>1042.2</v>
      </c>
      <c r="J10" s="62">
        <f t="shared" ref="J10:X10" si="1">J9</f>
        <v>0</v>
      </c>
      <c r="K10" s="62">
        <f t="shared" si="1"/>
        <v>0</v>
      </c>
      <c r="L10" s="62">
        <f t="shared" si="1"/>
        <v>0</v>
      </c>
      <c r="M10" s="62">
        <f t="shared" si="1"/>
        <v>0</v>
      </c>
      <c r="N10" s="62">
        <f t="shared" si="1"/>
        <v>0</v>
      </c>
      <c r="O10" s="62">
        <f t="shared" si="1"/>
        <v>1042.2</v>
      </c>
      <c r="P10" s="62">
        <f t="shared" si="1"/>
        <v>0</v>
      </c>
      <c r="Q10" s="62">
        <f t="shared" si="1"/>
        <v>0</v>
      </c>
      <c r="R10" s="62">
        <f t="shared" si="1"/>
        <v>0</v>
      </c>
      <c r="S10" s="62">
        <f t="shared" si="1"/>
        <v>1042.2</v>
      </c>
      <c r="T10" s="62">
        <f t="shared" si="1"/>
        <v>0</v>
      </c>
      <c r="U10" s="62">
        <f t="shared" si="1"/>
        <v>0</v>
      </c>
      <c r="V10" s="62">
        <f t="shared" si="1"/>
        <v>0</v>
      </c>
      <c r="W10" s="62">
        <f t="shared" si="1"/>
        <v>0</v>
      </c>
      <c r="X10" s="62">
        <f t="shared" si="1"/>
        <v>0</v>
      </c>
    </row>
  </sheetData>
  <mergeCells count="16">
    <mergeCell ref="A7:X7"/>
    <mergeCell ref="S1:X1"/>
    <mergeCell ref="S2:X2"/>
    <mergeCell ref="A3:X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N4"/>
    <mergeCell ref="O4:S4"/>
    <mergeCell ref="T4:X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2016-06-02T06:31:13Z</dcterms:modified>
</cp:coreProperties>
</file>