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19440" windowHeight="12240"/>
  </bookViews>
  <sheets>
    <sheet name="Приложение 1" sheetId="1" r:id="rId1"/>
  </sheets>
  <definedNames>
    <definedName name="_xlnm.Print_Titles" localSheetId="0">'Приложение 1'!$5:$6</definedName>
    <definedName name="_xlnm.Print_Area" localSheetId="0">'Приложение 1'!$A$1:$X$36</definedName>
  </definedNames>
  <calcPr calcId="144525"/>
</workbook>
</file>

<file path=xl/calcChain.xml><?xml version="1.0" encoding="utf-8"?>
<calcChain xmlns="http://schemas.openxmlformats.org/spreadsheetml/2006/main">
  <c r="I33" i="1" l="1"/>
  <c r="G33" i="1"/>
  <c r="G32" i="1"/>
  <c r="G24" i="1"/>
  <c r="G13" i="1"/>
  <c r="T12" i="1"/>
  <c r="O12" i="1"/>
  <c r="X12" i="1"/>
  <c r="W12" i="1"/>
  <c r="V12" i="1"/>
  <c r="U12" i="1"/>
  <c r="Q12" i="1"/>
  <c r="R12" i="1"/>
  <c r="S12" i="1"/>
  <c r="J33" i="1" l="1"/>
  <c r="T11" i="1"/>
  <c r="O11" i="1"/>
  <c r="F32" i="1"/>
  <c r="X31" i="1"/>
  <c r="X32" i="1" s="1"/>
  <c r="W31" i="1"/>
  <c r="W32" i="1" s="1"/>
  <c r="V31" i="1"/>
  <c r="V32" i="1" s="1"/>
  <c r="U31" i="1"/>
  <c r="U32" i="1" s="1"/>
  <c r="T31" i="1"/>
  <c r="T32" i="1" s="1"/>
  <c r="S31" i="1"/>
  <c r="S32" i="1" s="1"/>
  <c r="R31" i="1"/>
  <c r="R32" i="1" s="1"/>
  <c r="Q31" i="1"/>
  <c r="Q32" i="1" s="1"/>
  <c r="P31" i="1"/>
  <c r="P32" i="1" s="1"/>
  <c r="O31" i="1"/>
  <c r="O32" i="1" s="1"/>
  <c r="N31" i="1"/>
  <c r="N32" i="1" s="1"/>
  <c r="M31" i="1"/>
  <c r="M32" i="1" s="1"/>
  <c r="L31" i="1"/>
  <c r="L32" i="1" s="1"/>
  <c r="K31" i="1"/>
  <c r="K32" i="1" s="1"/>
  <c r="J30" i="1"/>
  <c r="I30" i="1" s="1"/>
  <c r="X19" i="1"/>
  <c r="W19" i="1"/>
  <c r="V19" i="1"/>
  <c r="U19" i="1"/>
  <c r="T19" i="1" s="1"/>
  <c r="S19" i="1"/>
  <c r="R19" i="1"/>
  <c r="Q19" i="1"/>
  <c r="P19" i="1"/>
  <c r="N19" i="1"/>
  <c r="M19" i="1"/>
  <c r="L19" i="1"/>
  <c r="K19" i="1"/>
  <c r="J18" i="1"/>
  <c r="I18" i="1" s="1"/>
  <c r="O16" i="1"/>
  <c r="J16" i="1"/>
  <c r="J31" i="1" l="1"/>
  <c r="J32" i="1" s="1"/>
  <c r="I32" i="1" s="1"/>
  <c r="O19" i="1"/>
  <c r="J19" i="1"/>
  <c r="I19" i="1" s="1"/>
  <c r="I31" i="1"/>
  <c r="I16" i="1"/>
  <c r="P12" i="1" l="1"/>
  <c r="K12" i="1"/>
  <c r="L12" i="1"/>
  <c r="M12" i="1"/>
  <c r="N12" i="1"/>
  <c r="J11" i="1"/>
  <c r="I11" i="1" s="1"/>
  <c r="J12" i="1" l="1"/>
  <c r="O26" i="1"/>
  <c r="O27" i="1" s="1"/>
  <c r="X23" i="1" l="1"/>
  <c r="X24" i="1" s="1"/>
  <c r="W23" i="1"/>
  <c r="W24" i="1" s="1"/>
  <c r="V23" i="1"/>
  <c r="V24" i="1" s="1"/>
  <c r="U23" i="1"/>
  <c r="U24" i="1" s="1"/>
  <c r="T23" i="1"/>
  <c r="T24" i="1" s="1"/>
  <c r="S23" i="1"/>
  <c r="S24" i="1" s="1"/>
  <c r="R23" i="1"/>
  <c r="R24" i="1" s="1"/>
  <c r="Q23" i="1"/>
  <c r="Q24" i="1" s="1"/>
  <c r="P23" i="1"/>
  <c r="P24" i="1" s="1"/>
  <c r="O23" i="1"/>
  <c r="O24" i="1" s="1"/>
  <c r="N23" i="1"/>
  <c r="N24" i="1" s="1"/>
  <c r="M23" i="1"/>
  <c r="M24" i="1" s="1"/>
  <c r="L23" i="1"/>
  <c r="L24" i="1" s="1"/>
  <c r="K23" i="1"/>
  <c r="K24" i="1" s="1"/>
  <c r="J22" i="1"/>
  <c r="I22" i="1" s="1"/>
  <c r="I23" i="1" s="1"/>
  <c r="I24" i="1" s="1"/>
  <c r="J26" i="1"/>
  <c r="I26" i="1" s="1"/>
  <c r="K27" i="1"/>
  <c r="L27" i="1"/>
  <c r="M27" i="1"/>
  <c r="N27" i="1"/>
  <c r="P27" i="1"/>
  <c r="Q27" i="1"/>
  <c r="R27" i="1"/>
  <c r="S27" i="1"/>
  <c r="T27" i="1"/>
  <c r="U27" i="1"/>
  <c r="V27" i="1"/>
  <c r="W27" i="1"/>
  <c r="X27" i="1"/>
  <c r="J23" i="1" l="1"/>
  <c r="J24" i="1" s="1"/>
  <c r="J27" i="1"/>
  <c r="I27" i="1" s="1"/>
  <c r="T10" i="1"/>
  <c r="X13" i="1" l="1"/>
  <c r="X33" i="1" s="1"/>
  <c r="W13" i="1"/>
  <c r="W33" i="1" s="1"/>
  <c r="V13" i="1"/>
  <c r="V33" i="1" s="1"/>
  <c r="U13" i="1"/>
  <c r="U33" i="1" s="1"/>
  <c r="T13" i="1"/>
  <c r="S13" i="1"/>
  <c r="S33" i="1" s="1"/>
  <c r="R13" i="1"/>
  <c r="R33" i="1" s="1"/>
  <c r="Q13" i="1"/>
  <c r="P13" i="1"/>
  <c r="P33" i="1" s="1"/>
  <c r="N13" i="1"/>
  <c r="N33" i="1" s="1"/>
  <c r="M13" i="1"/>
  <c r="M33" i="1" s="1"/>
  <c r="L13" i="1"/>
  <c r="L33" i="1" s="1"/>
  <c r="K13" i="1"/>
  <c r="K33" i="1" s="1"/>
  <c r="Q33" i="1" l="1"/>
  <c r="O33" i="1" s="1"/>
  <c r="O13" i="1"/>
  <c r="T33" i="1"/>
  <c r="J10" i="1"/>
  <c r="J13" i="1" l="1"/>
  <c r="O10" i="1"/>
  <c r="I10" i="1" l="1"/>
  <c r="I12" i="1" l="1"/>
  <c r="I13" i="1" l="1"/>
</calcChain>
</file>

<file path=xl/sharedStrings.xml><?xml version="1.0" encoding="utf-8"?>
<sst xmlns="http://schemas.openxmlformats.org/spreadsheetml/2006/main" count="99" uniqueCount="55">
  <si>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</si>
  <si>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</si>
  <si>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</si>
  <si>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</si>
  <si>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</si>
  <si>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</si>
  <si>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</si>
  <si>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</si>
  <si>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</si>
  <si>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"Развитие агропромышленного и рыбохозяйственного комплексов МО МР "Печора"</t>
  </si>
  <si>
    <t>Строительство</t>
  </si>
  <si>
    <t>Администрация      МР "Печора"</t>
  </si>
  <si>
    <t>Объем финансирования проекта (объекта) в 2017 году, тыс. руб.</t>
  </si>
  <si>
    <t>Итого по программе</t>
  </si>
  <si>
    <t>Итого по подпрограмме</t>
  </si>
  <si>
    <t>-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</si>
  <si>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</si>
  <si>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</si>
  <si>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</si>
  <si>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Объем финансирования проекта (объекта) в 2018 году, тыс. руб.</t>
  </si>
  <si>
    <t>Строительство  социально-культурного центра с универсальным залом на 100 мест в д. Бызовая</t>
  </si>
  <si>
    <t>ИТОГО объем финансирования проекта (объекта) в тыс. руб.</t>
  </si>
  <si>
    <t>Всего по реализации инвестиционных проектов за счет средств бюджета МО МР "Печора"</t>
  </si>
  <si>
    <t>Объем финансирования проекта (объекта) в 2019 году, тыс. руб.</t>
  </si>
  <si>
    <t>Остаток сметной стоимости  на 01.01.2017 г, в тыс. руб.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</si>
  <si>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</si>
  <si>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</si>
  <si>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</si>
  <si>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2017 г.</t>
  </si>
  <si>
    <t>2019 г.</t>
  </si>
  <si>
    <t>Муниципальная программа "Развитие образования МО МР "Печора"</t>
  </si>
  <si>
    <t xml:space="preserve">Подпрограмма 2 "Развитие системы общего образования на территории МО МР "Печора" </t>
  </si>
  <si>
    <t>Управление образования МР "Печора"</t>
  </si>
  <si>
    <t>Строительство спортивной площадки с местонахождением на территории гимназии № 1 в г.Печора</t>
  </si>
  <si>
    <t>Общая сметная стоимость объекта в текущих ценах на 01.01.2017 г. тыс. руб.</t>
  </si>
  <si>
    <t xml:space="preserve">
ПЕРЕЧЕНЬ
ИНВЕСТИЦИОННЫХ ПРОЕКТОВ, ФИНАНСИРУЕМЫХ ЗА СЧЕТ 
СРЕДСТВ БЮДЖЕТА МО МР "ПЕЧОРА",  НА  2017-2019 годы</t>
  </si>
  <si>
    <t>Строительство водопроводных сетей в п. Озерный МО СП "Озерный"</t>
  </si>
  <si>
    <t>Муниципальная  программа "Жилье, жилищно-коммунальное хозяйство и территориальное развитие МО МР "Печора"</t>
  </si>
  <si>
    <t>Подпрограмма 2 «Комплексное освоение и развитие территорий в целях жилищного строительства на территории МО МР «Печора»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</si>
  <si>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</si>
  <si>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Администрация МР "Печора"</t>
  </si>
  <si>
    <t>2016 г.</t>
  </si>
  <si>
    <t>Строительство объектов инженерной инфраструктуры к новым земельным участкам предназначенным под жилищное строительство</t>
  </si>
  <si>
    <t>–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</si>
  <si>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</si>
  <si>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</si>
  <si>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Строительство, реконструкция и приобретение жилых помещений для детей-сирот и детей, оставшихся без попечения родителей</t>
  </si>
  <si>
    <t>2016-2018 гг.</t>
  </si>
  <si>
    <t>"Приложение 1                                                                                                           к постановлению администрации МР "Печора"                                            от "26" декабря 2016 г. № 1499</t>
  </si>
  <si>
    <t>2015 г. - 100,0
2016 г. - 17 550,0</t>
  </si>
  <si>
    <t>2016 г. - 6660,0</t>
  </si>
  <si>
    <t>2013 г. - 85 746,6
 2014 г. - 497 169,9 
2015 г. - 218 714,9
2016 г. - 495 800,7</t>
  </si>
  <si>
    <t>2013 г. - 198,3             
2014- 1135,8           
2015 - 1292,2    
2016 - 82,0</t>
  </si>
  <si>
    <t>2015г. - 13 793,0
2016 г. - 31 775,3</t>
  </si>
  <si>
    <t>Приложение                                                                                                            к постановлению администрации МР "Печора"                                            от " 10" апреля 2017 г. №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</si>
</sst>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#,##0.0_р_.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164" fontId="2" fillId="0" borderId="2" xfId="0" applyNumberFormat="1" applyFont="1" applyBorder="1"/>
    <xf numFmtId="0" fontId="2" fillId="0" borderId="2" xfId="0" applyFont="1" applyFill="1" applyBorder="1"/>
    <xf numFmtId="0" fontId="3" fillId="0" borderId="0" xfId="0" applyFont="1" applyFill="1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"/>
  <sheetViews>
    <sheetView tabSelected="1" view="pageBreakPreview" zoomScale="50" zoomScaleNormal="60" zoomScaleSheetLayoutView="50" workbookViewId="0">
      <pane ySplit="6" topLeftCell="A7" activePane="bottomLeft" state="frozen"/>
      <selection pane="bottomLeft" activeCell="S1" sqref="S1:X1"/>
    </sheetView>
  </sheetViews>
  <sheetFormatPr defaultColWidth="9.140625" defaultRowHeight="18.75" x14ac:dyDescent="0.3"/>
  <cols>
    <col min="1" max="1" width="7.28515625" style="24" customWidth="1"/>
    <col min="2" max="2" width="41.85546875" style="5" customWidth="1"/>
    <col min="3" max="3" width="20.42578125" style="6" customWidth="1"/>
    <col min="4" max="4" width="20" style="6" customWidth="1"/>
    <col min="5" max="5" width="17.42578125" style="6" customWidth="1"/>
    <col min="6" max="6" width="19.140625" style="6" customWidth="1"/>
    <col min="7" max="7" width="25.140625" style="6" customWidth="1"/>
    <col min="8" max="8" width="18.5703125" style="6" customWidth="1"/>
    <col min="9" max="9" width="12.7109375" style="6" customWidth="1"/>
    <col min="10" max="10" width="12.5703125" style="7" customWidth="1"/>
    <col min="11" max="11" width="11.140625" style="7" customWidth="1"/>
    <col min="12" max="12" width="13" style="7" customWidth="1"/>
    <col min="13" max="13" width="13.28515625" style="7" customWidth="1"/>
    <col min="14" max="14" width="13.42578125" style="7" customWidth="1"/>
    <col min="15" max="15" width="13.42578125" style="6" customWidth="1"/>
    <col min="16" max="16" width="9.140625" style="6" customWidth="1"/>
    <col min="17" max="17" width="14.28515625" style="6" customWidth="1"/>
    <col min="18" max="18" width="8" style="6" customWidth="1"/>
    <col min="19" max="19" width="10.42578125" style="6" customWidth="1"/>
    <col min="20" max="20" width="11.42578125" style="6" customWidth="1"/>
    <col min="21" max="21" width="8.85546875" style="6" customWidth="1"/>
    <col min="22" max="22" width="11.42578125" style="6" customWidth="1"/>
    <col min="23" max="23" width="12.7109375" style="6" customWidth="1"/>
    <col min="24" max="24" width="10.7109375" style="6" customWidth="1"/>
    <col min="25" max="16384" width="9.140625" style="6"/>
  </cols>
  <sheetData>
    <row r="1" spans="1:24" ht="92.25" customHeight="1" x14ac:dyDescent="0.3">
      <c r="S1" s="52" t="s">
        <v>54</v>
      </c>
      <c r="T1" s="53"/>
      <c r="U1" s="53"/>
      <c r="V1" s="53"/>
      <c r="W1" s="53"/>
      <c r="X1" s="53"/>
    </row>
    <row r="2" spans="1:24" ht="64.5" customHeight="1" x14ac:dyDescent="0.3">
      <c r="S2" s="52" t="s">
        <v>48</v>
      </c>
      <c r="T2" s="53"/>
      <c r="U2" s="53"/>
      <c r="V2" s="53"/>
      <c r="W2" s="53"/>
      <c r="X2" s="53"/>
    </row>
    <row r="3" spans="1:24" ht="18.600000000000001" customHeight="1" x14ac:dyDescent="0.3">
      <c r="S3" s="8"/>
      <c r="T3" s="22"/>
      <c r="U3" s="22"/>
      <c r="V3" s="22"/>
      <c r="W3" s="22"/>
      <c r="X3" s="22"/>
    </row>
    <row r="4" spans="1:24" ht="84.75" customHeight="1" x14ac:dyDescent="0.3">
      <c r="A4" s="79" t="s">
        <v>35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24" ht="71.25" customHeight="1" x14ac:dyDescent="0.3">
      <c r="A5" s="74" t="s">
        <v>5</v>
      </c>
      <c r="B5" s="74" t="s">
        <v>0</v>
      </c>
      <c r="C5" s="74" t="s">
        <v>17</v>
      </c>
      <c r="D5" s="74" t="s">
        <v>8</v>
      </c>
      <c r="E5" s="74" t="s">
        <v>18</v>
      </c>
      <c r="F5" s="81" t="s">
        <v>34</v>
      </c>
      <c r="G5" s="74" t="s">
        <v>7</v>
      </c>
      <c r="H5" s="81" t="s">
        <v>24</v>
      </c>
      <c r="I5" s="81" t="s">
        <v>21</v>
      </c>
      <c r="J5" s="76" t="s">
        <v>12</v>
      </c>
      <c r="K5" s="77"/>
      <c r="L5" s="77"/>
      <c r="M5" s="77"/>
      <c r="N5" s="78"/>
      <c r="O5" s="83" t="s">
        <v>19</v>
      </c>
      <c r="P5" s="84"/>
      <c r="Q5" s="84"/>
      <c r="R5" s="84"/>
      <c r="S5" s="85"/>
      <c r="T5" s="83" t="s">
        <v>23</v>
      </c>
      <c r="U5" s="84"/>
      <c r="V5" s="84"/>
      <c r="W5" s="84"/>
      <c r="X5" s="85"/>
    </row>
    <row r="6" spans="1:24" ht="172.5" customHeight="1" x14ac:dyDescent="0.3">
      <c r="A6" s="82"/>
      <c r="B6" s="75"/>
      <c r="C6" s="75"/>
      <c r="D6" s="75"/>
      <c r="E6" s="75"/>
      <c r="F6" s="74"/>
      <c r="G6" s="75"/>
      <c r="H6" s="74"/>
      <c r="I6" s="74"/>
      <c r="J6" s="19" t="s">
        <v>4</v>
      </c>
      <c r="K6" s="19" t="s">
        <v>1</v>
      </c>
      <c r="L6" s="19" t="s">
        <v>2</v>
      </c>
      <c r="M6" s="19" t="s">
        <v>3</v>
      </c>
      <c r="N6" s="19" t="s">
        <v>6</v>
      </c>
      <c r="O6" s="21" t="s">
        <v>4</v>
      </c>
      <c r="P6" s="20" t="s">
        <v>1</v>
      </c>
      <c r="Q6" s="20" t="s">
        <v>2</v>
      </c>
      <c r="R6" s="20" t="s">
        <v>3</v>
      </c>
      <c r="S6" s="20" t="s">
        <v>6</v>
      </c>
      <c r="T6" s="21" t="s">
        <v>4</v>
      </c>
      <c r="U6" s="20" t="s">
        <v>1</v>
      </c>
      <c r="V6" s="20" t="s">
        <v>2</v>
      </c>
      <c r="W6" s="20" t="s">
        <v>3</v>
      </c>
      <c r="X6" s="20" t="s">
        <v>6</v>
      </c>
    </row>
    <row r="7" spans="1:24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9">
        <v>24</v>
      </c>
    </row>
    <row r="8" spans="1:24" s="7" customFormat="1" ht="44.25" customHeight="1" x14ac:dyDescent="0.3">
      <c r="A8" s="49" t="s">
        <v>9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1"/>
    </row>
    <row r="9" spans="1:24" s="7" customFormat="1" ht="45.75" customHeight="1" x14ac:dyDescent="0.3">
      <c r="A9" s="49" t="s">
        <v>16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1"/>
    </row>
    <row r="10" spans="1:24" s="7" customFormat="1" ht="83.25" customHeight="1" x14ac:dyDescent="0.3">
      <c r="A10" s="25">
        <v>1</v>
      </c>
      <c r="B10" s="26" t="s">
        <v>20</v>
      </c>
      <c r="C10" s="10" t="s">
        <v>10</v>
      </c>
      <c r="D10" s="10" t="s">
        <v>11</v>
      </c>
      <c r="E10" s="11" t="s">
        <v>29</v>
      </c>
      <c r="F10" s="15" t="s">
        <v>15</v>
      </c>
      <c r="G10" s="3">
        <v>0</v>
      </c>
      <c r="H10" s="15" t="s">
        <v>15</v>
      </c>
      <c r="I10" s="3">
        <f>J10+O10+T10</f>
        <v>510</v>
      </c>
      <c r="J10" s="3">
        <f>K10+L10+M10+N10</f>
        <v>0</v>
      </c>
      <c r="K10" s="3">
        <v>0</v>
      </c>
      <c r="L10" s="3">
        <v>0</v>
      </c>
      <c r="M10" s="3">
        <v>0</v>
      </c>
      <c r="N10" s="3">
        <v>0</v>
      </c>
      <c r="O10" s="3">
        <f>Q10+S10</f>
        <v>255</v>
      </c>
      <c r="P10" s="3">
        <v>0</v>
      </c>
      <c r="Q10" s="3">
        <v>0</v>
      </c>
      <c r="R10" s="3">
        <v>0</v>
      </c>
      <c r="S10" s="3">
        <v>255</v>
      </c>
      <c r="T10" s="3">
        <f>U10+V10+W10+X10</f>
        <v>255</v>
      </c>
      <c r="U10" s="3">
        <v>0</v>
      </c>
      <c r="V10" s="3">
        <v>0</v>
      </c>
      <c r="W10" s="3">
        <v>0</v>
      </c>
      <c r="X10" s="3">
        <v>255</v>
      </c>
    </row>
    <row r="11" spans="1:24" s="7" customFormat="1" ht="83.25" customHeight="1" x14ac:dyDescent="0.3">
      <c r="A11" s="25">
        <v>2</v>
      </c>
      <c r="B11" s="26" t="s">
        <v>36</v>
      </c>
      <c r="C11" s="26" t="s">
        <v>10</v>
      </c>
      <c r="D11" s="26" t="s">
        <v>11</v>
      </c>
      <c r="E11" s="11" t="s">
        <v>41</v>
      </c>
      <c r="F11" s="15" t="s">
        <v>15</v>
      </c>
      <c r="G11" s="3" t="s">
        <v>49</v>
      </c>
      <c r="H11" s="15" t="s">
        <v>15</v>
      </c>
      <c r="I11" s="3">
        <f>J11+O11+T11</f>
        <v>969.7</v>
      </c>
      <c r="J11" s="3">
        <f>K11+L11+M11+N11</f>
        <v>969.7</v>
      </c>
      <c r="K11" s="3">
        <v>0</v>
      </c>
      <c r="L11" s="3">
        <v>969.7</v>
      </c>
      <c r="M11" s="3">
        <v>0</v>
      </c>
      <c r="N11" s="3">
        <v>0</v>
      </c>
      <c r="O11" s="3">
        <f>P11+Q11+R11+S11</f>
        <v>0</v>
      </c>
      <c r="P11" s="3">
        <v>0</v>
      </c>
      <c r="Q11" s="3">
        <v>0</v>
      </c>
      <c r="R11" s="3">
        <v>0</v>
      </c>
      <c r="S11" s="3">
        <v>0</v>
      </c>
      <c r="T11" s="3">
        <f>U11+V11+W11+X11</f>
        <v>0</v>
      </c>
      <c r="U11" s="3">
        <v>0</v>
      </c>
      <c r="V11" s="3">
        <v>0</v>
      </c>
      <c r="W11" s="3">
        <v>0</v>
      </c>
      <c r="X11" s="3">
        <v>0</v>
      </c>
    </row>
    <row r="12" spans="1:24" s="7" customFormat="1" ht="43.5" customHeight="1" x14ac:dyDescent="0.3">
      <c r="A12" s="25"/>
      <c r="B12" s="11" t="s">
        <v>14</v>
      </c>
      <c r="C12" s="11"/>
      <c r="D12" s="11"/>
      <c r="E12" s="17"/>
      <c r="F12" s="16"/>
      <c r="G12" s="3">
        <v>17650</v>
      </c>
      <c r="H12" s="16"/>
      <c r="I12" s="2">
        <f t="shared" ref="I12:I13" si="0">J12+O12+T12</f>
        <v>1479.7</v>
      </c>
      <c r="J12" s="2">
        <f>K12+L12+M12+N12</f>
        <v>969.7</v>
      </c>
      <c r="K12" s="2">
        <f t="shared" ref="K12:N12" si="1">K10+K11</f>
        <v>0</v>
      </c>
      <c r="L12" s="2">
        <f t="shared" si="1"/>
        <v>969.7</v>
      </c>
      <c r="M12" s="2">
        <f t="shared" si="1"/>
        <v>0</v>
      </c>
      <c r="N12" s="2">
        <f t="shared" si="1"/>
        <v>0</v>
      </c>
      <c r="O12" s="2">
        <f>P12+Q12+R12+S12</f>
        <v>255</v>
      </c>
      <c r="P12" s="2">
        <f t="shared" ref="P12:X12" si="2">P10+P11</f>
        <v>0</v>
      </c>
      <c r="Q12" s="2">
        <f t="shared" si="2"/>
        <v>0</v>
      </c>
      <c r="R12" s="2">
        <f t="shared" si="2"/>
        <v>0</v>
      </c>
      <c r="S12" s="2">
        <f t="shared" si="2"/>
        <v>255</v>
      </c>
      <c r="T12" s="2">
        <f>U12+V12+W12+X12</f>
        <v>255</v>
      </c>
      <c r="U12" s="2">
        <f t="shared" si="2"/>
        <v>0</v>
      </c>
      <c r="V12" s="2">
        <f t="shared" si="2"/>
        <v>0</v>
      </c>
      <c r="W12" s="2">
        <f t="shared" si="2"/>
        <v>0</v>
      </c>
      <c r="X12" s="2">
        <f t="shared" si="2"/>
        <v>255</v>
      </c>
    </row>
    <row r="13" spans="1:24" s="7" customFormat="1" ht="48.75" customHeight="1" x14ac:dyDescent="0.3">
      <c r="A13" s="25"/>
      <c r="B13" s="17" t="s">
        <v>13</v>
      </c>
      <c r="C13" s="18"/>
      <c r="D13" s="18"/>
      <c r="E13" s="18"/>
      <c r="F13" s="16"/>
      <c r="G13" s="14">
        <f>G12</f>
        <v>17650</v>
      </c>
      <c r="H13" s="16"/>
      <c r="I13" s="2">
        <f t="shared" si="0"/>
        <v>1479.7</v>
      </c>
      <c r="J13" s="2">
        <f>J12</f>
        <v>969.7</v>
      </c>
      <c r="K13" s="2">
        <f t="shared" ref="K13" si="3">K12</f>
        <v>0</v>
      </c>
      <c r="L13" s="2">
        <f t="shared" ref="L13" si="4">L12</f>
        <v>969.7</v>
      </c>
      <c r="M13" s="2">
        <f t="shared" ref="M13" si="5">M12</f>
        <v>0</v>
      </c>
      <c r="N13" s="2">
        <f t="shared" ref="N13" si="6">N12</f>
        <v>0</v>
      </c>
      <c r="O13" s="2">
        <f>P13+Q13+R13+S13</f>
        <v>255</v>
      </c>
      <c r="P13" s="2">
        <f t="shared" ref="P13" si="7">P12</f>
        <v>0</v>
      </c>
      <c r="Q13" s="2">
        <f t="shared" ref="Q13" si="8">Q12</f>
        <v>0</v>
      </c>
      <c r="R13" s="2">
        <f t="shared" ref="R13" si="9">R12</f>
        <v>0</v>
      </c>
      <c r="S13" s="2">
        <f t="shared" ref="S13" si="10">S12</f>
        <v>255</v>
      </c>
      <c r="T13" s="2">
        <f t="shared" ref="T13" si="11">T12</f>
        <v>255</v>
      </c>
      <c r="U13" s="2">
        <f t="shared" ref="U13" si="12">U12</f>
        <v>0</v>
      </c>
      <c r="V13" s="2">
        <f t="shared" ref="V13" si="13">V12</f>
        <v>0</v>
      </c>
      <c r="W13" s="2">
        <f t="shared" ref="W13" si="14">W12</f>
        <v>0</v>
      </c>
      <c r="X13" s="2">
        <f t="shared" ref="X13" si="15">X12</f>
        <v>255</v>
      </c>
    </row>
    <row r="14" spans="1:24" s="31" customFormat="1" ht="48.75" customHeight="1" x14ac:dyDescent="0.3">
      <c r="A14" s="61" t="s">
        <v>37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3"/>
    </row>
    <row r="15" spans="1:24" s="31" customFormat="1" ht="48.75" customHeight="1" x14ac:dyDescent="0.3">
      <c r="A15" s="64" t="s">
        <v>38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6"/>
    </row>
    <row r="16" spans="1:24" s="30" customFormat="1" ht="48.75" customHeight="1" x14ac:dyDescent="0.3">
      <c r="A16" s="67">
        <v>3</v>
      </c>
      <c r="B16" s="68" t="s">
        <v>39</v>
      </c>
      <c r="C16" s="67" t="s">
        <v>10</v>
      </c>
      <c r="D16" s="67" t="s">
        <v>40</v>
      </c>
      <c r="E16" s="70" t="s">
        <v>28</v>
      </c>
      <c r="F16" s="71" t="s">
        <v>15</v>
      </c>
      <c r="G16" s="72" t="s">
        <v>51</v>
      </c>
      <c r="H16" s="73" t="s">
        <v>15</v>
      </c>
      <c r="I16" s="56">
        <f>J16+O16+T16</f>
        <v>153519.4</v>
      </c>
      <c r="J16" s="56">
        <f>K16+L16+M16+N16</f>
        <v>153519.4</v>
      </c>
      <c r="K16" s="56">
        <v>0</v>
      </c>
      <c r="L16" s="56">
        <v>14595.9</v>
      </c>
      <c r="M16" s="54">
        <v>43041.2</v>
      </c>
      <c r="N16" s="54">
        <v>95882.3</v>
      </c>
      <c r="O16" s="54">
        <f>P16+Q16+R16+S16</f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</row>
    <row r="17" spans="1:24" s="30" customFormat="1" ht="48.75" customHeight="1" x14ac:dyDescent="0.3">
      <c r="A17" s="57"/>
      <c r="B17" s="69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s="30" customFormat="1" ht="105.75" customHeight="1" x14ac:dyDescent="0.3">
      <c r="A18" s="32">
        <v>4</v>
      </c>
      <c r="B18" s="33" t="s">
        <v>42</v>
      </c>
      <c r="C18" s="34" t="s">
        <v>10</v>
      </c>
      <c r="D18" s="34" t="s">
        <v>40</v>
      </c>
      <c r="E18" s="35" t="s">
        <v>28</v>
      </c>
      <c r="F18" s="36"/>
      <c r="G18" s="37" t="s">
        <v>50</v>
      </c>
      <c r="H18" s="37" t="s">
        <v>43</v>
      </c>
      <c r="I18" s="38">
        <f>J18+O18+T18</f>
        <v>800</v>
      </c>
      <c r="J18" s="38">
        <f>K18+L18+M18+N18</f>
        <v>800</v>
      </c>
      <c r="K18" s="38">
        <v>0</v>
      </c>
      <c r="L18" s="38">
        <v>0</v>
      </c>
      <c r="M18" s="38">
        <v>0</v>
      </c>
      <c r="N18" s="38">
        <v>800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</row>
    <row r="19" spans="1:24" s="30" customFormat="1" ht="48.75" customHeight="1" x14ac:dyDescent="0.3">
      <c r="A19" s="32"/>
      <c r="B19" s="39" t="s">
        <v>14</v>
      </c>
      <c r="C19" s="35"/>
      <c r="D19" s="35"/>
      <c r="E19" s="35"/>
      <c r="F19" s="40"/>
      <c r="G19" s="41">
        <v>1304092.1000000001</v>
      </c>
      <c r="H19" s="42">
        <v>0</v>
      </c>
      <c r="I19" s="43">
        <f>J19+O19+T19</f>
        <v>154319.4</v>
      </c>
      <c r="J19" s="43">
        <f>K19+L19+M19+N19</f>
        <v>154319.4</v>
      </c>
      <c r="K19" s="43">
        <f>K16+K18</f>
        <v>0</v>
      </c>
      <c r="L19" s="43">
        <f>L16+L18</f>
        <v>14595.9</v>
      </c>
      <c r="M19" s="43">
        <f>M16+M18</f>
        <v>43041.2</v>
      </c>
      <c r="N19" s="43">
        <f>N16+N18</f>
        <v>96682.3</v>
      </c>
      <c r="O19" s="43">
        <f>P19+Q19+R19+S19</f>
        <v>0</v>
      </c>
      <c r="P19" s="43">
        <f>P16+P18</f>
        <v>0</v>
      </c>
      <c r="Q19" s="43">
        <f>Q16+Q18</f>
        <v>0</v>
      </c>
      <c r="R19" s="43">
        <f>R16+R18</f>
        <v>0</v>
      </c>
      <c r="S19" s="43">
        <f>S16+S18</f>
        <v>0</v>
      </c>
      <c r="T19" s="43">
        <f>U19+V19+W19+X19</f>
        <v>0</v>
      </c>
      <c r="U19" s="43">
        <f>U16+U18</f>
        <v>0</v>
      </c>
      <c r="V19" s="43">
        <f>V16+V18</f>
        <v>0</v>
      </c>
      <c r="W19" s="43">
        <f>W16+W18</f>
        <v>0</v>
      </c>
      <c r="X19" s="43">
        <f>X16+X18</f>
        <v>0</v>
      </c>
    </row>
    <row r="20" spans="1:24" s="7" customFormat="1" ht="33" customHeight="1" x14ac:dyDescent="0.3">
      <c r="A20" s="58" t="s">
        <v>30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60"/>
    </row>
    <row r="21" spans="1:24" s="7" customFormat="1" ht="36.6" customHeight="1" x14ac:dyDescent="0.3">
      <c r="A21" s="58" t="s">
        <v>31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60"/>
    </row>
    <row r="22" spans="1:24" s="7" customFormat="1" ht="90.6" customHeight="1" x14ac:dyDescent="0.3">
      <c r="A22" s="25">
        <v>5</v>
      </c>
      <c r="B22" s="26" t="s">
        <v>33</v>
      </c>
      <c r="C22" s="26" t="s">
        <v>10</v>
      </c>
      <c r="D22" s="26" t="s">
        <v>32</v>
      </c>
      <c r="E22" s="11" t="s">
        <v>28</v>
      </c>
      <c r="F22" s="15" t="s">
        <v>15</v>
      </c>
      <c r="G22" s="16" t="s">
        <v>52</v>
      </c>
      <c r="H22" s="16" t="s">
        <v>15</v>
      </c>
      <c r="I22" s="2">
        <f>+J22+O22+T22</f>
        <v>3164.1</v>
      </c>
      <c r="J22" s="2">
        <f>K22+L22+M22+N22</f>
        <v>3164.1</v>
      </c>
      <c r="K22" s="2">
        <v>0</v>
      </c>
      <c r="L22" s="2">
        <v>0</v>
      </c>
      <c r="M22" s="2">
        <v>0</v>
      </c>
      <c r="N22" s="2">
        <v>3164.1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</row>
    <row r="23" spans="1:24" s="7" customFormat="1" ht="48.75" customHeight="1" x14ac:dyDescent="0.3">
      <c r="A23" s="25"/>
      <c r="B23" s="11" t="s">
        <v>14</v>
      </c>
      <c r="C23" s="18"/>
      <c r="D23" s="18"/>
      <c r="E23" s="18"/>
      <c r="F23" s="16"/>
      <c r="G23" s="14">
        <v>2708.3</v>
      </c>
      <c r="H23" s="16"/>
      <c r="I23" s="2">
        <f>I22</f>
        <v>3164.1</v>
      </c>
      <c r="J23" s="2">
        <f t="shared" ref="J23:X24" si="16">J22</f>
        <v>3164.1</v>
      </c>
      <c r="K23" s="2">
        <f t="shared" si="16"/>
        <v>0</v>
      </c>
      <c r="L23" s="2">
        <f t="shared" si="16"/>
        <v>0</v>
      </c>
      <c r="M23" s="2">
        <f t="shared" si="16"/>
        <v>0</v>
      </c>
      <c r="N23" s="2">
        <f t="shared" si="16"/>
        <v>3164.1</v>
      </c>
      <c r="O23" s="2">
        <f t="shared" si="16"/>
        <v>0</v>
      </c>
      <c r="P23" s="2">
        <f t="shared" si="16"/>
        <v>0</v>
      </c>
      <c r="Q23" s="2">
        <f t="shared" si="16"/>
        <v>0</v>
      </c>
      <c r="R23" s="2">
        <f t="shared" si="16"/>
        <v>0</v>
      </c>
      <c r="S23" s="2">
        <f t="shared" si="16"/>
        <v>0</v>
      </c>
      <c r="T23" s="2">
        <f t="shared" si="16"/>
        <v>0</v>
      </c>
      <c r="U23" s="2">
        <f t="shared" si="16"/>
        <v>0</v>
      </c>
      <c r="V23" s="2">
        <f t="shared" si="16"/>
        <v>0</v>
      </c>
      <c r="W23" s="2">
        <f t="shared" si="16"/>
        <v>0</v>
      </c>
      <c r="X23" s="2">
        <f t="shared" si="16"/>
        <v>0</v>
      </c>
    </row>
    <row r="24" spans="1:24" s="7" customFormat="1" ht="48.75" customHeight="1" x14ac:dyDescent="0.3">
      <c r="A24" s="25"/>
      <c r="B24" s="17" t="s">
        <v>13</v>
      </c>
      <c r="C24" s="18"/>
      <c r="D24" s="18"/>
      <c r="E24" s="18"/>
      <c r="F24" s="16"/>
      <c r="G24" s="14">
        <f>G23</f>
        <v>2708.3</v>
      </c>
      <c r="H24" s="16"/>
      <c r="I24" s="2">
        <f>I23</f>
        <v>3164.1</v>
      </c>
      <c r="J24" s="2">
        <f t="shared" si="16"/>
        <v>3164.1</v>
      </c>
      <c r="K24" s="2">
        <f t="shared" si="16"/>
        <v>0</v>
      </c>
      <c r="L24" s="2">
        <f t="shared" si="16"/>
        <v>0</v>
      </c>
      <c r="M24" s="2">
        <f t="shared" si="16"/>
        <v>0</v>
      </c>
      <c r="N24" s="2">
        <f t="shared" si="16"/>
        <v>3164.1</v>
      </c>
      <c r="O24" s="2">
        <f t="shared" si="16"/>
        <v>0</v>
      </c>
      <c r="P24" s="2">
        <f t="shared" si="16"/>
        <v>0</v>
      </c>
      <c r="Q24" s="2">
        <f t="shared" si="16"/>
        <v>0</v>
      </c>
      <c r="R24" s="2">
        <f t="shared" si="16"/>
        <v>0</v>
      </c>
      <c r="S24" s="2">
        <f t="shared" si="16"/>
        <v>0</v>
      </c>
      <c r="T24" s="2">
        <f t="shared" si="16"/>
        <v>0</v>
      </c>
      <c r="U24" s="2">
        <f t="shared" si="16"/>
        <v>0</v>
      </c>
      <c r="V24" s="2">
        <f t="shared" si="16"/>
        <v>0</v>
      </c>
      <c r="W24" s="2">
        <f t="shared" si="16"/>
        <v>0</v>
      </c>
      <c r="X24" s="2">
        <f t="shared" si="16"/>
        <v>0</v>
      </c>
    </row>
    <row r="25" spans="1:24" s="7" customFormat="1" ht="41.25" customHeight="1" x14ac:dyDescent="0.3">
      <c r="A25" s="58" t="s">
        <v>25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60"/>
    </row>
    <row r="26" spans="1:24" s="7" customFormat="1" ht="118.9" customHeight="1" x14ac:dyDescent="0.3">
      <c r="A26" s="25">
        <v>6</v>
      </c>
      <c r="B26" s="26" t="s">
        <v>26</v>
      </c>
      <c r="C26" s="26" t="s">
        <v>27</v>
      </c>
      <c r="D26" s="26" t="s">
        <v>11</v>
      </c>
      <c r="E26" s="17" t="s">
        <v>28</v>
      </c>
      <c r="F26" s="12" t="s">
        <v>15</v>
      </c>
      <c r="G26" s="3">
        <v>0</v>
      </c>
      <c r="H26" s="12" t="s">
        <v>15</v>
      </c>
      <c r="I26" s="3">
        <f>J26+O26+T26</f>
        <v>4500</v>
      </c>
      <c r="J26" s="1">
        <f>K26+L26+M26+N26</f>
        <v>0</v>
      </c>
      <c r="K26" s="1">
        <v>0</v>
      </c>
      <c r="L26" s="1">
        <v>0</v>
      </c>
      <c r="M26" s="1">
        <v>0</v>
      </c>
      <c r="N26" s="1">
        <v>0</v>
      </c>
      <c r="O26" s="1">
        <f>P26+Q26+R26+S26</f>
        <v>4500</v>
      </c>
      <c r="P26" s="1">
        <v>0</v>
      </c>
      <c r="Q26" s="1">
        <v>0</v>
      </c>
      <c r="R26" s="1">
        <v>0</v>
      </c>
      <c r="S26" s="1">
        <v>4500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</row>
    <row r="27" spans="1:24" s="7" customFormat="1" ht="39" customHeight="1" x14ac:dyDescent="0.3">
      <c r="A27" s="25"/>
      <c r="B27" s="13" t="s">
        <v>13</v>
      </c>
      <c r="C27" s="18"/>
      <c r="D27" s="18"/>
      <c r="E27" s="18"/>
      <c r="F27" s="14"/>
      <c r="G27" s="3">
        <v>0</v>
      </c>
      <c r="H27" s="14"/>
      <c r="I27" s="4">
        <f>J27+O27+T27</f>
        <v>4500</v>
      </c>
      <c r="J27" s="2">
        <f t="shared" ref="J27:X27" si="17">J26</f>
        <v>0</v>
      </c>
      <c r="K27" s="2">
        <f t="shared" si="17"/>
        <v>0</v>
      </c>
      <c r="L27" s="2">
        <f t="shared" si="17"/>
        <v>0</v>
      </c>
      <c r="M27" s="2">
        <f t="shared" si="17"/>
        <v>0</v>
      </c>
      <c r="N27" s="2">
        <f t="shared" si="17"/>
        <v>0</v>
      </c>
      <c r="O27" s="2">
        <f t="shared" si="17"/>
        <v>4500</v>
      </c>
      <c r="P27" s="2">
        <f t="shared" si="17"/>
        <v>0</v>
      </c>
      <c r="Q27" s="2">
        <f t="shared" si="17"/>
        <v>0</v>
      </c>
      <c r="R27" s="2">
        <f t="shared" si="17"/>
        <v>0</v>
      </c>
      <c r="S27" s="2">
        <f t="shared" si="17"/>
        <v>4500</v>
      </c>
      <c r="T27" s="2">
        <f t="shared" si="17"/>
        <v>0</v>
      </c>
      <c r="U27" s="2">
        <f t="shared" si="17"/>
        <v>0</v>
      </c>
      <c r="V27" s="2">
        <f t="shared" si="17"/>
        <v>0</v>
      </c>
      <c r="W27" s="2">
        <f t="shared" si="17"/>
        <v>0</v>
      </c>
      <c r="X27" s="2">
        <f t="shared" si="17"/>
        <v>0</v>
      </c>
    </row>
    <row r="28" spans="1:24" s="7" customFormat="1" ht="39" customHeight="1" x14ac:dyDescent="0.3">
      <c r="A28" s="49" t="s">
        <v>44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1"/>
    </row>
    <row r="29" spans="1:24" s="7" customFormat="1" ht="39" customHeight="1" x14ac:dyDescent="0.3">
      <c r="A29" s="49" t="s">
        <v>45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1"/>
    </row>
    <row r="30" spans="1:24" s="7" customFormat="1" ht="111.75" customHeight="1" x14ac:dyDescent="0.3">
      <c r="A30" s="32">
        <v>7</v>
      </c>
      <c r="B30" s="33" t="s">
        <v>46</v>
      </c>
      <c r="C30" s="34" t="s">
        <v>10</v>
      </c>
      <c r="D30" s="34" t="s">
        <v>40</v>
      </c>
      <c r="E30" s="35" t="s">
        <v>47</v>
      </c>
      <c r="F30" s="36" t="s">
        <v>15</v>
      </c>
      <c r="G30" s="44" t="s">
        <v>53</v>
      </c>
      <c r="H30" s="36" t="s">
        <v>15</v>
      </c>
      <c r="I30" s="45">
        <f>J30+O30+T30</f>
        <v>114.2</v>
      </c>
      <c r="J30" s="38">
        <f>K30+L30+M30+N30</f>
        <v>114.2</v>
      </c>
      <c r="K30" s="38">
        <v>0</v>
      </c>
      <c r="L30" s="38">
        <v>114.2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</row>
    <row r="31" spans="1:24" s="7" customFormat="1" ht="39" customHeight="1" x14ac:dyDescent="0.3">
      <c r="A31" s="32"/>
      <c r="B31" s="46" t="s">
        <v>14</v>
      </c>
      <c r="C31" s="40" t="s">
        <v>15</v>
      </c>
      <c r="D31" s="40" t="s">
        <v>15</v>
      </c>
      <c r="E31" s="40" t="s">
        <v>15</v>
      </c>
      <c r="F31" s="40" t="s">
        <v>15</v>
      </c>
      <c r="G31" s="40">
        <v>45568.3</v>
      </c>
      <c r="H31" s="40" t="s">
        <v>15</v>
      </c>
      <c r="I31" s="43">
        <f>J31+O31+T31</f>
        <v>114.2</v>
      </c>
      <c r="J31" s="43">
        <f>K31+L31+M31+N31</f>
        <v>114.2</v>
      </c>
      <c r="K31" s="43">
        <f t="shared" ref="K31:X32" si="18">K30</f>
        <v>0</v>
      </c>
      <c r="L31" s="43">
        <f t="shared" si="18"/>
        <v>114.2</v>
      </c>
      <c r="M31" s="43">
        <f t="shared" si="18"/>
        <v>0</v>
      </c>
      <c r="N31" s="43">
        <f t="shared" si="18"/>
        <v>0</v>
      </c>
      <c r="O31" s="43">
        <f t="shared" si="18"/>
        <v>0</v>
      </c>
      <c r="P31" s="43">
        <f t="shared" si="18"/>
        <v>0</v>
      </c>
      <c r="Q31" s="43">
        <f t="shared" si="18"/>
        <v>0</v>
      </c>
      <c r="R31" s="43">
        <f t="shared" si="18"/>
        <v>0</v>
      </c>
      <c r="S31" s="43">
        <f t="shared" si="18"/>
        <v>0</v>
      </c>
      <c r="T31" s="43">
        <f t="shared" si="18"/>
        <v>0</v>
      </c>
      <c r="U31" s="43">
        <f t="shared" si="18"/>
        <v>0</v>
      </c>
      <c r="V31" s="43">
        <f t="shared" si="18"/>
        <v>0</v>
      </c>
      <c r="W31" s="43">
        <f t="shared" si="18"/>
        <v>0</v>
      </c>
      <c r="X31" s="43">
        <f t="shared" si="18"/>
        <v>0</v>
      </c>
    </row>
    <row r="32" spans="1:24" s="7" customFormat="1" ht="39" customHeight="1" x14ac:dyDescent="0.3">
      <c r="A32" s="32"/>
      <c r="B32" s="46" t="s">
        <v>13</v>
      </c>
      <c r="C32" s="47"/>
      <c r="D32" s="47"/>
      <c r="E32" s="47"/>
      <c r="F32" s="40">
        <f>SUM(F30)</f>
        <v>0</v>
      </c>
      <c r="G32" s="40">
        <f>G31</f>
        <v>45568.3</v>
      </c>
      <c r="H32" s="40">
        <v>0</v>
      </c>
      <c r="I32" s="43">
        <f>J32+Q32+T32</f>
        <v>114.2</v>
      </c>
      <c r="J32" s="43">
        <f>J31</f>
        <v>114.2</v>
      </c>
      <c r="K32" s="43">
        <f t="shared" si="18"/>
        <v>0</v>
      </c>
      <c r="L32" s="43">
        <f t="shared" si="18"/>
        <v>114.2</v>
      </c>
      <c r="M32" s="43">
        <f t="shared" si="18"/>
        <v>0</v>
      </c>
      <c r="N32" s="43">
        <f t="shared" si="18"/>
        <v>0</v>
      </c>
      <c r="O32" s="43">
        <f t="shared" si="18"/>
        <v>0</v>
      </c>
      <c r="P32" s="43">
        <f t="shared" si="18"/>
        <v>0</v>
      </c>
      <c r="Q32" s="43">
        <f t="shared" si="18"/>
        <v>0</v>
      </c>
      <c r="R32" s="43">
        <f t="shared" si="18"/>
        <v>0</v>
      </c>
      <c r="S32" s="43">
        <f t="shared" si="18"/>
        <v>0</v>
      </c>
      <c r="T32" s="43">
        <f t="shared" si="18"/>
        <v>0</v>
      </c>
      <c r="U32" s="43">
        <f t="shared" si="18"/>
        <v>0</v>
      </c>
      <c r="V32" s="43">
        <f t="shared" si="18"/>
        <v>0</v>
      </c>
      <c r="W32" s="43">
        <f t="shared" si="18"/>
        <v>0</v>
      </c>
      <c r="X32" s="43">
        <f t="shared" si="18"/>
        <v>0</v>
      </c>
    </row>
    <row r="33" spans="1:24" s="7" customFormat="1" ht="82.9" customHeight="1" x14ac:dyDescent="0.3">
      <c r="A33" s="32"/>
      <c r="B33" s="47" t="s">
        <v>22</v>
      </c>
      <c r="C33" s="48"/>
      <c r="D33" s="48"/>
      <c r="E33" s="48"/>
      <c r="F33" s="40"/>
      <c r="G33" s="40">
        <f>G13+G19+G24+G27+G32</f>
        <v>1370018.7000000002</v>
      </c>
      <c r="H33" s="43"/>
      <c r="I33" s="43">
        <f>J33+O33+T33</f>
        <v>163577.40000000002</v>
      </c>
      <c r="J33" s="43">
        <f>K33+L33+M33+N33</f>
        <v>158567.40000000002</v>
      </c>
      <c r="K33" s="43">
        <f>K13+K19+K24+K27+K32</f>
        <v>0</v>
      </c>
      <c r="L33" s="43">
        <f>L13+L19+L24+L27+L32</f>
        <v>15679.800000000001</v>
      </c>
      <c r="M33" s="43">
        <f>M13+M19+M24+M27+M32</f>
        <v>43041.2</v>
      </c>
      <c r="N33" s="43">
        <f>N13+N19+N24+N27+N32</f>
        <v>99846.400000000009</v>
      </c>
      <c r="O33" s="42">
        <f>P33+Q33+R33+S33</f>
        <v>4755</v>
      </c>
      <c r="P33" s="43">
        <f>P13+P19+P24+P27+P32</f>
        <v>0</v>
      </c>
      <c r="Q33" s="43">
        <f>Q13+Q19+Q24+Q27+Q32</f>
        <v>0</v>
      </c>
      <c r="R33" s="43">
        <f>R13+R19+R24+R27+R32</f>
        <v>0</v>
      </c>
      <c r="S33" s="43">
        <f>S13+S19+S24+S27+S32</f>
        <v>4755</v>
      </c>
      <c r="T33" s="43">
        <f>U33+V33+W33+X33</f>
        <v>255</v>
      </c>
      <c r="U33" s="43">
        <f>U13+U19+U24+U27+U32</f>
        <v>0</v>
      </c>
      <c r="V33" s="43">
        <f>V13+V19+V24+V27+V32</f>
        <v>0</v>
      </c>
      <c r="W33" s="43">
        <f>W13+W19+W24+W27+W32</f>
        <v>0</v>
      </c>
      <c r="X33" s="43">
        <f>X13+X19+X24+X27+X32</f>
        <v>255</v>
      </c>
    </row>
    <row r="35" spans="1:24" ht="22.15" customHeight="1" x14ac:dyDescent="0.3">
      <c r="C35" s="27"/>
      <c r="D35" s="27"/>
      <c r="E35" s="27"/>
      <c r="F35" s="27"/>
      <c r="G35" s="27"/>
      <c r="H35" s="27"/>
      <c r="I35" s="28"/>
      <c r="J35" s="29"/>
      <c r="K35" s="29"/>
      <c r="L35" s="29"/>
      <c r="M35" s="29"/>
      <c r="N35" s="29"/>
      <c r="O35" s="27"/>
      <c r="P35" s="27"/>
      <c r="Q35" s="27"/>
      <c r="R35" s="27"/>
      <c r="S35" s="27"/>
      <c r="T35" s="27"/>
    </row>
    <row r="36" spans="1:24" x14ac:dyDescent="0.3">
      <c r="I36" s="23"/>
    </row>
  </sheetData>
  <mergeCells count="48">
    <mergeCell ref="A25:X25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A8:X8"/>
    <mergeCell ref="E5:E6"/>
    <mergeCell ref="C5:C6"/>
    <mergeCell ref="O16:O17"/>
    <mergeCell ref="A9:X9"/>
    <mergeCell ref="A21:X21"/>
    <mergeCell ref="A20:X20"/>
    <mergeCell ref="A14:X14"/>
    <mergeCell ref="A15:X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A29:X29"/>
    <mergeCell ref="S1:X1"/>
    <mergeCell ref="U16:U17"/>
    <mergeCell ref="V16:V17"/>
    <mergeCell ref="W16:W17"/>
    <mergeCell ref="X16:X17"/>
    <mergeCell ref="A28:X28"/>
    <mergeCell ref="P16:P17"/>
    <mergeCell ref="Q16:Q17"/>
    <mergeCell ref="R16:R17"/>
    <mergeCell ref="S16:S17"/>
    <mergeCell ref="T16:T17"/>
    <mergeCell ref="K16:K17"/>
    <mergeCell ref="L16:L17"/>
    <mergeCell ref="M16:M17"/>
    <mergeCell ref="N16:N17"/>
  </mergeCells>
  <pageMargins left="0.64" right="0.49" top="0.74803149606299213" bottom="0.6" header="0.31496062992125984" footer="0.31496062992125984"/>
  <pageSetup paperSize="9" scale="37" fitToHeight="0" orientation="landscape" r:id="rId1"/>
  <rowBreaks count="1" manualBreakCount="1">
    <brk id="19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2017-04-11T12:15:50Z</dcterms:modified>
</cp:coreProperties>
</file>