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Лист2" sheetId="2" r:id="rId1"/>
    <sheet name="Лист3" sheetId="3" r:id="rId2"/>
  </sheets>
  <definedNames>
    <definedName name="_xlnm.Print_Titles" localSheetId="0">Лист2!$11:$14</definedName>
    <definedName name="_xlnm.Print_Area" localSheetId="0">Лист2!$A$5:$AK$52</definedName>
  </definedNames>
  <calcPr calcId="144525"/>
</workbook>
</file>

<file path=xl/calcChain.xml><?xml version="1.0" encoding="utf-8"?>
<calcChain xmlns="http://schemas.openxmlformats.org/spreadsheetml/2006/main">
  <c r="U47" i="2" l="1"/>
  <c r="R23" i="2" l="1"/>
  <c r="R24" i="2"/>
  <c r="R25" i="2"/>
  <c r="R26" i="2"/>
  <c r="R30" i="2"/>
  <c r="R29" i="2"/>
  <c r="R31" i="2"/>
  <c r="R32" i="2"/>
  <c r="R33" i="2"/>
  <c r="R34" i="2"/>
  <c r="R35" i="2"/>
  <c r="W23" i="2"/>
  <c r="W24" i="2"/>
  <c r="W25" i="2"/>
  <c r="W26" i="2"/>
  <c r="W30" i="2"/>
  <c r="W29" i="2"/>
  <c r="W31" i="2"/>
  <c r="W32" i="2"/>
  <c r="W33" i="2"/>
  <c r="W34" i="2"/>
  <c r="W35" i="2"/>
  <c r="E23" i="2"/>
  <c r="E24" i="2"/>
  <c r="E26" i="2"/>
  <c r="E30" i="2"/>
  <c r="E29" i="2"/>
  <c r="E40" i="2"/>
  <c r="E42" i="2"/>
  <c r="E44" i="2"/>
  <c r="E20" i="2" s="1"/>
  <c r="E45" i="2"/>
  <c r="E46" i="2"/>
  <c r="E48" i="2"/>
  <c r="E49" i="2"/>
  <c r="E50" i="2"/>
  <c r="E51" i="2"/>
  <c r="H23" i="2"/>
  <c r="H25" i="2"/>
  <c r="H26" i="2"/>
  <c r="H30" i="2"/>
  <c r="H29" i="2"/>
  <c r="H32" i="2"/>
  <c r="H43" i="2"/>
  <c r="H44" i="2"/>
  <c r="H45" i="2"/>
  <c r="H48" i="2"/>
  <c r="H49" i="2"/>
  <c r="H50" i="2"/>
  <c r="H51" i="2"/>
  <c r="M23" i="2"/>
  <c r="M24" i="2"/>
  <c r="M25" i="2"/>
  <c r="M26" i="2"/>
  <c r="M30" i="2"/>
  <c r="M29" i="2"/>
  <c r="M31" i="2"/>
  <c r="M32" i="2"/>
  <c r="M34" i="2"/>
  <c r="M35" i="2"/>
  <c r="M42" i="2"/>
  <c r="M43" i="2"/>
  <c r="M44" i="2"/>
  <c r="M45" i="2"/>
  <c r="M46" i="2"/>
  <c r="M48" i="2"/>
  <c r="M49" i="2"/>
  <c r="M50" i="2"/>
  <c r="M51" i="2"/>
  <c r="R42" i="2"/>
  <c r="R43" i="2"/>
  <c r="R44" i="2"/>
  <c r="R45" i="2"/>
  <c r="R46" i="2"/>
  <c r="R47" i="2"/>
  <c r="R48" i="2"/>
  <c r="R49" i="2"/>
  <c r="R50" i="2"/>
  <c r="R51" i="2"/>
  <c r="W42" i="2"/>
  <c r="W43" i="2"/>
  <c r="W44" i="2"/>
  <c r="W45" i="2"/>
  <c r="W46" i="2"/>
  <c r="W47" i="2"/>
  <c r="W48" i="2"/>
  <c r="W49" i="2"/>
  <c r="W50" i="2"/>
  <c r="W51" i="2"/>
  <c r="AB42" i="2"/>
  <c r="AB43" i="2"/>
  <c r="AB44" i="2"/>
  <c r="AB45" i="2"/>
  <c r="AB46" i="2"/>
  <c r="AB47" i="2"/>
  <c r="AB48" i="2"/>
  <c r="AB49" i="2"/>
  <c r="AB50" i="2"/>
  <c r="AB51" i="2"/>
  <c r="AE29" i="2"/>
  <c r="AB29" i="2"/>
  <c r="AB32" i="2"/>
  <c r="AB33" i="2"/>
  <c r="AB34" i="2"/>
  <c r="AB35" i="2"/>
  <c r="AB31" i="2"/>
  <c r="AB24" i="2"/>
  <c r="AB25" i="2"/>
  <c r="AB26" i="2"/>
  <c r="AB23" i="2"/>
  <c r="AG29" i="2"/>
  <c r="AG32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8" i="2"/>
  <c r="AG49" i="2"/>
  <c r="AG50" i="2"/>
  <c r="AG51" i="2"/>
  <c r="AG31" i="2"/>
  <c r="AG24" i="2"/>
  <c r="AG25" i="2"/>
  <c r="AG26" i="2"/>
  <c r="AG23" i="2"/>
  <c r="AG21" i="2"/>
  <c r="E17" i="2"/>
  <c r="AB15" i="2"/>
  <c r="W15" i="2"/>
  <c r="M15" i="2"/>
  <c r="H15" i="2"/>
  <c r="E15" i="2"/>
  <c r="AH47" i="2"/>
  <c r="AH44" i="2"/>
  <c r="AH43" i="2"/>
  <c r="AH38" i="2"/>
  <c r="AH37" i="2"/>
  <c r="AH29" i="2"/>
  <c r="AH27" i="2"/>
  <c r="AH21" i="2"/>
  <c r="AH19" i="2"/>
  <c r="AC47" i="2"/>
  <c r="AC44" i="2"/>
  <c r="AC43" i="2"/>
  <c r="AC38" i="2"/>
  <c r="AC20" i="2" s="1"/>
  <c r="AC37" i="2"/>
  <c r="AC29" i="2"/>
  <c r="AC27" i="2"/>
  <c r="AC21" i="2"/>
  <c r="AC19" i="2"/>
  <c r="X47" i="2"/>
  <c r="X44" i="2"/>
  <c r="X43" i="2"/>
  <c r="X38" i="2"/>
  <c r="X37" i="2"/>
  <c r="X29" i="2"/>
  <c r="X27" i="2"/>
  <c r="X21" i="2"/>
  <c r="X19" i="2"/>
  <c r="S47" i="2"/>
  <c r="S44" i="2"/>
  <c r="S43" i="2"/>
  <c r="S38" i="2"/>
  <c r="S37" i="2"/>
  <c r="S29" i="2"/>
  <c r="S27" i="2"/>
  <c r="S21" i="2"/>
  <c r="S17" i="2" s="1"/>
  <c r="S19" i="2"/>
  <c r="N47" i="2"/>
  <c r="N44" i="2"/>
  <c r="N43" i="2"/>
  <c r="N42" i="2" s="1"/>
  <c r="N38" i="2"/>
  <c r="N37" i="2"/>
  <c r="N29" i="2"/>
  <c r="N27" i="2"/>
  <c r="N21" i="2"/>
  <c r="N19" i="2"/>
  <c r="I47" i="2"/>
  <c r="I44" i="2"/>
  <c r="I43" i="2"/>
  <c r="I38" i="2"/>
  <c r="I37" i="2"/>
  <c r="I29" i="2"/>
  <c r="I27" i="2"/>
  <c r="I21" i="2"/>
  <c r="I19" i="2"/>
  <c r="F47" i="2"/>
  <c r="F44" i="2"/>
  <c r="F43" i="2"/>
  <c r="F38" i="2"/>
  <c r="F37" i="2"/>
  <c r="F29" i="2"/>
  <c r="F27" i="2"/>
  <c r="F21" i="2"/>
  <c r="F17" i="2" l="1"/>
  <c r="AH17" i="2"/>
  <c r="F20" i="2"/>
  <c r="I17" i="2"/>
  <c r="I20" i="2"/>
  <c r="I15" i="2" s="1"/>
  <c r="N36" i="2"/>
  <c r="N20" i="2"/>
  <c r="X20" i="2"/>
  <c r="AC42" i="2"/>
  <c r="AH20" i="2"/>
  <c r="AH15" i="2" s="1"/>
  <c r="S20" i="2"/>
  <c r="S15" i="2" s="1"/>
  <c r="F36" i="2"/>
  <c r="F42" i="2"/>
  <c r="S36" i="2"/>
  <c r="S42" i="2"/>
  <c r="X36" i="2"/>
  <c r="X42" i="2"/>
  <c r="AC36" i="2"/>
  <c r="AH36" i="2"/>
  <c r="AH42" i="2"/>
  <c r="F19" i="2"/>
  <c r="F15" i="2" s="1"/>
  <c r="I36" i="2"/>
  <c r="X17" i="2"/>
  <c r="X15" i="2" s="1"/>
  <c r="I42" i="2"/>
  <c r="N17" i="2"/>
  <c r="AC17" i="2"/>
  <c r="AC15" i="2" s="1"/>
  <c r="N15" i="2"/>
  <c r="AA43" i="2"/>
  <c r="Z43" i="2"/>
  <c r="Y43" i="2"/>
  <c r="AK43" i="2"/>
  <c r="AJ43" i="2"/>
  <c r="AI43" i="2"/>
  <c r="AE43" i="2"/>
  <c r="AF43" i="2"/>
  <c r="AD43" i="2"/>
  <c r="D41" i="2"/>
  <c r="D39" i="2"/>
  <c r="D30" i="2"/>
  <c r="D28" i="2"/>
  <c r="D22" i="2"/>
  <c r="AK47" i="2"/>
  <c r="AJ47" i="2"/>
  <c r="AG47" i="2" s="1"/>
  <c r="AI47" i="2"/>
  <c r="AG20" i="2"/>
  <c r="AK44" i="2"/>
  <c r="AJ44" i="2"/>
  <c r="AK42" i="2"/>
  <c r="AK38" i="2"/>
  <c r="AJ38" i="2"/>
  <c r="AK37" i="2"/>
  <c r="AJ37" i="2"/>
  <c r="AJ36" i="2" s="1"/>
  <c r="AI36" i="2"/>
  <c r="AK29" i="2"/>
  <c r="AJ29" i="2"/>
  <c r="AI29" i="2"/>
  <c r="AK27" i="2"/>
  <c r="AK17" i="2" s="1"/>
  <c r="AK15" i="2" s="1"/>
  <c r="AJ27" i="2"/>
  <c r="AI27" i="2"/>
  <c r="AI21" i="2"/>
  <c r="AI20" i="2"/>
  <c r="AI19" i="2"/>
  <c r="AG19" i="2"/>
  <c r="AG27" i="2" l="1"/>
  <c r="AK36" i="2"/>
  <c r="AI17" i="2"/>
  <c r="AI15" i="2" s="1"/>
  <c r="AJ42" i="2"/>
  <c r="AJ17" i="2"/>
  <c r="AJ15" i="2" s="1"/>
  <c r="AG15" i="2" s="1"/>
  <c r="AI42" i="2"/>
  <c r="AG17" i="2" l="1"/>
  <c r="G29" i="2" l="1"/>
  <c r="J29" i="2"/>
  <c r="K29" i="2"/>
  <c r="L29" i="2"/>
  <c r="O29" i="2"/>
  <c r="P29" i="2"/>
  <c r="Q29" i="2"/>
  <c r="T29" i="2"/>
  <c r="U29" i="2"/>
  <c r="V29" i="2"/>
  <c r="Y29" i="2"/>
  <c r="Z29" i="2"/>
  <c r="AA29" i="2"/>
  <c r="AD29" i="2"/>
  <c r="AF29" i="2"/>
  <c r="AD19" i="2"/>
  <c r="Y19" i="2"/>
  <c r="AD21" i="2"/>
  <c r="AF27" i="2"/>
  <c r="AE27" i="2"/>
  <c r="AD27" i="2"/>
  <c r="AF38" i="2"/>
  <c r="AE38" i="2"/>
  <c r="AF37" i="2"/>
  <c r="AE37" i="2"/>
  <c r="AB37" i="2"/>
  <c r="AB19" i="2" s="1"/>
  <c r="AD36" i="2"/>
  <c r="AF44" i="2"/>
  <c r="AF42" i="2" s="1"/>
  <c r="AE44" i="2"/>
  <c r="AE42" i="2" s="1"/>
  <c r="AD20" i="2"/>
  <c r="AF47" i="2"/>
  <c r="AE47" i="2"/>
  <c r="AD47" i="2"/>
  <c r="AE36" i="2" l="1"/>
  <c r="AF36" i="2"/>
  <c r="AD42" i="2"/>
  <c r="AB21" i="2"/>
  <c r="AB36" i="2"/>
  <c r="AB27" i="2"/>
  <c r="AE17" i="2"/>
  <c r="AE15" i="2" s="1"/>
  <c r="AF17" i="2"/>
  <c r="AF15" i="2" s="1"/>
  <c r="AD17" i="2"/>
  <c r="AD15" i="2" s="1"/>
  <c r="AB17" i="2" l="1"/>
  <c r="D29" i="2"/>
  <c r="AB20" i="2"/>
  <c r="AA47" i="2"/>
  <c r="Z47" i="2"/>
  <c r="Y47" i="2"/>
  <c r="AA44" i="2"/>
  <c r="Z44" i="2"/>
  <c r="Z42" i="2" s="1"/>
  <c r="Y44" i="2"/>
  <c r="AA42" i="2"/>
  <c r="Y42" i="2"/>
  <c r="AA38" i="2"/>
  <c r="Z38" i="2"/>
  <c r="AA37" i="2"/>
  <c r="Z37" i="2"/>
  <c r="W37" i="2"/>
  <c r="W19" i="2" s="1"/>
  <c r="Y36" i="2"/>
  <c r="AA27" i="2"/>
  <c r="Z27" i="2"/>
  <c r="Z17" i="2" s="1"/>
  <c r="Z15" i="2" s="1"/>
  <c r="Y27" i="2"/>
  <c r="Y21" i="2"/>
  <c r="D33" i="2" l="1"/>
  <c r="D31" i="2"/>
  <c r="D35" i="2"/>
  <c r="D25" i="2"/>
  <c r="D34" i="2"/>
  <c r="AA17" i="2"/>
  <c r="AA15" i="2" s="1"/>
  <c r="W21" i="2"/>
  <c r="W36" i="2"/>
  <c r="Z36" i="2"/>
  <c r="AA36" i="2"/>
  <c r="Y17" i="2"/>
  <c r="W20" i="2"/>
  <c r="Y20" i="2"/>
  <c r="W27" i="2"/>
  <c r="V44" i="2"/>
  <c r="U44" i="2"/>
  <c r="Q44" i="2"/>
  <c r="P44" i="2"/>
  <c r="L44" i="2"/>
  <c r="L42" i="2" s="1"/>
  <c r="K44" i="2"/>
  <c r="V43" i="2"/>
  <c r="U43" i="2"/>
  <c r="U42" i="2" s="1"/>
  <c r="Q43" i="2"/>
  <c r="Q42" i="2" s="1"/>
  <c r="P43" i="2"/>
  <c r="P42" i="2" s="1"/>
  <c r="K43" i="2"/>
  <c r="V38" i="2"/>
  <c r="U38" i="2"/>
  <c r="Q38" i="2"/>
  <c r="P38" i="2"/>
  <c r="L38" i="2"/>
  <c r="K38" i="2"/>
  <c r="V37" i="2"/>
  <c r="U37" i="2"/>
  <c r="Q37" i="2"/>
  <c r="P37" i="2"/>
  <c r="L37" i="2"/>
  <c r="K37" i="2"/>
  <c r="V36" i="2"/>
  <c r="U36" i="2"/>
  <c r="Q36" i="2"/>
  <c r="P36" i="2"/>
  <c r="L36" i="2"/>
  <c r="K36" i="2"/>
  <c r="V27" i="2"/>
  <c r="U27" i="2"/>
  <c r="Q27" i="2"/>
  <c r="P27" i="2"/>
  <c r="L27" i="2"/>
  <c r="K27" i="2"/>
  <c r="V47" i="2"/>
  <c r="U17" i="2"/>
  <c r="T47" i="2"/>
  <c r="Q47" i="2"/>
  <c r="P47" i="2"/>
  <c r="O47" i="2"/>
  <c r="L47" i="2"/>
  <c r="K47" i="2"/>
  <c r="J47" i="2"/>
  <c r="G47" i="2"/>
  <c r="V42" i="2" l="1"/>
  <c r="D50" i="2"/>
  <c r="D51" i="2"/>
  <c r="D48" i="2"/>
  <c r="D49" i="2"/>
  <c r="V17" i="2"/>
  <c r="V15" i="2" s="1"/>
  <c r="K42" i="2"/>
  <c r="Y15" i="2"/>
  <c r="E47" i="2"/>
  <c r="W17" i="2"/>
  <c r="Q17" i="2"/>
  <c r="Q15" i="2" s="1"/>
  <c r="M47" i="2"/>
  <c r="L17" i="2"/>
  <c r="L15" i="2" s="1"/>
  <c r="H47" i="2"/>
  <c r="K17" i="2"/>
  <c r="K15" i="2" s="1"/>
  <c r="P17" i="2"/>
  <c r="P15" i="2" s="1"/>
  <c r="U15" i="2"/>
  <c r="R15" i="2" s="1"/>
  <c r="R21" i="2"/>
  <c r="O21" i="2"/>
  <c r="M21" i="2"/>
  <c r="J21" i="2"/>
  <c r="G21" i="2"/>
  <c r="D47" i="2" l="1"/>
  <c r="T44" i="2"/>
  <c r="O44" i="2"/>
  <c r="J44" i="2"/>
  <c r="O37" i="2" l="1"/>
  <c r="M37" i="2"/>
  <c r="J37" i="2"/>
  <c r="H37" i="2"/>
  <c r="G37" i="2"/>
  <c r="R37" i="2" l="1"/>
  <c r="D40" i="2"/>
  <c r="E37" i="2" l="1"/>
  <c r="T19" i="2"/>
  <c r="R19" i="2"/>
  <c r="J19" i="2"/>
  <c r="G19" i="2"/>
  <c r="D37" i="2" l="1"/>
  <c r="E19" i="2"/>
  <c r="D32" i="2"/>
  <c r="H19" i="2"/>
  <c r="T27" i="2" l="1"/>
  <c r="R27" i="2"/>
  <c r="O27" i="2"/>
  <c r="M27" i="2"/>
  <c r="J27" i="2"/>
  <c r="H27" i="2"/>
  <c r="G27" i="2"/>
  <c r="E27" i="2"/>
  <c r="D27" i="2" l="1"/>
  <c r="G44" i="2"/>
  <c r="T43" i="2"/>
  <c r="T42" i="2" s="1"/>
  <c r="O42" i="2"/>
  <c r="J43" i="2"/>
  <c r="J42" i="2" s="1"/>
  <c r="H42" i="2" s="1"/>
  <c r="G43" i="2"/>
  <c r="T36" i="2"/>
  <c r="R36" i="2"/>
  <c r="O38" i="2"/>
  <c r="O36" i="2" s="1"/>
  <c r="M38" i="2"/>
  <c r="J38" i="2"/>
  <c r="J36" i="2" s="1"/>
  <c r="H36" i="2"/>
  <c r="G38" i="2"/>
  <c r="G36" i="2" s="1"/>
  <c r="E38" i="2"/>
  <c r="E36" i="2" s="1"/>
  <c r="H21" i="2"/>
  <c r="D24" i="2"/>
  <c r="D23" i="2"/>
  <c r="D45" i="2" l="1"/>
  <c r="D46" i="2"/>
  <c r="D26" i="2"/>
  <c r="G42" i="2"/>
  <c r="D44" i="2"/>
  <c r="M36" i="2"/>
  <c r="D38" i="2"/>
  <c r="D36" i="2"/>
  <c r="H17" i="2"/>
  <c r="R17" i="2"/>
  <c r="E21" i="2"/>
  <c r="D21" i="2" s="1"/>
  <c r="G17" i="2"/>
  <c r="J17" i="2"/>
  <c r="O17" i="2"/>
  <c r="T17" i="2"/>
  <c r="O19" i="2"/>
  <c r="G20" i="2"/>
  <c r="G15" i="2" s="1"/>
  <c r="H20" i="2"/>
  <c r="J20" i="2"/>
  <c r="M20" i="2"/>
  <c r="O20" i="2"/>
  <c r="R20" i="2"/>
  <c r="T20" i="2"/>
  <c r="D42" i="2" l="1"/>
  <c r="D43" i="2"/>
  <c r="D20" i="2"/>
  <c r="M17" i="2"/>
  <c r="J15" i="2"/>
  <c r="T15" i="2"/>
  <c r="O15" i="2"/>
  <c r="M19" i="2"/>
  <c r="D19" i="2" s="1"/>
  <c r="D17" i="2" l="1"/>
  <c r="D15" i="2"/>
</calcChain>
</file>

<file path=xl/sharedStrings.xml><?xml version="1.0" encoding="utf-8"?>
<sst xmlns="http://schemas.openxmlformats.org/spreadsheetml/2006/main" count="129" uniqueCount="59">
  <si>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</si>
  <si>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</si>
  <si>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</si>
  <si>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</si>
  <si>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</si>
  <si>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</si>
  <si>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</si>
  <si>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</si>
  <si>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</si>
  <si>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</si>
  <si>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</si>
  <si>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</si>
  <si>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</si>
  <si>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</si>
  <si>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</si>
  <si>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Подпрограмма 3 «Профилактика алкоголизма, наркомании, токсикомании и табакокурения в МО МР «Печора»</t>
  </si>
  <si>
    <t>Подпрограмма 4 «Профилактика терроризма и экстремизма на территории МО МР «Печора»</t>
  </si>
  <si>
    <t>Управление образования МР "Печора"</t>
  </si>
  <si>
    <t>Управление культуры и туризма МР "Печора"</t>
  </si>
  <si>
    <t>Ресурсное обеспечение реализации муниципальной программы "Безопасность жизнедеятельности населения МО МР "Печора"</t>
  </si>
  <si>
    <t>Отдел жилищно-коммунального хозяйства администрации МР «Печора»</t>
  </si>
  <si>
    <t xml:space="preserve">Управление образования МР "Печора"                      </t>
  </si>
  <si>
    <t xml:space="preserve">Подпрограмма 1 «Охрана окружающей среды на территории МО МР «Печора», в т. ч. по основным мероприятиям: </t>
  </si>
  <si>
    <t xml:space="preserve">Основное  мероприятие 1.1.1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
</t>
  </si>
  <si>
    <t>Основное мероприятие 1.2.1. Экологическое воспитание и повышение уровня культуры населения в области охраны окружающей среды</t>
  </si>
  <si>
    <t>МКУ "Управление капитального строительства"</t>
  </si>
  <si>
    <t>Основное мероприятие 2.5.1 Профилактика правонарушений на административных участках.</t>
  </si>
  <si>
    <t>Основное мероприятие 3.1.1 Информационно-коммуникационная кампания</t>
  </si>
  <si>
    <t>Основное мероприятие 3.1.2  Осуществление мероприятий, направленных на профилактику алкоголизма, токсикомании, табакокурения  и наркомании</t>
  </si>
  <si>
    <t>Основное  мероприятие 2.2.1  Проведение мероприятий, направленных на обеспечение безопасности дорожного движения</t>
  </si>
  <si>
    <t xml:space="preserve">Основное  мероприятие 2.1.1 Содействие в организации охраны общественного порядка </t>
  </si>
  <si>
    <t>Основное мероприятие 2.3.1 Проведение мероприятий, направленных на обеспечение безопасности людей и защиты территории МР "Печора" от чрезвычайных ситуаций</t>
  </si>
  <si>
    <t xml:space="preserve">Подпрограмма 2    «Укрепление правопорядка,  защита населения и территории МО МР «Печора» от чрезвычайных ситуаций, в т.ч. по  основным  мероприятиям:  </t>
  </si>
  <si>
    <t>Основное мероприятие 2.3.2  Обеспечение функций казенных учреждений</t>
  </si>
  <si>
    <t xml:space="preserve">Администрация МР «Печора»                              </t>
  </si>
  <si>
    <t xml:space="preserve">Отдел жилищно-коммунального хозяйства администрации МР «Печора»;                                               </t>
  </si>
  <si>
    <t>Ведущий эксперт администрации МР "Печора"</t>
  </si>
  <si>
    <t>Основное мероприятие 1.1.2. Развитие материально-технической базы муниципального района в сфере ТБО</t>
  </si>
  <si>
    <t>Основное мероприятие 1.1.3.  Землеустроительные и кадастровые работы по формированию земельных участков для строительства объектов размещения (полигонов, площадок хранения) твердых бытовых и промышленных отходов.</t>
  </si>
  <si>
    <t>Подпрограмма 5 "Повышение безопасности дорожного движения"</t>
  </si>
  <si>
    <t>Бюджет МО ГП "Печора"</t>
  </si>
  <si>
    <t>Бюджет МО ГП "Кожва"</t>
  </si>
  <si>
    <t>Основное мероприятие 5.2.1. Оснащение образовательных организаций оборудованием, позволяющим в игровой форме формировать навыки безопасного поведения на улично-дорожной сети (в том числе обустройство мини-улиц и авто-городков)</t>
  </si>
  <si>
    <t>Основное мероприятие 5.2.2. Содействие в проведении мероприятий с детьми по профилактике детского дорожно-транспортного травматизма и обеспечению безопасному участию в дорожном движении</t>
  </si>
  <si>
    <t xml:space="preserve">Объемы финансирования по годам и источникам,  (тыс. рублей) </t>
  </si>
  <si>
    <t>Отдел муниципальных программ администрации МР "Печора"</t>
  </si>
  <si>
    <t>МКУ «Управление по делам гражданской обороны и чрезвычайным ситуациям муниципального района «Печора»</t>
  </si>
  <si>
    <t>2018  год</t>
  </si>
  <si>
    <t xml:space="preserve">Сектор </t>
  </si>
  <si>
    <t>Основное мероприятие 5.3.1 Обеспечение обустройства и содержания технических средств организации дорожного движения улично-дорожной сети</t>
  </si>
  <si>
    <t>Сектор дорожного хозяйства и транспорта администрации МР «Печора»</t>
  </si>
  <si>
    <t>2019 год</t>
  </si>
  <si>
    <t xml:space="preserve">
 "Приложение 2                                                                                         к муниципальной программе 
 "Безопасность жизнедеятельности населения МО МР "Печора"   </t>
  </si>
  <si>
    <t>Основное мероприятие 4.1. 1 Проведение мероприятий, направленных  на профилактику преступлений экстремистского и террористического характера</t>
  </si>
  <si>
    <t xml:space="preserve">Основное мероприятие 4.2.1. Проведение мероприятий, направленных на обеспечение антитеррористический защищенности объектов жизнедеятельности и мест (объектов) массового пребывания людей </t>
  </si>
  <si>
    <t>Основное мероприятие 5.1. 1 Содействие в проведении профилактических, пропагандистких акций, конкурсов, мероприятий направленных на укрепление дисциплины участников дорожного движения, формирования у них стереотипов законопослушного поведения на дороге</t>
  </si>
  <si>
    <t>Приложение 
к изменениям, вносимым в постановление администрации МР "Печора" 
от 24.12.2013г. № 2514</t>
  </si>
  <si>
    <t>2020 год</t>
  </si>
  <si>
    <t>Приложение 1                                                                                                          к изменениям, вносимым в постановление администрации МР "Печора" от 24.12.2013г. № 2514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</si>
</sst>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Fill="1"/>
    <xf numFmtId="0" fontId="3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0" fontId="7" fillId="0" borderId="0" xfId="0" applyFont="1" applyFill="1"/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164" fontId="2" fillId="0" borderId="0" xfId="0" applyNumberFormat="1" applyFont="1"/>
    <xf numFmtId="0" fontId="5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right" vertical="top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2"/>
  <sheetViews>
    <sheetView tabSelected="1" view="pageBreakPreview" topLeftCell="A5" zoomScale="50" zoomScaleNormal="70" zoomScaleSheetLayoutView="50" workbookViewId="0">
      <pane xSplit="3" ySplit="9" topLeftCell="D47" activePane="bottomRight" state="frozen"/>
      <selection activeCell="A5" sqref="A5"/>
      <selection pane="topRight" activeCell="D5" sqref="D5"/>
      <selection pane="bottomLeft" activeCell="A11" sqref="A11"/>
      <selection pane="bottomRight" activeCell="W51" sqref="W51"/>
    </sheetView>
  </sheetViews>
  <sheetFormatPr defaultColWidth="9.140625" defaultRowHeight="15.75" x14ac:dyDescent="0.25"/>
  <cols>
    <col min="1" max="1" width="47.7109375" style="13" customWidth="1"/>
    <col min="2" max="2" width="20.7109375" style="13" customWidth="1"/>
    <col min="3" max="3" width="20.85546875" style="13" customWidth="1"/>
    <col min="4" max="4" width="11.7109375" style="13" customWidth="1"/>
    <col min="5" max="5" width="11.7109375" style="14" customWidth="1"/>
    <col min="6" max="7" width="11.7109375" style="14" hidden="1" customWidth="1"/>
    <col min="8" max="8" width="11.7109375" style="14" customWidth="1"/>
    <col min="9" max="12" width="11.7109375" style="14" hidden="1" customWidth="1"/>
    <col min="13" max="13" width="11.7109375" style="14" customWidth="1"/>
    <col min="14" max="17" width="11.7109375" style="14" hidden="1" customWidth="1"/>
    <col min="18" max="24" width="11.7109375" style="14" customWidth="1"/>
    <col min="25" max="28" width="11.7109375" style="13" customWidth="1"/>
    <col min="29" max="29" width="11.7109375" style="14" customWidth="1"/>
    <col min="30" max="33" width="11.7109375" style="13" customWidth="1"/>
    <col min="34" max="34" width="11.7109375" style="14" customWidth="1"/>
    <col min="35" max="37" width="11.7109375" style="13" customWidth="1"/>
    <col min="38" max="16384" width="9.140625" style="13"/>
  </cols>
  <sheetData>
    <row r="1" spans="1:37" ht="15.75" hidden="1" customHeight="1" x14ac:dyDescent="0.25">
      <c r="AB1" s="68" t="s">
        <v>56</v>
      </c>
      <c r="AC1" s="68"/>
      <c r="AD1" s="68"/>
      <c r="AE1" s="68"/>
      <c r="AF1" s="68"/>
      <c r="AG1" s="68" t="s">
        <v>56</v>
      </c>
      <c r="AH1" s="68"/>
      <c r="AI1" s="68"/>
      <c r="AJ1" s="68"/>
      <c r="AK1" s="68"/>
    </row>
    <row r="2" spans="1:37" ht="21.75" hidden="1" customHeight="1" x14ac:dyDescent="0.25">
      <c r="AB2" s="68"/>
      <c r="AC2" s="68"/>
      <c r="AD2" s="68"/>
      <c r="AE2" s="68"/>
      <c r="AF2" s="68"/>
      <c r="AG2" s="68"/>
      <c r="AH2" s="68"/>
      <c r="AI2" s="68"/>
      <c r="AJ2" s="68"/>
      <c r="AK2" s="68"/>
    </row>
    <row r="3" spans="1:37" ht="30.75" hidden="1" customHeight="1" x14ac:dyDescent="0.25">
      <c r="AB3" s="68"/>
      <c r="AC3" s="68"/>
      <c r="AD3" s="68"/>
      <c r="AE3" s="68"/>
      <c r="AF3" s="68"/>
      <c r="AG3" s="68"/>
      <c r="AH3" s="68"/>
      <c r="AI3" s="68"/>
      <c r="AJ3" s="68"/>
      <c r="AK3" s="68"/>
    </row>
    <row r="4" spans="1:37" s="1" customFormat="1" ht="43.5" hidden="1" customHeight="1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8"/>
      <c r="X4" s="46"/>
      <c r="AC4" s="46"/>
      <c r="AH4" s="46"/>
    </row>
    <row r="5" spans="1:37" s="1" customFormat="1" ht="43.5" customHeight="1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8"/>
      <c r="X5" s="46"/>
      <c r="AC5" s="46"/>
      <c r="AF5" s="68" t="s">
        <v>58</v>
      </c>
      <c r="AG5" s="69"/>
      <c r="AH5" s="69"/>
      <c r="AI5" s="69"/>
      <c r="AJ5" s="69"/>
      <c r="AK5" s="69"/>
    </row>
    <row r="6" spans="1:37" s="1" customFormat="1" ht="43.5" customHeight="1" x14ac:dyDescent="0.25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8"/>
      <c r="X6" s="46"/>
      <c r="AC6" s="46"/>
      <c r="AF6" s="69"/>
      <c r="AG6" s="69"/>
      <c r="AH6" s="69"/>
      <c r="AI6" s="69"/>
      <c r="AJ6" s="69"/>
      <c r="AK6" s="69"/>
    </row>
    <row r="7" spans="1:37" s="1" customFormat="1" ht="43.5" customHeight="1" x14ac:dyDescent="0.25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8"/>
      <c r="X7" s="46"/>
      <c r="AC7" s="46"/>
      <c r="AH7" s="46"/>
    </row>
    <row r="8" spans="1:37" s="1" customFormat="1" ht="90" customHeight="1" x14ac:dyDescent="0.25">
      <c r="A8" s="15"/>
      <c r="B8" s="16"/>
      <c r="C8" s="16"/>
      <c r="D8" s="16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45"/>
      <c r="S8" s="17"/>
      <c r="T8" s="45"/>
      <c r="U8" s="45"/>
      <c r="V8" s="45"/>
      <c r="W8" s="45"/>
      <c r="X8" s="17"/>
      <c r="Y8" s="45"/>
      <c r="Z8" s="45"/>
      <c r="AA8" s="45"/>
      <c r="AB8" s="105"/>
      <c r="AC8" s="105"/>
      <c r="AD8" s="105"/>
      <c r="AE8" s="105"/>
      <c r="AF8" s="105"/>
      <c r="AG8" s="105" t="s">
        <v>52</v>
      </c>
      <c r="AH8" s="105"/>
      <c r="AI8" s="105"/>
      <c r="AJ8" s="105"/>
      <c r="AK8" s="105"/>
    </row>
    <row r="9" spans="1:37" s="1" customFormat="1" ht="35.25" customHeight="1" x14ac:dyDescent="0.25">
      <c r="A9" s="103" t="s">
        <v>19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</row>
    <row r="10" spans="1:37" s="1" customFormat="1" ht="24" customHeight="1" x14ac:dyDescent="0.25">
      <c r="A10" s="104"/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</row>
    <row r="11" spans="1:37" ht="39.75" customHeight="1" x14ac:dyDescent="0.25">
      <c r="A11" s="72" t="s">
        <v>3</v>
      </c>
      <c r="B11" s="72" t="s">
        <v>4</v>
      </c>
      <c r="C11" s="72" t="s">
        <v>0</v>
      </c>
      <c r="D11" s="72" t="s">
        <v>44</v>
      </c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</row>
    <row r="12" spans="1:37" ht="38.25" customHeight="1" x14ac:dyDescent="0.25">
      <c r="A12" s="77"/>
      <c r="B12" s="77"/>
      <c r="C12" s="72"/>
      <c r="D12" s="78" t="s">
        <v>1</v>
      </c>
      <c r="E12" s="79" t="s">
        <v>7</v>
      </c>
      <c r="F12" s="79"/>
      <c r="G12" s="79"/>
      <c r="H12" s="79" t="s">
        <v>8</v>
      </c>
      <c r="I12" s="79"/>
      <c r="J12" s="79"/>
      <c r="K12" s="79"/>
      <c r="L12" s="79"/>
      <c r="M12" s="79" t="s">
        <v>9</v>
      </c>
      <c r="N12" s="79"/>
      <c r="O12" s="79"/>
      <c r="P12" s="79"/>
      <c r="Q12" s="79"/>
      <c r="R12" s="79" t="s">
        <v>10</v>
      </c>
      <c r="S12" s="79"/>
      <c r="T12" s="79"/>
      <c r="U12" s="79"/>
      <c r="V12" s="79"/>
      <c r="W12" s="72" t="s">
        <v>47</v>
      </c>
      <c r="X12" s="72"/>
      <c r="Y12" s="72"/>
      <c r="Z12" s="72"/>
      <c r="AA12" s="72"/>
      <c r="AB12" s="72" t="s">
        <v>51</v>
      </c>
      <c r="AC12" s="72"/>
      <c r="AD12" s="72"/>
      <c r="AE12" s="72"/>
      <c r="AF12" s="72"/>
      <c r="AG12" s="72" t="s">
        <v>57</v>
      </c>
      <c r="AH12" s="72"/>
      <c r="AI12" s="72"/>
      <c r="AJ12" s="72"/>
      <c r="AK12" s="72"/>
    </row>
    <row r="13" spans="1:37" ht="84.75" customHeight="1" x14ac:dyDescent="0.25">
      <c r="A13" s="77"/>
      <c r="B13" s="77"/>
      <c r="C13" s="72"/>
      <c r="D13" s="78"/>
      <c r="E13" s="18" t="s">
        <v>2</v>
      </c>
      <c r="F13" s="52" t="s">
        <v>13</v>
      </c>
      <c r="G13" s="19" t="s">
        <v>12</v>
      </c>
      <c r="H13" s="18" t="s">
        <v>2</v>
      </c>
      <c r="I13" s="52" t="s">
        <v>13</v>
      </c>
      <c r="J13" s="19" t="s">
        <v>12</v>
      </c>
      <c r="K13" s="19" t="s">
        <v>40</v>
      </c>
      <c r="L13" s="19" t="s">
        <v>41</v>
      </c>
      <c r="M13" s="18" t="s">
        <v>2</v>
      </c>
      <c r="N13" s="52" t="s">
        <v>13</v>
      </c>
      <c r="O13" s="19" t="s">
        <v>12</v>
      </c>
      <c r="P13" s="19" t="s">
        <v>40</v>
      </c>
      <c r="Q13" s="19" t="s">
        <v>41</v>
      </c>
      <c r="R13" s="41" t="s">
        <v>2</v>
      </c>
      <c r="S13" s="52" t="s">
        <v>13</v>
      </c>
      <c r="T13" s="43" t="s">
        <v>12</v>
      </c>
      <c r="U13" s="43" t="s">
        <v>40</v>
      </c>
      <c r="V13" s="43" t="s">
        <v>41</v>
      </c>
      <c r="W13" s="18" t="s">
        <v>2</v>
      </c>
      <c r="X13" s="52" t="s">
        <v>13</v>
      </c>
      <c r="Y13" s="7" t="s">
        <v>12</v>
      </c>
      <c r="Z13" s="7" t="s">
        <v>40</v>
      </c>
      <c r="AA13" s="7" t="s">
        <v>41</v>
      </c>
      <c r="AB13" s="34" t="s">
        <v>2</v>
      </c>
      <c r="AC13" s="52" t="s">
        <v>13</v>
      </c>
      <c r="AD13" s="33" t="s">
        <v>12</v>
      </c>
      <c r="AE13" s="33" t="s">
        <v>40</v>
      </c>
      <c r="AF13" s="33" t="s">
        <v>41</v>
      </c>
      <c r="AG13" s="48" t="s">
        <v>2</v>
      </c>
      <c r="AH13" s="52" t="s">
        <v>13</v>
      </c>
      <c r="AI13" s="47" t="s">
        <v>12</v>
      </c>
      <c r="AJ13" s="47" t="s">
        <v>40</v>
      </c>
      <c r="AK13" s="47" t="s">
        <v>41</v>
      </c>
    </row>
    <row r="14" spans="1:37" ht="24.75" customHeight="1" x14ac:dyDescent="0.25">
      <c r="A14" s="20">
        <v>1</v>
      </c>
      <c r="B14" s="20">
        <v>2</v>
      </c>
      <c r="C14" s="20">
        <v>3</v>
      </c>
      <c r="D14" s="20">
        <v>4</v>
      </c>
      <c r="E14" s="20">
        <v>5</v>
      </c>
      <c r="F14" s="20">
        <v>7</v>
      </c>
      <c r="G14" s="20">
        <v>6</v>
      </c>
      <c r="H14" s="20">
        <v>8</v>
      </c>
      <c r="I14" s="20">
        <v>7</v>
      </c>
      <c r="J14" s="20">
        <v>9</v>
      </c>
      <c r="K14" s="20">
        <v>10</v>
      </c>
      <c r="L14" s="20">
        <v>11</v>
      </c>
      <c r="M14" s="20">
        <v>13</v>
      </c>
      <c r="N14" s="20">
        <v>7</v>
      </c>
      <c r="O14" s="20">
        <v>14</v>
      </c>
      <c r="P14" s="20">
        <v>15</v>
      </c>
      <c r="Q14" s="20">
        <v>16</v>
      </c>
      <c r="R14" s="44">
        <v>18</v>
      </c>
      <c r="S14" s="20">
        <v>7</v>
      </c>
      <c r="T14" s="44">
        <v>19</v>
      </c>
      <c r="U14" s="44">
        <v>20</v>
      </c>
      <c r="V14" s="44">
        <v>21</v>
      </c>
      <c r="W14" s="20">
        <v>23</v>
      </c>
      <c r="X14" s="20">
        <v>7</v>
      </c>
      <c r="Y14" s="20">
        <v>24</v>
      </c>
      <c r="Z14" s="20">
        <v>25</v>
      </c>
      <c r="AA14" s="20">
        <v>26</v>
      </c>
      <c r="AB14" s="39">
        <v>28</v>
      </c>
      <c r="AC14" s="20">
        <v>7</v>
      </c>
      <c r="AD14" s="39">
        <v>29</v>
      </c>
      <c r="AE14" s="39">
        <v>30</v>
      </c>
      <c r="AF14" s="39">
        <v>31</v>
      </c>
      <c r="AG14" s="51">
        <v>28</v>
      </c>
      <c r="AH14" s="20">
        <v>7</v>
      </c>
      <c r="AI14" s="51">
        <v>29</v>
      </c>
      <c r="AJ14" s="51">
        <v>30</v>
      </c>
      <c r="AK14" s="51">
        <v>31</v>
      </c>
    </row>
    <row r="15" spans="1:37" ht="15" customHeight="1" x14ac:dyDescent="0.25">
      <c r="A15" s="75" t="s">
        <v>5</v>
      </c>
      <c r="B15" s="80" t="s">
        <v>45</v>
      </c>
      <c r="C15" s="82" t="s">
        <v>6</v>
      </c>
      <c r="D15" s="84">
        <f>E15+H15+M15+R15+W15+AB15+AG15</f>
        <v>174967.1</v>
      </c>
      <c r="E15" s="58">
        <f>F15+G15</f>
        <v>36327.699999999997</v>
      </c>
      <c r="F15" s="58">
        <f t="shared" ref="F15" si="0">F17+F19+F20</f>
        <v>0</v>
      </c>
      <c r="G15" s="58">
        <f t="shared" ref="G15:V15" si="1">G17+G19+G20</f>
        <v>36327.699999999997</v>
      </c>
      <c r="H15" s="58">
        <f>I15+J15+K15+L15</f>
        <v>30864.200000000004</v>
      </c>
      <c r="I15" s="58">
        <f t="shared" ref="I15" si="2">I17+I19+I20</f>
        <v>0</v>
      </c>
      <c r="J15" s="58">
        <f t="shared" si="1"/>
        <v>23708.300000000003</v>
      </c>
      <c r="K15" s="61">
        <f>K17+K19+K20</f>
        <v>6805.9</v>
      </c>
      <c r="L15" s="61">
        <f t="shared" ref="L15" si="3">L17+L19+L20</f>
        <v>350</v>
      </c>
      <c r="M15" s="58">
        <f>N15+O15+P15+Q15</f>
        <v>30633.200000000001</v>
      </c>
      <c r="N15" s="58">
        <f t="shared" ref="N15" si="4">N17+N19+N20</f>
        <v>0</v>
      </c>
      <c r="O15" s="58">
        <f t="shared" si="1"/>
        <v>22107.4</v>
      </c>
      <c r="P15" s="61">
        <f t="shared" si="1"/>
        <v>8175.8</v>
      </c>
      <c r="Q15" s="61">
        <f t="shared" si="1"/>
        <v>350</v>
      </c>
      <c r="R15" s="58">
        <f>S15+T15+U15+V15</f>
        <v>17527.400000000001</v>
      </c>
      <c r="S15" s="58">
        <f t="shared" ref="S15" si="5">S17+S19+S20</f>
        <v>0</v>
      </c>
      <c r="T15" s="58">
        <f t="shared" si="1"/>
        <v>13069.7</v>
      </c>
      <c r="U15" s="61">
        <f t="shared" si="1"/>
        <v>4107.7</v>
      </c>
      <c r="V15" s="61">
        <f t="shared" si="1"/>
        <v>350</v>
      </c>
      <c r="W15" s="58">
        <f>X15+Y15+Z15+AA15</f>
        <v>19668.5</v>
      </c>
      <c r="X15" s="58">
        <f t="shared" ref="X15" si="6">X17+X19+X20</f>
        <v>0</v>
      </c>
      <c r="Y15" s="84">
        <f t="shared" ref="Y15:AA15" si="7">Y17+Y19+Y20</f>
        <v>16582.900000000001</v>
      </c>
      <c r="Z15" s="66">
        <f t="shared" si="7"/>
        <v>2735.6</v>
      </c>
      <c r="AA15" s="66">
        <f t="shared" si="7"/>
        <v>350</v>
      </c>
      <c r="AB15" s="66">
        <f>AC15+AD15+AE15+AF15</f>
        <v>19621.2</v>
      </c>
      <c r="AC15" s="58">
        <f t="shared" ref="AC15" si="8">AC17+AC19+AC20</f>
        <v>0</v>
      </c>
      <c r="AD15" s="66">
        <f t="shared" ref="AD15:AF15" si="9">AD17+AD19+AD20</f>
        <v>17142.900000000001</v>
      </c>
      <c r="AE15" s="66">
        <f t="shared" si="9"/>
        <v>2128.3000000000002</v>
      </c>
      <c r="AF15" s="66">
        <f t="shared" si="9"/>
        <v>350</v>
      </c>
      <c r="AG15" s="66">
        <f>AH15+AI15+AJ15+AK15</f>
        <v>20324.899999999998</v>
      </c>
      <c r="AH15" s="58">
        <f t="shared" ref="AH15" si="10">AH17+AH19+AH20</f>
        <v>0</v>
      </c>
      <c r="AI15" s="66">
        <f t="shared" ref="AI15:AK15" si="11">AI17+AI19+AI20</f>
        <v>17749.599999999999</v>
      </c>
      <c r="AJ15" s="66">
        <f t="shared" si="11"/>
        <v>2225.3000000000002</v>
      </c>
      <c r="AK15" s="66">
        <f t="shared" si="11"/>
        <v>350</v>
      </c>
    </row>
    <row r="16" spans="1:37" ht="66.75" customHeight="1" x14ac:dyDescent="0.25">
      <c r="A16" s="76"/>
      <c r="B16" s="81"/>
      <c r="C16" s="83"/>
      <c r="D16" s="82"/>
      <c r="E16" s="59"/>
      <c r="F16" s="59"/>
      <c r="G16" s="59"/>
      <c r="H16" s="59"/>
      <c r="I16" s="59"/>
      <c r="J16" s="59"/>
      <c r="K16" s="102"/>
      <c r="L16" s="102"/>
      <c r="M16" s="59"/>
      <c r="N16" s="59"/>
      <c r="O16" s="59"/>
      <c r="P16" s="102"/>
      <c r="Q16" s="102"/>
      <c r="R16" s="59"/>
      <c r="S16" s="59"/>
      <c r="T16" s="59"/>
      <c r="U16" s="102"/>
      <c r="V16" s="102"/>
      <c r="W16" s="59"/>
      <c r="X16" s="59"/>
      <c r="Y16" s="82"/>
      <c r="Z16" s="106"/>
      <c r="AA16" s="106"/>
      <c r="AB16" s="67"/>
      <c r="AC16" s="59"/>
      <c r="AD16" s="67"/>
      <c r="AE16" s="67"/>
      <c r="AF16" s="67"/>
      <c r="AG16" s="67"/>
      <c r="AH16" s="59"/>
      <c r="AI16" s="67"/>
      <c r="AJ16" s="67"/>
      <c r="AK16" s="67"/>
    </row>
    <row r="17" spans="1:37" ht="43.5" customHeight="1" x14ac:dyDescent="0.25">
      <c r="A17" s="76"/>
      <c r="B17" s="81"/>
      <c r="C17" s="82" t="s">
        <v>14</v>
      </c>
      <c r="D17" s="85">
        <f>E17+H17+M17+R17+W17+AB17+AG17</f>
        <v>148186.4</v>
      </c>
      <c r="E17" s="60">
        <f>F17+G17</f>
        <v>20874.2</v>
      </c>
      <c r="F17" s="60">
        <f t="shared" ref="F17" si="12">F21+F27+F43+F47</f>
        <v>0</v>
      </c>
      <c r="G17" s="60">
        <f t="shared" ref="G17:AF17" si="13">G21+G27+G43+G47</f>
        <v>20874.2</v>
      </c>
      <c r="H17" s="60">
        <f t="shared" si="13"/>
        <v>21857</v>
      </c>
      <c r="I17" s="60">
        <f t="shared" ref="I17" si="14">I21+I27+I43+I47</f>
        <v>0</v>
      </c>
      <c r="J17" s="60">
        <f t="shared" si="13"/>
        <v>14701.1</v>
      </c>
      <c r="K17" s="60">
        <f t="shared" si="13"/>
        <v>6805.9</v>
      </c>
      <c r="L17" s="60">
        <f t="shared" si="13"/>
        <v>350</v>
      </c>
      <c r="M17" s="60">
        <f t="shared" si="13"/>
        <v>28313.200000000001</v>
      </c>
      <c r="N17" s="60">
        <f t="shared" ref="N17" si="15">N21+N27+N43+N47</f>
        <v>0</v>
      </c>
      <c r="O17" s="60">
        <f t="shared" si="13"/>
        <v>19787.400000000001</v>
      </c>
      <c r="P17" s="60">
        <f t="shared" si="13"/>
        <v>8175.8</v>
      </c>
      <c r="Q17" s="60">
        <f t="shared" si="13"/>
        <v>350</v>
      </c>
      <c r="R17" s="60">
        <f t="shared" si="13"/>
        <v>17527.400000000001</v>
      </c>
      <c r="S17" s="60">
        <f t="shared" ref="S17" si="16">S21+S27+S43+S47</f>
        <v>0</v>
      </c>
      <c r="T17" s="60">
        <f t="shared" si="13"/>
        <v>13069.7</v>
      </c>
      <c r="U17" s="60">
        <f>U21+U27+U43+U47</f>
        <v>4107.7</v>
      </c>
      <c r="V17" s="60">
        <f>V21+V27+V43+V47</f>
        <v>350</v>
      </c>
      <c r="W17" s="60">
        <f t="shared" si="13"/>
        <v>19668.5</v>
      </c>
      <c r="X17" s="60">
        <f t="shared" ref="X17" si="17">X21+X27+X43+X47</f>
        <v>0</v>
      </c>
      <c r="Y17" s="85">
        <f t="shared" si="13"/>
        <v>16582.900000000001</v>
      </c>
      <c r="Z17" s="85">
        <f t="shared" si="13"/>
        <v>2735.6</v>
      </c>
      <c r="AA17" s="85">
        <f t="shared" si="13"/>
        <v>350</v>
      </c>
      <c r="AB17" s="73">
        <f t="shared" si="13"/>
        <v>19621.2</v>
      </c>
      <c r="AC17" s="60">
        <f t="shared" ref="AC17" si="18">AC21+AC27+AC43+AC47</f>
        <v>0</v>
      </c>
      <c r="AD17" s="73">
        <f t="shared" si="13"/>
        <v>17142.900000000001</v>
      </c>
      <c r="AE17" s="73">
        <f t="shared" si="13"/>
        <v>2128.3000000000002</v>
      </c>
      <c r="AF17" s="73">
        <f t="shared" si="13"/>
        <v>350</v>
      </c>
      <c r="AG17" s="73">
        <f t="shared" ref="AG17:AK17" si="19">AG21+AG27+AG43+AG47</f>
        <v>20324.899999999998</v>
      </c>
      <c r="AH17" s="60">
        <f t="shared" si="19"/>
        <v>0</v>
      </c>
      <c r="AI17" s="73">
        <f t="shared" si="19"/>
        <v>17749.599999999999</v>
      </c>
      <c r="AJ17" s="73">
        <f t="shared" si="19"/>
        <v>2225.3000000000002</v>
      </c>
      <c r="AK17" s="73">
        <f t="shared" si="19"/>
        <v>350</v>
      </c>
    </row>
    <row r="18" spans="1:37" ht="16.5" customHeight="1" x14ac:dyDescent="0.25">
      <c r="A18" s="76"/>
      <c r="B18" s="81"/>
      <c r="C18" s="83"/>
      <c r="D18" s="85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85"/>
      <c r="Z18" s="85"/>
      <c r="AA18" s="85"/>
      <c r="AB18" s="74"/>
      <c r="AC18" s="60"/>
      <c r="AD18" s="74"/>
      <c r="AE18" s="74"/>
      <c r="AF18" s="74"/>
      <c r="AG18" s="74"/>
      <c r="AH18" s="60"/>
      <c r="AI18" s="74"/>
      <c r="AJ18" s="74"/>
      <c r="AK18" s="74"/>
    </row>
    <row r="19" spans="1:37" ht="74.25" customHeight="1" x14ac:dyDescent="0.25">
      <c r="A19" s="76"/>
      <c r="B19" s="81"/>
      <c r="C19" s="6" t="s">
        <v>18</v>
      </c>
      <c r="D19" s="3">
        <f t="shared" ref="D19:D51" si="20">E19+H19+M19+R19+W19+AB19+AG19</f>
        <v>373.5</v>
      </c>
      <c r="E19" s="9">
        <f t="shared" ref="E19:T19" si="21">E37</f>
        <v>373.5</v>
      </c>
      <c r="F19" s="54">
        <f t="shared" ref="F19" si="22">F37</f>
        <v>0</v>
      </c>
      <c r="G19" s="9">
        <f t="shared" si="21"/>
        <v>373.5</v>
      </c>
      <c r="H19" s="9">
        <f t="shared" si="21"/>
        <v>0</v>
      </c>
      <c r="I19" s="54">
        <f t="shared" ref="I19" si="23">I37</f>
        <v>0</v>
      </c>
      <c r="J19" s="9">
        <f t="shared" si="21"/>
        <v>0</v>
      </c>
      <c r="K19" s="9">
        <v>0</v>
      </c>
      <c r="L19" s="9">
        <v>0</v>
      </c>
      <c r="M19" s="9">
        <f t="shared" si="21"/>
        <v>0</v>
      </c>
      <c r="N19" s="54">
        <f t="shared" ref="N19" si="24">N37</f>
        <v>0</v>
      </c>
      <c r="O19" s="9">
        <f t="shared" si="21"/>
        <v>0</v>
      </c>
      <c r="P19" s="9">
        <v>0</v>
      </c>
      <c r="Q19" s="9">
        <v>0</v>
      </c>
      <c r="R19" s="42">
        <f t="shared" si="21"/>
        <v>0</v>
      </c>
      <c r="S19" s="54">
        <f t="shared" ref="S19" si="25">S37</f>
        <v>0</v>
      </c>
      <c r="T19" s="42">
        <f t="shared" si="21"/>
        <v>0</v>
      </c>
      <c r="U19" s="42">
        <v>0</v>
      </c>
      <c r="V19" s="42">
        <v>0</v>
      </c>
      <c r="W19" s="9">
        <f t="shared" ref="W19:Y19" si="26">W37</f>
        <v>0</v>
      </c>
      <c r="X19" s="54">
        <f t="shared" si="26"/>
        <v>0</v>
      </c>
      <c r="Y19" s="3">
        <f t="shared" si="26"/>
        <v>0</v>
      </c>
      <c r="Z19" s="3">
        <v>0</v>
      </c>
      <c r="AA19" s="3">
        <v>0</v>
      </c>
      <c r="AB19" s="37">
        <f t="shared" ref="AB19:AD19" si="27">AB37</f>
        <v>0</v>
      </c>
      <c r="AC19" s="54">
        <f t="shared" si="27"/>
        <v>0</v>
      </c>
      <c r="AD19" s="37">
        <f t="shared" si="27"/>
        <v>0</v>
      </c>
      <c r="AE19" s="37">
        <v>0</v>
      </c>
      <c r="AF19" s="37">
        <v>0</v>
      </c>
      <c r="AG19" s="50">
        <f t="shared" ref="AG19:AI19" si="28">AG37</f>
        <v>0</v>
      </c>
      <c r="AH19" s="54">
        <f t="shared" si="28"/>
        <v>0</v>
      </c>
      <c r="AI19" s="50">
        <f t="shared" si="28"/>
        <v>0</v>
      </c>
      <c r="AJ19" s="50">
        <v>0</v>
      </c>
      <c r="AK19" s="50">
        <v>0</v>
      </c>
    </row>
    <row r="20" spans="1:37" ht="62.25" customHeight="1" x14ac:dyDescent="0.25">
      <c r="A20" s="76"/>
      <c r="B20" s="81"/>
      <c r="C20" s="6" t="s">
        <v>21</v>
      </c>
      <c r="D20" s="3">
        <f t="shared" si="20"/>
        <v>26407.200000000001</v>
      </c>
      <c r="E20" s="9">
        <f t="shared" ref="E20:T20" si="29">E44+E38</f>
        <v>15080</v>
      </c>
      <c r="F20" s="54">
        <f t="shared" ref="F20" si="30">F44+F38</f>
        <v>0</v>
      </c>
      <c r="G20" s="9">
        <f t="shared" si="29"/>
        <v>15080</v>
      </c>
      <c r="H20" s="9">
        <f t="shared" si="29"/>
        <v>9007.2000000000007</v>
      </c>
      <c r="I20" s="54">
        <f t="shared" ref="I20" si="31">I44+I38</f>
        <v>0</v>
      </c>
      <c r="J20" s="9">
        <f t="shared" si="29"/>
        <v>9007.2000000000007</v>
      </c>
      <c r="K20" s="9">
        <v>0</v>
      </c>
      <c r="L20" s="9">
        <v>0</v>
      </c>
      <c r="M20" s="9">
        <f t="shared" si="29"/>
        <v>2320</v>
      </c>
      <c r="N20" s="54">
        <f t="shared" ref="N20" si="32">N44+N38</f>
        <v>0</v>
      </c>
      <c r="O20" s="9">
        <f t="shared" si="29"/>
        <v>2320</v>
      </c>
      <c r="P20" s="9">
        <v>0</v>
      </c>
      <c r="Q20" s="9">
        <v>0</v>
      </c>
      <c r="R20" s="42">
        <f t="shared" si="29"/>
        <v>0</v>
      </c>
      <c r="S20" s="54">
        <f t="shared" ref="S20" si="33">S44+S38</f>
        <v>0</v>
      </c>
      <c r="T20" s="42">
        <f t="shared" si="29"/>
        <v>0</v>
      </c>
      <c r="U20" s="42">
        <v>0</v>
      </c>
      <c r="V20" s="42">
        <v>0</v>
      </c>
      <c r="W20" s="9">
        <f t="shared" ref="W20:Y20" si="34">W44+W38</f>
        <v>0</v>
      </c>
      <c r="X20" s="54">
        <f t="shared" si="34"/>
        <v>0</v>
      </c>
      <c r="Y20" s="3">
        <f t="shared" si="34"/>
        <v>0</v>
      </c>
      <c r="Z20" s="3">
        <v>0</v>
      </c>
      <c r="AA20" s="3">
        <v>0</v>
      </c>
      <c r="AB20" s="37">
        <f t="shared" ref="AB20:AD20" si="35">AB44+AB38</f>
        <v>0</v>
      </c>
      <c r="AC20" s="54">
        <f t="shared" si="35"/>
        <v>0</v>
      </c>
      <c r="AD20" s="37">
        <f t="shared" si="35"/>
        <v>0</v>
      </c>
      <c r="AE20" s="37">
        <v>0</v>
      </c>
      <c r="AF20" s="37">
        <v>0</v>
      </c>
      <c r="AG20" s="50">
        <f t="shared" ref="AG20:AI20" si="36">AG44+AG38</f>
        <v>0</v>
      </c>
      <c r="AH20" s="54">
        <f t="shared" si="36"/>
        <v>0</v>
      </c>
      <c r="AI20" s="50">
        <f t="shared" si="36"/>
        <v>0</v>
      </c>
      <c r="AJ20" s="50">
        <v>0</v>
      </c>
      <c r="AK20" s="50">
        <v>0</v>
      </c>
    </row>
    <row r="21" spans="1:37" ht="15" customHeight="1" x14ac:dyDescent="0.25">
      <c r="A21" s="75" t="s">
        <v>22</v>
      </c>
      <c r="B21" s="88" t="s">
        <v>20</v>
      </c>
      <c r="C21" s="80" t="s">
        <v>6</v>
      </c>
      <c r="D21" s="84">
        <f t="shared" si="20"/>
        <v>13963</v>
      </c>
      <c r="E21" s="61">
        <f t="shared" ref="E21:R21" si="37">E23+E24+E25+E26</f>
        <v>7110</v>
      </c>
      <c r="F21" s="61">
        <f t="shared" ref="F21" si="38">F23+F24+F25+F26</f>
        <v>0</v>
      </c>
      <c r="G21" s="61">
        <f t="shared" si="37"/>
        <v>7110</v>
      </c>
      <c r="H21" s="61">
        <f t="shared" si="37"/>
        <v>1260</v>
      </c>
      <c r="I21" s="61">
        <f t="shared" ref="I21" si="39">I23+I24+I25+I26</f>
        <v>0</v>
      </c>
      <c r="J21" s="61">
        <f t="shared" si="37"/>
        <v>1260</v>
      </c>
      <c r="K21" s="61">
        <v>0</v>
      </c>
      <c r="L21" s="61">
        <v>0</v>
      </c>
      <c r="M21" s="61">
        <f t="shared" si="37"/>
        <v>5560</v>
      </c>
      <c r="N21" s="61">
        <f t="shared" ref="N21" si="40">N23+N24+N25+N26</f>
        <v>0</v>
      </c>
      <c r="O21" s="61">
        <f t="shared" si="37"/>
        <v>5560</v>
      </c>
      <c r="P21" s="61">
        <v>0</v>
      </c>
      <c r="Q21" s="61">
        <v>0</v>
      </c>
      <c r="R21" s="61">
        <f t="shared" si="37"/>
        <v>33</v>
      </c>
      <c r="S21" s="61">
        <f t="shared" ref="S21" si="41">S23+S24+S25+S26</f>
        <v>0</v>
      </c>
      <c r="T21" s="61">
        <v>33</v>
      </c>
      <c r="U21" s="61">
        <v>0</v>
      </c>
      <c r="V21" s="61">
        <v>0</v>
      </c>
      <c r="W21" s="61">
        <f t="shared" ref="W21:Y21" si="42">W23+W24+W25+W26</f>
        <v>0</v>
      </c>
      <c r="X21" s="61">
        <f t="shared" si="42"/>
        <v>0</v>
      </c>
      <c r="Y21" s="66">
        <f t="shared" si="42"/>
        <v>0</v>
      </c>
      <c r="Z21" s="66">
        <v>0</v>
      </c>
      <c r="AA21" s="66">
        <v>0</v>
      </c>
      <c r="AB21" s="66">
        <f t="shared" ref="AB21:AD21" si="43">AB23+AB24+AB25+AB26</f>
        <v>0</v>
      </c>
      <c r="AC21" s="61">
        <f t="shared" si="43"/>
        <v>0</v>
      </c>
      <c r="AD21" s="66">
        <f t="shared" si="43"/>
        <v>0</v>
      </c>
      <c r="AE21" s="66">
        <v>0</v>
      </c>
      <c r="AF21" s="66">
        <v>0</v>
      </c>
      <c r="AG21" s="66">
        <f>AG23+AG24+AG25+AG26</f>
        <v>0</v>
      </c>
      <c r="AH21" s="61">
        <f t="shared" ref="AH21:AI21" si="44">AH23+AH24+AH25+AH26</f>
        <v>0</v>
      </c>
      <c r="AI21" s="66">
        <f t="shared" si="44"/>
        <v>0</v>
      </c>
      <c r="AJ21" s="66">
        <v>0</v>
      </c>
      <c r="AK21" s="66">
        <v>0</v>
      </c>
    </row>
    <row r="22" spans="1:37" ht="87" customHeight="1" x14ac:dyDescent="0.25">
      <c r="A22" s="76"/>
      <c r="B22" s="89"/>
      <c r="C22" s="81"/>
      <c r="D22" s="82">
        <f t="shared" si="20"/>
        <v>0</v>
      </c>
      <c r="E22" s="62"/>
      <c r="F22" s="62"/>
      <c r="G22" s="62"/>
      <c r="H22" s="62"/>
      <c r="I22" s="62"/>
      <c r="J22" s="62"/>
      <c r="K22" s="102"/>
      <c r="L22" s="102"/>
      <c r="M22" s="62"/>
      <c r="N22" s="62"/>
      <c r="O22" s="62"/>
      <c r="P22" s="102"/>
      <c r="Q22" s="62"/>
      <c r="R22" s="62"/>
      <c r="S22" s="62"/>
      <c r="T22" s="62"/>
      <c r="U22" s="62"/>
      <c r="V22" s="62"/>
      <c r="W22" s="62"/>
      <c r="X22" s="62"/>
      <c r="Y22" s="67"/>
      <c r="Z22" s="67"/>
      <c r="AA22" s="67"/>
      <c r="AB22" s="67"/>
      <c r="AC22" s="62"/>
      <c r="AD22" s="67"/>
      <c r="AE22" s="67"/>
      <c r="AF22" s="67"/>
      <c r="AG22" s="67"/>
      <c r="AH22" s="62"/>
      <c r="AI22" s="67"/>
      <c r="AJ22" s="67"/>
      <c r="AK22" s="67"/>
    </row>
    <row r="23" spans="1:37" ht="96.75" customHeight="1" x14ac:dyDescent="0.25">
      <c r="A23" s="21" t="s">
        <v>23</v>
      </c>
      <c r="B23" s="22" t="s">
        <v>25</v>
      </c>
      <c r="C23" s="22" t="s">
        <v>11</v>
      </c>
      <c r="D23" s="3">
        <f t="shared" si="20"/>
        <v>13198.1</v>
      </c>
      <c r="E23" s="9">
        <f>F23+G23</f>
        <v>7050</v>
      </c>
      <c r="F23" s="54">
        <v>0</v>
      </c>
      <c r="G23" s="9">
        <v>7050</v>
      </c>
      <c r="H23" s="9">
        <f>I23+J23+K23+L23</f>
        <v>648.1</v>
      </c>
      <c r="I23" s="54">
        <v>0</v>
      </c>
      <c r="J23" s="9">
        <v>648.1</v>
      </c>
      <c r="K23" s="9">
        <v>0</v>
      </c>
      <c r="L23" s="9">
        <v>0</v>
      </c>
      <c r="M23" s="9">
        <f>N23+O23+P23+Q23</f>
        <v>5500</v>
      </c>
      <c r="N23" s="54">
        <v>0</v>
      </c>
      <c r="O23" s="9">
        <v>5500</v>
      </c>
      <c r="P23" s="9">
        <v>0</v>
      </c>
      <c r="Q23" s="9">
        <v>0</v>
      </c>
      <c r="R23" s="42">
        <f>S23+T23+U23+V23</f>
        <v>0</v>
      </c>
      <c r="S23" s="54">
        <v>0</v>
      </c>
      <c r="T23" s="42">
        <v>0</v>
      </c>
      <c r="U23" s="42">
        <v>0</v>
      </c>
      <c r="V23" s="42">
        <v>0</v>
      </c>
      <c r="W23" s="9">
        <f>X23+Y23+Z23+AA23</f>
        <v>0</v>
      </c>
      <c r="X23" s="54">
        <v>0</v>
      </c>
      <c r="Y23" s="3">
        <v>0</v>
      </c>
      <c r="Z23" s="3">
        <v>0</v>
      </c>
      <c r="AA23" s="3">
        <v>0</v>
      </c>
      <c r="AB23" s="37">
        <f>AC23+AD23+AE23+AF23</f>
        <v>0</v>
      </c>
      <c r="AC23" s="54">
        <v>0</v>
      </c>
      <c r="AD23" s="37">
        <v>0</v>
      </c>
      <c r="AE23" s="37">
        <v>0</v>
      </c>
      <c r="AF23" s="37">
        <v>0</v>
      </c>
      <c r="AG23" s="50">
        <f>AH23+AI23+AJ23+AK23</f>
        <v>0</v>
      </c>
      <c r="AH23" s="54">
        <v>0</v>
      </c>
      <c r="AI23" s="50">
        <v>0</v>
      </c>
      <c r="AJ23" s="50">
        <v>0</v>
      </c>
      <c r="AK23" s="50">
        <v>0</v>
      </c>
    </row>
    <row r="24" spans="1:37" ht="67.5" customHeight="1" x14ac:dyDescent="0.25">
      <c r="A24" s="21" t="s">
        <v>37</v>
      </c>
      <c r="B24" s="22" t="s">
        <v>25</v>
      </c>
      <c r="C24" s="22" t="s">
        <v>11</v>
      </c>
      <c r="D24" s="3">
        <f t="shared" si="20"/>
        <v>0</v>
      </c>
      <c r="E24" s="9">
        <f>F24+G24</f>
        <v>0</v>
      </c>
      <c r="F24" s="54">
        <v>0</v>
      </c>
      <c r="G24" s="9">
        <v>0</v>
      </c>
      <c r="H24" s="9">
        <v>0</v>
      </c>
      <c r="I24" s="54">
        <v>0</v>
      </c>
      <c r="J24" s="9">
        <v>0</v>
      </c>
      <c r="K24" s="9">
        <v>0</v>
      </c>
      <c r="L24" s="9">
        <v>0</v>
      </c>
      <c r="M24" s="9">
        <f>N24+O24+P24+Q24</f>
        <v>0</v>
      </c>
      <c r="N24" s="54">
        <v>0</v>
      </c>
      <c r="O24" s="9">
        <v>0</v>
      </c>
      <c r="P24" s="9">
        <v>0</v>
      </c>
      <c r="Q24" s="9">
        <v>0</v>
      </c>
      <c r="R24" s="42">
        <f>S24+T24+U24+V24</f>
        <v>0</v>
      </c>
      <c r="S24" s="54">
        <v>0</v>
      </c>
      <c r="T24" s="42">
        <v>0</v>
      </c>
      <c r="U24" s="42">
        <v>0</v>
      </c>
      <c r="V24" s="42">
        <v>0</v>
      </c>
      <c r="W24" s="9">
        <f>X24+Y24+Z24+AA24</f>
        <v>0</v>
      </c>
      <c r="X24" s="54">
        <v>0</v>
      </c>
      <c r="Y24" s="3">
        <v>0</v>
      </c>
      <c r="Z24" s="3">
        <v>0</v>
      </c>
      <c r="AA24" s="3">
        <v>0</v>
      </c>
      <c r="AB24" s="55">
        <f t="shared" ref="AB24:AB26" si="45">AC24+AD24+AE24+AF24</f>
        <v>0</v>
      </c>
      <c r="AC24" s="54">
        <v>0</v>
      </c>
      <c r="AD24" s="37">
        <v>0</v>
      </c>
      <c r="AE24" s="37">
        <v>0</v>
      </c>
      <c r="AF24" s="37">
        <v>0</v>
      </c>
      <c r="AG24" s="55">
        <f t="shared" ref="AG24:AG26" si="46">AH24+AI24+AJ24+AK24</f>
        <v>0</v>
      </c>
      <c r="AH24" s="54">
        <v>0</v>
      </c>
      <c r="AI24" s="50">
        <v>0</v>
      </c>
      <c r="AJ24" s="50">
        <v>0</v>
      </c>
      <c r="AK24" s="50">
        <v>0</v>
      </c>
    </row>
    <row r="25" spans="1:37" s="25" customFormat="1" ht="102" customHeight="1" x14ac:dyDescent="0.25">
      <c r="A25" s="21" t="s">
        <v>38</v>
      </c>
      <c r="B25" s="22" t="s">
        <v>35</v>
      </c>
      <c r="C25" s="22" t="s">
        <v>34</v>
      </c>
      <c r="D25" s="23">
        <f t="shared" si="20"/>
        <v>551.9</v>
      </c>
      <c r="E25" s="24">
        <v>0</v>
      </c>
      <c r="F25" s="24">
        <v>0</v>
      </c>
      <c r="G25" s="24">
        <v>0</v>
      </c>
      <c r="H25" s="24">
        <f>I25+J25+K25+L25</f>
        <v>551.9</v>
      </c>
      <c r="I25" s="24">
        <v>0</v>
      </c>
      <c r="J25" s="24">
        <v>551.9</v>
      </c>
      <c r="K25" s="24">
        <v>0</v>
      </c>
      <c r="L25" s="24">
        <v>0</v>
      </c>
      <c r="M25" s="24">
        <f>N25+O25+P25+Q25</f>
        <v>0</v>
      </c>
      <c r="N25" s="24">
        <v>0</v>
      </c>
      <c r="O25" s="24">
        <v>0</v>
      </c>
      <c r="P25" s="24">
        <v>0</v>
      </c>
      <c r="Q25" s="24">
        <v>0</v>
      </c>
      <c r="R25" s="42">
        <f>S25+T25+U25+V25</f>
        <v>0</v>
      </c>
      <c r="S25" s="24">
        <v>0</v>
      </c>
      <c r="T25" s="24">
        <v>0</v>
      </c>
      <c r="U25" s="24">
        <v>0</v>
      </c>
      <c r="V25" s="24">
        <v>0</v>
      </c>
      <c r="W25" s="24">
        <f>X25+Y25+Z25+AA25</f>
        <v>0</v>
      </c>
      <c r="X25" s="24">
        <v>0</v>
      </c>
      <c r="Y25" s="23">
        <v>0</v>
      </c>
      <c r="Z25" s="23">
        <v>0</v>
      </c>
      <c r="AA25" s="23">
        <v>0</v>
      </c>
      <c r="AB25" s="55">
        <f t="shared" si="45"/>
        <v>0</v>
      </c>
      <c r="AC25" s="24">
        <v>0</v>
      </c>
      <c r="AD25" s="23">
        <v>0</v>
      </c>
      <c r="AE25" s="23">
        <v>0</v>
      </c>
      <c r="AF25" s="23">
        <v>0</v>
      </c>
      <c r="AG25" s="55">
        <f t="shared" si="46"/>
        <v>0</v>
      </c>
      <c r="AH25" s="24">
        <v>0</v>
      </c>
      <c r="AI25" s="23">
        <v>0</v>
      </c>
      <c r="AJ25" s="23">
        <v>0</v>
      </c>
      <c r="AK25" s="23">
        <v>0</v>
      </c>
    </row>
    <row r="26" spans="1:37" ht="92.25" customHeight="1" x14ac:dyDescent="0.25">
      <c r="A26" s="21" t="s">
        <v>24</v>
      </c>
      <c r="B26" s="22" t="s">
        <v>20</v>
      </c>
      <c r="C26" s="22" t="s">
        <v>11</v>
      </c>
      <c r="D26" s="3">
        <f t="shared" si="20"/>
        <v>213</v>
      </c>
      <c r="E26" s="9">
        <f>F26+G26</f>
        <v>60</v>
      </c>
      <c r="F26" s="54">
        <v>0</v>
      </c>
      <c r="G26" s="9">
        <v>60</v>
      </c>
      <c r="H26" s="9">
        <f>I26+J26+K26+L26</f>
        <v>60</v>
      </c>
      <c r="I26" s="54">
        <v>0</v>
      </c>
      <c r="J26" s="9">
        <v>60</v>
      </c>
      <c r="K26" s="9">
        <v>0</v>
      </c>
      <c r="L26" s="9">
        <v>0</v>
      </c>
      <c r="M26" s="9">
        <f>N26+O26+P26+Q26</f>
        <v>60</v>
      </c>
      <c r="N26" s="54">
        <v>0</v>
      </c>
      <c r="O26" s="9">
        <v>60</v>
      </c>
      <c r="P26" s="9">
        <v>0</v>
      </c>
      <c r="Q26" s="9">
        <v>0</v>
      </c>
      <c r="R26" s="42">
        <f>S26+T26+U26+V26</f>
        <v>33</v>
      </c>
      <c r="S26" s="54">
        <v>0</v>
      </c>
      <c r="T26" s="42">
        <v>33</v>
      </c>
      <c r="U26" s="42">
        <v>0</v>
      </c>
      <c r="V26" s="42">
        <v>0</v>
      </c>
      <c r="W26" s="9">
        <f>X26+Y26+Z26+AA26</f>
        <v>0</v>
      </c>
      <c r="X26" s="54">
        <v>0</v>
      </c>
      <c r="Y26" s="3">
        <v>0</v>
      </c>
      <c r="Z26" s="3">
        <v>0</v>
      </c>
      <c r="AA26" s="3">
        <v>0</v>
      </c>
      <c r="AB26" s="55">
        <f t="shared" si="45"/>
        <v>0</v>
      </c>
      <c r="AC26" s="54">
        <v>0</v>
      </c>
      <c r="AD26" s="37">
        <v>0</v>
      </c>
      <c r="AE26" s="37">
        <v>0</v>
      </c>
      <c r="AF26" s="37">
        <v>0</v>
      </c>
      <c r="AG26" s="55">
        <f t="shared" si="46"/>
        <v>0</v>
      </c>
      <c r="AH26" s="54">
        <v>0</v>
      </c>
      <c r="AI26" s="50">
        <v>0</v>
      </c>
      <c r="AJ26" s="50">
        <v>0</v>
      </c>
      <c r="AK26" s="50">
        <v>0</v>
      </c>
    </row>
    <row r="27" spans="1:37" s="26" customFormat="1" ht="61.5" customHeight="1" x14ac:dyDescent="0.25">
      <c r="A27" s="96" t="s">
        <v>32</v>
      </c>
      <c r="B27" s="98" t="s">
        <v>36</v>
      </c>
      <c r="C27" s="100" t="s">
        <v>6</v>
      </c>
      <c r="D27" s="95">
        <f t="shared" si="20"/>
        <v>101987.20000000001</v>
      </c>
      <c r="E27" s="63">
        <f t="shared" ref="E27:T27" si="47">E31+E32+E33+E34+E35</f>
        <v>13544.2</v>
      </c>
      <c r="F27" s="63">
        <f t="shared" ref="F27" si="48">F31+F32+F33+F34+F35</f>
        <v>0</v>
      </c>
      <c r="G27" s="63">
        <f t="shared" si="47"/>
        <v>13544.2</v>
      </c>
      <c r="H27" s="63">
        <f t="shared" si="47"/>
        <v>13086.1</v>
      </c>
      <c r="I27" s="63">
        <f t="shared" ref="I27" si="49">I31+I32+I33+I34+I35</f>
        <v>0</v>
      </c>
      <c r="J27" s="63">
        <f t="shared" si="47"/>
        <v>13086.1</v>
      </c>
      <c r="K27" s="63">
        <f t="shared" ref="K27:L27" si="50">K31+K32+K33+K34+K35</f>
        <v>0</v>
      </c>
      <c r="L27" s="63">
        <f t="shared" si="50"/>
        <v>0</v>
      </c>
      <c r="M27" s="63">
        <f t="shared" si="47"/>
        <v>12991</v>
      </c>
      <c r="N27" s="63">
        <f t="shared" ref="N27" si="51">N31+N32+N33+N34+N35</f>
        <v>0</v>
      </c>
      <c r="O27" s="63">
        <f t="shared" si="47"/>
        <v>12991</v>
      </c>
      <c r="P27" s="63">
        <f t="shared" ref="P27:Q27" si="52">P31+P32+P33+P34+P35</f>
        <v>0</v>
      </c>
      <c r="Q27" s="63">
        <f t="shared" si="52"/>
        <v>0</v>
      </c>
      <c r="R27" s="63">
        <f t="shared" si="47"/>
        <v>12414</v>
      </c>
      <c r="S27" s="63">
        <f t="shared" ref="S27" si="53">S31+S32+S33+S34+S35</f>
        <v>0</v>
      </c>
      <c r="T27" s="63">
        <f t="shared" si="47"/>
        <v>12414</v>
      </c>
      <c r="U27" s="63">
        <f t="shared" ref="U27:V27" si="54">U31+U32+U33+U34+U35</f>
        <v>0</v>
      </c>
      <c r="V27" s="63">
        <f t="shared" si="54"/>
        <v>0</v>
      </c>
      <c r="W27" s="63">
        <f t="shared" ref="W27:AA27" si="55">W31+W32+W33+W34+W35</f>
        <v>16059.4</v>
      </c>
      <c r="X27" s="63">
        <f t="shared" si="55"/>
        <v>0</v>
      </c>
      <c r="Y27" s="95">
        <f t="shared" si="55"/>
        <v>16059.4</v>
      </c>
      <c r="Z27" s="95">
        <f t="shared" si="55"/>
        <v>0</v>
      </c>
      <c r="AA27" s="95">
        <f t="shared" si="55"/>
        <v>0</v>
      </c>
      <c r="AB27" s="70">
        <f t="shared" ref="AB27:AF27" si="56">AB31+AB32+AB33+AB34+AB35</f>
        <v>16642.900000000001</v>
      </c>
      <c r="AC27" s="63">
        <f t="shared" si="56"/>
        <v>0</v>
      </c>
      <c r="AD27" s="70">
        <f t="shared" si="56"/>
        <v>16642.900000000001</v>
      </c>
      <c r="AE27" s="70">
        <f t="shared" si="56"/>
        <v>0</v>
      </c>
      <c r="AF27" s="70">
        <f t="shared" si="56"/>
        <v>0</v>
      </c>
      <c r="AG27" s="70">
        <f t="shared" ref="AG27:AK27" si="57">AG31+AG32+AG33+AG34+AG35</f>
        <v>17249.599999999999</v>
      </c>
      <c r="AH27" s="63">
        <f t="shared" si="57"/>
        <v>0</v>
      </c>
      <c r="AI27" s="70">
        <f t="shared" si="57"/>
        <v>17249.599999999999</v>
      </c>
      <c r="AJ27" s="70">
        <f t="shared" si="57"/>
        <v>0</v>
      </c>
      <c r="AK27" s="70">
        <f t="shared" si="57"/>
        <v>0</v>
      </c>
    </row>
    <row r="28" spans="1:37" s="26" customFormat="1" ht="18" customHeight="1" x14ac:dyDescent="0.25">
      <c r="A28" s="97"/>
      <c r="B28" s="98"/>
      <c r="C28" s="101"/>
      <c r="D28" s="95">
        <f t="shared" si="20"/>
        <v>0</v>
      </c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95"/>
      <c r="Z28" s="95"/>
      <c r="AA28" s="95"/>
      <c r="AB28" s="71"/>
      <c r="AC28" s="63"/>
      <c r="AD28" s="71"/>
      <c r="AE28" s="71"/>
      <c r="AF28" s="71"/>
      <c r="AG28" s="71"/>
      <c r="AH28" s="63"/>
      <c r="AI28" s="71"/>
      <c r="AJ28" s="71"/>
      <c r="AK28" s="71"/>
    </row>
    <row r="29" spans="1:37" s="26" customFormat="1" ht="62.25" customHeight="1" x14ac:dyDescent="0.25">
      <c r="A29" s="97"/>
      <c r="B29" s="99"/>
      <c r="C29" s="93" t="s">
        <v>11</v>
      </c>
      <c r="D29" s="56">
        <f t="shared" si="20"/>
        <v>101987.20000000001</v>
      </c>
      <c r="E29" s="64">
        <f t="shared" ref="E29:E30" si="58">F29+G29</f>
        <v>13544.2</v>
      </c>
      <c r="F29" s="64">
        <f t="shared" ref="F29" si="59">F31+F32+F33+F34+F35</f>
        <v>0</v>
      </c>
      <c r="G29" s="64">
        <f>G31+G32+G33+G34+G35</f>
        <v>13544.2</v>
      </c>
      <c r="H29" s="64">
        <f t="shared" ref="H29:H30" si="60">I29+J29+K29+L29</f>
        <v>13086.1</v>
      </c>
      <c r="I29" s="64">
        <f t="shared" ref="I29" si="61">I31+I32+I33+I34+I35</f>
        <v>0</v>
      </c>
      <c r="J29" s="64">
        <f>J31+J32+J33+J34+J35</f>
        <v>13086.1</v>
      </c>
      <c r="K29" s="64">
        <f t="shared" ref="K29:L29" si="62">K31+K32+K33+K34+K35</f>
        <v>0</v>
      </c>
      <c r="L29" s="64">
        <f t="shared" si="62"/>
        <v>0</v>
      </c>
      <c r="M29" s="64">
        <f t="shared" ref="M29:M30" si="63">N29+O29+P29+Q29</f>
        <v>12991</v>
      </c>
      <c r="N29" s="64">
        <f t="shared" ref="N29" si="64">N31+N32+N33+N34+N35</f>
        <v>0</v>
      </c>
      <c r="O29" s="64">
        <f>O31+O32+O33+O34+O35</f>
        <v>12991</v>
      </c>
      <c r="P29" s="64">
        <f t="shared" ref="P29:Q29" si="65">P31+P32+P33+P34+P35</f>
        <v>0</v>
      </c>
      <c r="Q29" s="64">
        <f t="shared" si="65"/>
        <v>0</v>
      </c>
      <c r="R29" s="64">
        <f t="shared" ref="R29:R30" si="66">S29+T29+U29+V29</f>
        <v>12414</v>
      </c>
      <c r="S29" s="64">
        <f t="shared" ref="S29" si="67">S31+S32+S33+S34+S35</f>
        <v>0</v>
      </c>
      <c r="T29" s="64">
        <f>T31+T32+T33+T34+T35</f>
        <v>12414</v>
      </c>
      <c r="U29" s="64">
        <f t="shared" ref="U29:V29" si="68">U31+U32+U33+U34+U35</f>
        <v>0</v>
      </c>
      <c r="V29" s="64">
        <f t="shared" si="68"/>
        <v>0</v>
      </c>
      <c r="W29" s="64">
        <f t="shared" ref="W29:W30" si="69">X29+Y29+Z29+AA29</f>
        <v>16059.4</v>
      </c>
      <c r="X29" s="64">
        <f t="shared" ref="X29" si="70">X31+X32+X33+X34+X35</f>
        <v>0</v>
      </c>
      <c r="Y29" s="56">
        <f>Y31+Y32+Y33+Y34+Y35</f>
        <v>16059.4</v>
      </c>
      <c r="Z29" s="56">
        <f t="shared" ref="Z29:AA29" si="71">Z31+Z32+Z33+Z34+Z35</f>
        <v>0</v>
      </c>
      <c r="AA29" s="56">
        <f t="shared" si="71"/>
        <v>0</v>
      </c>
      <c r="AB29" s="38">
        <f>AC29+AD29</f>
        <v>16642.900000000001</v>
      </c>
      <c r="AC29" s="64">
        <f t="shared" ref="AC29" si="72">AC31+AC32+AC33+AC34+AC35</f>
        <v>0</v>
      </c>
      <c r="AD29" s="38">
        <f>AD31+AD32+AD33+AD34+AD35</f>
        <v>16642.900000000001</v>
      </c>
      <c r="AE29" s="38">
        <f t="shared" ref="AE29:AF29" si="73">AE31+AE32+AE33+AE34+AE35</f>
        <v>0</v>
      </c>
      <c r="AF29" s="38">
        <f t="shared" si="73"/>
        <v>0</v>
      </c>
      <c r="AG29" s="38">
        <f>AH29+AI29+AJ29+AK29</f>
        <v>17249.599999999999</v>
      </c>
      <c r="AH29" s="64">
        <f t="shared" ref="AH29" si="74">AH31+AH32+AH33+AH34+AH35</f>
        <v>0</v>
      </c>
      <c r="AI29" s="38">
        <f>AI31+AI32+AI33+AI34+AI35</f>
        <v>17249.599999999999</v>
      </c>
      <c r="AJ29" s="38">
        <f t="shared" ref="AJ29:AK29" si="75">AJ31+AJ32+AJ33+AJ34+AJ35</f>
        <v>0</v>
      </c>
      <c r="AK29" s="38">
        <f t="shared" si="75"/>
        <v>0</v>
      </c>
    </row>
    <row r="30" spans="1:37" s="26" customFormat="1" ht="15.75" hidden="1" customHeight="1" x14ac:dyDescent="0.25">
      <c r="A30" s="97"/>
      <c r="B30" s="99"/>
      <c r="C30" s="94"/>
      <c r="D30" s="57">
        <f t="shared" si="20"/>
        <v>0</v>
      </c>
      <c r="E30" s="65">
        <f t="shared" si="58"/>
        <v>0</v>
      </c>
      <c r="F30" s="65"/>
      <c r="G30" s="65"/>
      <c r="H30" s="65">
        <f t="shared" si="60"/>
        <v>0</v>
      </c>
      <c r="I30" s="65"/>
      <c r="J30" s="65"/>
      <c r="K30" s="65"/>
      <c r="L30" s="65"/>
      <c r="M30" s="65">
        <f t="shared" si="63"/>
        <v>0</v>
      </c>
      <c r="N30" s="65"/>
      <c r="O30" s="65"/>
      <c r="P30" s="65"/>
      <c r="Q30" s="65"/>
      <c r="R30" s="65">
        <f t="shared" si="66"/>
        <v>0</v>
      </c>
      <c r="S30" s="65"/>
      <c r="T30" s="65"/>
      <c r="U30" s="65"/>
      <c r="V30" s="65"/>
      <c r="W30" s="65">
        <f t="shared" si="69"/>
        <v>0</v>
      </c>
      <c r="X30" s="65"/>
      <c r="Y30" s="57"/>
      <c r="Z30" s="57"/>
      <c r="AA30" s="57"/>
      <c r="AB30" s="38"/>
      <c r="AC30" s="65"/>
      <c r="AD30" s="38"/>
      <c r="AE30" s="38"/>
      <c r="AF30" s="38"/>
      <c r="AG30" s="38"/>
      <c r="AH30" s="65"/>
      <c r="AI30" s="38"/>
      <c r="AJ30" s="38"/>
      <c r="AK30" s="38"/>
    </row>
    <row r="31" spans="1:37" s="26" customFormat="1" ht="81.75" customHeight="1" x14ac:dyDescent="0.25">
      <c r="A31" s="27" t="s">
        <v>30</v>
      </c>
      <c r="B31" s="28" t="s">
        <v>36</v>
      </c>
      <c r="C31" s="28" t="s">
        <v>11</v>
      </c>
      <c r="D31" s="4">
        <f t="shared" si="20"/>
        <v>159</v>
      </c>
      <c r="E31" s="10">
        <v>17</v>
      </c>
      <c r="F31" s="10">
        <v>0</v>
      </c>
      <c r="G31" s="10">
        <v>17</v>
      </c>
      <c r="H31" s="10">
        <v>17</v>
      </c>
      <c r="I31" s="10">
        <v>0</v>
      </c>
      <c r="J31" s="10">
        <v>17</v>
      </c>
      <c r="K31" s="10">
        <v>0</v>
      </c>
      <c r="L31" s="10">
        <v>0</v>
      </c>
      <c r="M31" s="10">
        <f>N31+O31+P31+Q31</f>
        <v>0</v>
      </c>
      <c r="N31" s="10">
        <v>0</v>
      </c>
      <c r="O31" s="10">
        <v>0</v>
      </c>
      <c r="P31" s="10">
        <v>0</v>
      </c>
      <c r="Q31" s="10">
        <v>0</v>
      </c>
      <c r="R31" s="10">
        <f>S31+T31+U31+V31</f>
        <v>29</v>
      </c>
      <c r="S31" s="10">
        <v>0</v>
      </c>
      <c r="T31" s="10">
        <v>29</v>
      </c>
      <c r="U31" s="10">
        <v>0</v>
      </c>
      <c r="V31" s="10">
        <v>0</v>
      </c>
      <c r="W31" s="10">
        <f>X31+Y31+Z31+AA31</f>
        <v>32</v>
      </c>
      <c r="X31" s="10">
        <v>0</v>
      </c>
      <c r="Y31" s="4">
        <v>32</v>
      </c>
      <c r="Z31" s="4">
        <v>0</v>
      </c>
      <c r="AA31" s="4">
        <v>0</v>
      </c>
      <c r="AB31" s="38">
        <f>AC31+AD31+AE31+AF31</f>
        <v>32</v>
      </c>
      <c r="AC31" s="10">
        <v>0</v>
      </c>
      <c r="AD31" s="38">
        <v>32</v>
      </c>
      <c r="AE31" s="38">
        <v>0</v>
      </c>
      <c r="AF31" s="38">
        <v>0</v>
      </c>
      <c r="AG31" s="38">
        <f>AH31+AI31+AJ31+AK31</f>
        <v>32</v>
      </c>
      <c r="AH31" s="10">
        <v>0</v>
      </c>
      <c r="AI31" s="38">
        <v>32</v>
      </c>
      <c r="AJ31" s="38">
        <v>0</v>
      </c>
      <c r="AK31" s="38">
        <v>0</v>
      </c>
    </row>
    <row r="32" spans="1:37" s="26" customFormat="1" ht="94.5" customHeight="1" x14ac:dyDescent="0.25">
      <c r="A32" s="27" t="s">
        <v>29</v>
      </c>
      <c r="B32" s="28" t="s">
        <v>48</v>
      </c>
      <c r="C32" s="28" t="s">
        <v>11</v>
      </c>
      <c r="D32" s="4">
        <f t="shared" si="20"/>
        <v>187</v>
      </c>
      <c r="E32" s="10">
        <v>187</v>
      </c>
      <c r="F32" s="10">
        <v>0</v>
      </c>
      <c r="G32" s="10">
        <v>187</v>
      </c>
      <c r="H32" s="10">
        <f>I32+J32+K32+L32</f>
        <v>0</v>
      </c>
      <c r="I32" s="10">
        <v>0</v>
      </c>
      <c r="J32" s="10">
        <v>0</v>
      </c>
      <c r="K32" s="10">
        <v>0</v>
      </c>
      <c r="L32" s="10">
        <v>0</v>
      </c>
      <c r="M32" s="10">
        <f>N32+O32+P32+Q32</f>
        <v>0</v>
      </c>
      <c r="N32" s="10">
        <v>0</v>
      </c>
      <c r="O32" s="10">
        <v>0</v>
      </c>
      <c r="P32" s="10">
        <v>0</v>
      </c>
      <c r="Q32" s="10">
        <v>0</v>
      </c>
      <c r="R32" s="10">
        <f>S32+T32+U32+V32</f>
        <v>0</v>
      </c>
      <c r="S32" s="10">
        <v>0</v>
      </c>
      <c r="T32" s="10">
        <v>0</v>
      </c>
      <c r="U32" s="10">
        <v>0</v>
      </c>
      <c r="V32" s="10">
        <v>0</v>
      </c>
      <c r="W32" s="10">
        <f>X32+Y32+Z32+AA32</f>
        <v>0</v>
      </c>
      <c r="X32" s="10">
        <v>0</v>
      </c>
      <c r="Y32" s="4">
        <v>0</v>
      </c>
      <c r="Z32" s="4">
        <v>0</v>
      </c>
      <c r="AA32" s="4">
        <v>0</v>
      </c>
      <c r="AB32" s="38">
        <f t="shared" ref="AB32:AB35" si="76">AC32+AD32+AE32+AF32</f>
        <v>0</v>
      </c>
      <c r="AC32" s="10">
        <v>0</v>
      </c>
      <c r="AD32" s="38">
        <v>0</v>
      </c>
      <c r="AE32" s="38">
        <v>0</v>
      </c>
      <c r="AF32" s="38">
        <v>0</v>
      </c>
      <c r="AG32" s="38">
        <f t="shared" ref="AG32:AG51" si="77">AH32+AI32+AJ32+AK32</f>
        <v>0</v>
      </c>
      <c r="AH32" s="10">
        <v>0</v>
      </c>
      <c r="AI32" s="38">
        <v>0</v>
      </c>
      <c r="AJ32" s="38">
        <v>0</v>
      </c>
      <c r="AK32" s="38">
        <v>0</v>
      </c>
    </row>
    <row r="33" spans="1:37" s="26" customFormat="1" ht="153.75" customHeight="1" x14ac:dyDescent="0.25">
      <c r="A33" s="27" t="s">
        <v>31</v>
      </c>
      <c r="B33" s="2" t="s">
        <v>46</v>
      </c>
      <c r="C33" s="28" t="s">
        <v>11</v>
      </c>
      <c r="D33" s="4">
        <f t="shared" si="20"/>
        <v>883.6</v>
      </c>
      <c r="E33" s="10">
        <v>883.6</v>
      </c>
      <c r="F33" s="10">
        <v>0</v>
      </c>
      <c r="G33" s="10">
        <v>883.6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f>S33+T33+U33+V33</f>
        <v>0</v>
      </c>
      <c r="S33" s="10">
        <v>0</v>
      </c>
      <c r="T33" s="10">
        <v>0</v>
      </c>
      <c r="U33" s="10">
        <v>0</v>
      </c>
      <c r="V33" s="10">
        <v>0</v>
      </c>
      <c r="W33" s="10">
        <f>X33+Y33+Z33+AA33</f>
        <v>0</v>
      </c>
      <c r="X33" s="10">
        <v>0</v>
      </c>
      <c r="Y33" s="4">
        <v>0</v>
      </c>
      <c r="Z33" s="4">
        <v>0</v>
      </c>
      <c r="AA33" s="4">
        <v>0</v>
      </c>
      <c r="AB33" s="38">
        <f t="shared" si="76"/>
        <v>0</v>
      </c>
      <c r="AC33" s="10">
        <v>0</v>
      </c>
      <c r="AD33" s="38">
        <v>0</v>
      </c>
      <c r="AE33" s="38">
        <v>0</v>
      </c>
      <c r="AF33" s="38">
        <v>0</v>
      </c>
      <c r="AG33" s="38">
        <f t="shared" si="77"/>
        <v>0</v>
      </c>
      <c r="AH33" s="10">
        <v>0</v>
      </c>
      <c r="AI33" s="38">
        <v>0</v>
      </c>
      <c r="AJ33" s="38">
        <v>0</v>
      </c>
      <c r="AK33" s="38">
        <v>0</v>
      </c>
    </row>
    <row r="34" spans="1:37" s="26" customFormat="1" ht="149.25" customHeight="1" x14ac:dyDescent="0.25">
      <c r="A34" s="27" t="s">
        <v>33</v>
      </c>
      <c r="B34" s="28" t="s">
        <v>46</v>
      </c>
      <c r="C34" s="28" t="s">
        <v>11</v>
      </c>
      <c r="D34" s="4">
        <f t="shared" si="20"/>
        <v>99289.600000000006</v>
      </c>
      <c r="E34" s="10">
        <v>11818.6</v>
      </c>
      <c r="F34" s="10">
        <v>0</v>
      </c>
      <c r="G34" s="10">
        <v>11818.6</v>
      </c>
      <c r="H34" s="10">
        <v>12344.1</v>
      </c>
      <c r="I34" s="10">
        <v>0</v>
      </c>
      <c r="J34" s="10">
        <v>12344.1</v>
      </c>
      <c r="K34" s="10">
        <v>0</v>
      </c>
      <c r="L34" s="10">
        <v>0</v>
      </c>
      <c r="M34" s="10">
        <f>N34+O34+P34+Q34</f>
        <v>12886</v>
      </c>
      <c r="N34" s="10">
        <v>0</v>
      </c>
      <c r="O34" s="10">
        <v>12886</v>
      </c>
      <c r="P34" s="10">
        <v>0</v>
      </c>
      <c r="Q34" s="10">
        <v>0</v>
      </c>
      <c r="R34" s="10">
        <f>S34+T34+U34+V34</f>
        <v>12385</v>
      </c>
      <c r="S34" s="10">
        <v>0</v>
      </c>
      <c r="T34" s="10">
        <v>12385</v>
      </c>
      <c r="U34" s="10">
        <v>0</v>
      </c>
      <c r="V34" s="10">
        <v>0</v>
      </c>
      <c r="W34" s="10">
        <f>X34+Y34+Z34+AA34</f>
        <v>16027.4</v>
      </c>
      <c r="X34" s="10">
        <v>0</v>
      </c>
      <c r="Y34" s="4">
        <v>16027.4</v>
      </c>
      <c r="Z34" s="4">
        <v>0</v>
      </c>
      <c r="AA34" s="4">
        <v>0</v>
      </c>
      <c r="AB34" s="38">
        <f t="shared" si="76"/>
        <v>16610.900000000001</v>
      </c>
      <c r="AC34" s="10">
        <v>0</v>
      </c>
      <c r="AD34" s="38">
        <v>16610.900000000001</v>
      </c>
      <c r="AE34" s="38">
        <v>0</v>
      </c>
      <c r="AF34" s="38">
        <v>0</v>
      </c>
      <c r="AG34" s="38">
        <f t="shared" si="77"/>
        <v>17217.599999999999</v>
      </c>
      <c r="AH34" s="10">
        <v>0</v>
      </c>
      <c r="AI34" s="38">
        <v>17217.599999999999</v>
      </c>
      <c r="AJ34" s="38">
        <v>0</v>
      </c>
      <c r="AK34" s="38">
        <v>0</v>
      </c>
    </row>
    <row r="35" spans="1:37" s="26" customFormat="1" ht="68.25" customHeight="1" x14ac:dyDescent="0.25">
      <c r="A35" s="27" t="s">
        <v>26</v>
      </c>
      <c r="B35" s="28" t="s">
        <v>36</v>
      </c>
      <c r="C35" s="28" t="s">
        <v>11</v>
      </c>
      <c r="D35" s="4">
        <f t="shared" si="20"/>
        <v>1468</v>
      </c>
      <c r="E35" s="10">
        <v>638</v>
      </c>
      <c r="F35" s="10">
        <v>0</v>
      </c>
      <c r="G35" s="10">
        <v>638</v>
      </c>
      <c r="H35" s="10">
        <v>725</v>
      </c>
      <c r="I35" s="10">
        <v>0</v>
      </c>
      <c r="J35" s="10">
        <v>725</v>
      </c>
      <c r="K35" s="10">
        <v>0</v>
      </c>
      <c r="L35" s="10">
        <v>0</v>
      </c>
      <c r="M35" s="10">
        <f>N35+O35+P35+Q35</f>
        <v>105</v>
      </c>
      <c r="N35" s="10">
        <v>0</v>
      </c>
      <c r="O35" s="10">
        <v>105</v>
      </c>
      <c r="P35" s="10">
        <v>0</v>
      </c>
      <c r="Q35" s="10">
        <v>0</v>
      </c>
      <c r="R35" s="10">
        <f>S35+T35+U35+V35</f>
        <v>0</v>
      </c>
      <c r="S35" s="10">
        <v>0</v>
      </c>
      <c r="T35" s="10">
        <v>0</v>
      </c>
      <c r="U35" s="10">
        <v>0</v>
      </c>
      <c r="V35" s="10">
        <v>0</v>
      </c>
      <c r="W35" s="10">
        <f>X35+Y35+Z35+AA35</f>
        <v>0</v>
      </c>
      <c r="X35" s="10">
        <v>0</v>
      </c>
      <c r="Y35" s="4">
        <v>0</v>
      </c>
      <c r="Z35" s="4">
        <v>0</v>
      </c>
      <c r="AA35" s="4">
        <v>0</v>
      </c>
      <c r="AB35" s="38">
        <f t="shared" si="76"/>
        <v>0</v>
      </c>
      <c r="AC35" s="10">
        <v>0</v>
      </c>
      <c r="AD35" s="38">
        <v>0</v>
      </c>
      <c r="AE35" s="38">
        <v>0</v>
      </c>
      <c r="AF35" s="38">
        <v>0</v>
      </c>
      <c r="AG35" s="38">
        <f t="shared" si="77"/>
        <v>0</v>
      </c>
      <c r="AH35" s="10">
        <v>0</v>
      </c>
      <c r="AI35" s="38">
        <v>0</v>
      </c>
      <c r="AJ35" s="38">
        <v>0</v>
      </c>
      <c r="AK35" s="38">
        <v>0</v>
      </c>
    </row>
    <row r="36" spans="1:37" s="14" customFormat="1" ht="83.25" customHeight="1" x14ac:dyDescent="0.25">
      <c r="A36" s="86" t="s">
        <v>15</v>
      </c>
      <c r="B36" s="88" t="s">
        <v>36</v>
      </c>
      <c r="C36" s="6" t="s">
        <v>6</v>
      </c>
      <c r="D36" s="5">
        <f t="shared" si="20"/>
        <v>453.5</v>
      </c>
      <c r="E36" s="11">
        <f t="shared" ref="E36:V36" si="78">E37+E38</f>
        <v>453.5</v>
      </c>
      <c r="F36" s="53">
        <f t="shared" ref="F36" si="79">F37+F38</f>
        <v>0</v>
      </c>
      <c r="G36" s="12">
        <f t="shared" si="78"/>
        <v>453.5</v>
      </c>
      <c r="H36" s="12">
        <f t="shared" si="78"/>
        <v>0</v>
      </c>
      <c r="I36" s="53">
        <f t="shared" ref="I36" si="80">I37+I38</f>
        <v>0</v>
      </c>
      <c r="J36" s="12">
        <f t="shared" si="78"/>
        <v>0</v>
      </c>
      <c r="K36" s="12">
        <f t="shared" si="78"/>
        <v>0</v>
      </c>
      <c r="L36" s="12">
        <f t="shared" si="78"/>
        <v>0</v>
      </c>
      <c r="M36" s="12">
        <f t="shared" si="78"/>
        <v>0</v>
      </c>
      <c r="N36" s="53">
        <f t="shared" ref="N36" si="81">N37+N38</f>
        <v>0</v>
      </c>
      <c r="O36" s="12">
        <f t="shared" si="78"/>
        <v>0</v>
      </c>
      <c r="P36" s="12">
        <f t="shared" si="78"/>
        <v>0</v>
      </c>
      <c r="Q36" s="12">
        <f t="shared" si="78"/>
        <v>0</v>
      </c>
      <c r="R36" s="40">
        <f t="shared" si="78"/>
        <v>0</v>
      </c>
      <c r="S36" s="53">
        <f t="shared" ref="S36" si="82">S37+S38</f>
        <v>0</v>
      </c>
      <c r="T36" s="40">
        <f t="shared" si="78"/>
        <v>0</v>
      </c>
      <c r="U36" s="40">
        <f t="shared" si="78"/>
        <v>0</v>
      </c>
      <c r="V36" s="40">
        <f t="shared" si="78"/>
        <v>0</v>
      </c>
      <c r="W36" s="12">
        <f t="shared" ref="W36:AA36" si="83">W37+W38</f>
        <v>0</v>
      </c>
      <c r="X36" s="53">
        <f t="shared" si="83"/>
        <v>0</v>
      </c>
      <c r="Y36" s="5">
        <f t="shared" si="83"/>
        <v>0</v>
      </c>
      <c r="Z36" s="5">
        <f t="shared" si="83"/>
        <v>0</v>
      </c>
      <c r="AA36" s="5">
        <f t="shared" si="83"/>
        <v>0</v>
      </c>
      <c r="AB36" s="35">
        <f t="shared" ref="AB36:AF36" si="84">AB37+AB38</f>
        <v>0</v>
      </c>
      <c r="AC36" s="53">
        <f t="shared" si="84"/>
        <v>0</v>
      </c>
      <c r="AD36" s="35">
        <f t="shared" si="84"/>
        <v>0</v>
      </c>
      <c r="AE36" s="35">
        <f t="shared" si="84"/>
        <v>0</v>
      </c>
      <c r="AF36" s="35">
        <f t="shared" si="84"/>
        <v>0</v>
      </c>
      <c r="AG36" s="38">
        <f t="shared" si="77"/>
        <v>0</v>
      </c>
      <c r="AH36" s="53">
        <f t="shared" ref="AH36:AK36" si="85">AH37+AH38</f>
        <v>0</v>
      </c>
      <c r="AI36" s="49">
        <f t="shared" si="85"/>
        <v>0</v>
      </c>
      <c r="AJ36" s="49">
        <f t="shared" si="85"/>
        <v>0</v>
      </c>
      <c r="AK36" s="49">
        <f t="shared" si="85"/>
        <v>0</v>
      </c>
    </row>
    <row r="37" spans="1:37" s="14" customFormat="1" ht="68.25" customHeight="1" x14ac:dyDescent="0.25">
      <c r="A37" s="87"/>
      <c r="B37" s="89"/>
      <c r="C37" s="6" t="s">
        <v>18</v>
      </c>
      <c r="D37" s="5">
        <f t="shared" si="20"/>
        <v>373.5</v>
      </c>
      <c r="E37" s="11">
        <f t="shared" ref="E37:V37" si="86">E39+E40</f>
        <v>373.5</v>
      </c>
      <c r="F37" s="53">
        <f t="shared" ref="F37" si="87">F39+F40</f>
        <v>0</v>
      </c>
      <c r="G37" s="12">
        <f t="shared" si="86"/>
        <v>373.5</v>
      </c>
      <c r="H37" s="12">
        <f t="shared" si="86"/>
        <v>0</v>
      </c>
      <c r="I37" s="53">
        <f t="shared" ref="I37" si="88">I39+I40</f>
        <v>0</v>
      </c>
      <c r="J37" s="12">
        <f t="shared" si="86"/>
        <v>0</v>
      </c>
      <c r="K37" s="12">
        <f t="shared" si="86"/>
        <v>0</v>
      </c>
      <c r="L37" s="12">
        <f t="shared" si="86"/>
        <v>0</v>
      </c>
      <c r="M37" s="12">
        <f t="shared" si="86"/>
        <v>0</v>
      </c>
      <c r="N37" s="53">
        <f t="shared" ref="N37" si="89">N39+N40</f>
        <v>0</v>
      </c>
      <c r="O37" s="12">
        <f t="shared" si="86"/>
        <v>0</v>
      </c>
      <c r="P37" s="12">
        <f t="shared" si="86"/>
        <v>0</v>
      </c>
      <c r="Q37" s="12">
        <f t="shared" si="86"/>
        <v>0</v>
      </c>
      <c r="R37" s="40">
        <f t="shared" si="86"/>
        <v>0</v>
      </c>
      <c r="S37" s="53">
        <f t="shared" ref="S37" si="90">S39+S40</f>
        <v>0</v>
      </c>
      <c r="T37" s="40">
        <v>0</v>
      </c>
      <c r="U37" s="40">
        <f t="shared" si="86"/>
        <v>0</v>
      </c>
      <c r="V37" s="40">
        <f t="shared" si="86"/>
        <v>0</v>
      </c>
      <c r="W37" s="12">
        <f t="shared" ref="W37:X37" si="91">W39+W40</f>
        <v>0</v>
      </c>
      <c r="X37" s="53">
        <f t="shared" si="91"/>
        <v>0</v>
      </c>
      <c r="Y37" s="5">
        <v>0</v>
      </c>
      <c r="Z37" s="5">
        <f t="shared" ref="Z37:AC37" si="92">Z39+Z40</f>
        <v>0</v>
      </c>
      <c r="AA37" s="5">
        <f t="shared" si="92"/>
        <v>0</v>
      </c>
      <c r="AB37" s="35">
        <f t="shared" si="92"/>
        <v>0</v>
      </c>
      <c r="AC37" s="53">
        <f t="shared" si="92"/>
        <v>0</v>
      </c>
      <c r="AD37" s="35">
        <v>0</v>
      </c>
      <c r="AE37" s="35">
        <f t="shared" ref="AE37:AH37" si="93">AE39+AE40</f>
        <v>0</v>
      </c>
      <c r="AF37" s="35">
        <f t="shared" si="93"/>
        <v>0</v>
      </c>
      <c r="AG37" s="38">
        <f t="shared" si="77"/>
        <v>0</v>
      </c>
      <c r="AH37" s="53">
        <f t="shared" si="93"/>
        <v>0</v>
      </c>
      <c r="AI37" s="49">
        <v>0</v>
      </c>
      <c r="AJ37" s="49">
        <f t="shared" ref="AJ37:AK37" si="94">AJ39+AJ40</f>
        <v>0</v>
      </c>
      <c r="AK37" s="49">
        <f t="shared" si="94"/>
        <v>0</v>
      </c>
    </row>
    <row r="38" spans="1:37" s="14" customFormat="1" ht="78.75" customHeight="1" x14ac:dyDescent="0.25">
      <c r="A38" s="92"/>
      <c r="B38" s="90"/>
      <c r="C38" s="6" t="s">
        <v>17</v>
      </c>
      <c r="D38" s="5">
        <f t="shared" si="20"/>
        <v>80</v>
      </c>
      <c r="E38" s="11">
        <f>E41</f>
        <v>80</v>
      </c>
      <c r="F38" s="53">
        <f t="shared" ref="F38" si="95">F41</f>
        <v>0</v>
      </c>
      <c r="G38" s="12">
        <f t="shared" ref="G38:V38" si="96">G41</f>
        <v>80</v>
      </c>
      <c r="H38" s="12">
        <v>0</v>
      </c>
      <c r="I38" s="53">
        <f t="shared" ref="I38" si="97">I41</f>
        <v>0</v>
      </c>
      <c r="J38" s="12">
        <f t="shared" si="96"/>
        <v>0</v>
      </c>
      <c r="K38" s="12">
        <f t="shared" si="96"/>
        <v>0</v>
      </c>
      <c r="L38" s="12">
        <f t="shared" si="96"/>
        <v>0</v>
      </c>
      <c r="M38" s="12">
        <f t="shared" si="96"/>
        <v>0</v>
      </c>
      <c r="N38" s="53">
        <f t="shared" ref="N38" si="98">N41</f>
        <v>0</v>
      </c>
      <c r="O38" s="12">
        <f t="shared" si="96"/>
        <v>0</v>
      </c>
      <c r="P38" s="12">
        <f t="shared" si="96"/>
        <v>0</v>
      </c>
      <c r="Q38" s="12">
        <f t="shared" si="96"/>
        <v>0</v>
      </c>
      <c r="R38" s="40">
        <v>0</v>
      </c>
      <c r="S38" s="53">
        <f t="shared" ref="S38" si="99">S41</f>
        <v>0</v>
      </c>
      <c r="T38" s="40">
        <v>0</v>
      </c>
      <c r="U38" s="40">
        <f t="shared" si="96"/>
        <v>0</v>
      </c>
      <c r="V38" s="40">
        <f t="shared" si="96"/>
        <v>0</v>
      </c>
      <c r="W38" s="12">
        <v>0</v>
      </c>
      <c r="X38" s="53">
        <f t="shared" ref="X38" si="100">X41</f>
        <v>0</v>
      </c>
      <c r="Y38" s="5">
        <v>0</v>
      </c>
      <c r="Z38" s="5">
        <f t="shared" ref="Z38:AA38" si="101">Z41</f>
        <v>0</v>
      </c>
      <c r="AA38" s="5">
        <f t="shared" si="101"/>
        <v>0</v>
      </c>
      <c r="AB38" s="35">
        <v>0</v>
      </c>
      <c r="AC38" s="53">
        <f t="shared" ref="AC38" si="102">AC41</f>
        <v>0</v>
      </c>
      <c r="AD38" s="35">
        <v>0</v>
      </c>
      <c r="AE38" s="35">
        <f t="shared" ref="AE38:AF38" si="103">AE41</f>
        <v>0</v>
      </c>
      <c r="AF38" s="35">
        <f t="shared" si="103"/>
        <v>0</v>
      </c>
      <c r="AG38" s="38">
        <f t="shared" si="77"/>
        <v>0</v>
      </c>
      <c r="AH38" s="53">
        <f t="shared" ref="AH38" si="104">AH41</f>
        <v>0</v>
      </c>
      <c r="AI38" s="49">
        <v>0</v>
      </c>
      <c r="AJ38" s="49">
        <f t="shared" ref="AJ38:AK38" si="105">AJ41</f>
        <v>0</v>
      </c>
      <c r="AK38" s="49">
        <f t="shared" si="105"/>
        <v>0</v>
      </c>
    </row>
    <row r="39" spans="1:37" s="14" customFormat="1" ht="100.5" customHeight="1" x14ac:dyDescent="0.25">
      <c r="A39" s="21" t="s">
        <v>27</v>
      </c>
      <c r="B39" s="22" t="s">
        <v>18</v>
      </c>
      <c r="C39" s="22" t="s">
        <v>18</v>
      </c>
      <c r="D39" s="3">
        <f t="shared" si="20"/>
        <v>23</v>
      </c>
      <c r="E39" s="9">
        <v>23</v>
      </c>
      <c r="F39" s="54">
        <v>0</v>
      </c>
      <c r="G39" s="9">
        <v>23</v>
      </c>
      <c r="H39" s="9">
        <v>0</v>
      </c>
      <c r="I39" s="54">
        <v>0</v>
      </c>
      <c r="J39" s="9">
        <v>0</v>
      </c>
      <c r="K39" s="9">
        <v>0</v>
      </c>
      <c r="L39" s="9">
        <v>0</v>
      </c>
      <c r="M39" s="9">
        <v>0</v>
      </c>
      <c r="N39" s="54">
        <v>0</v>
      </c>
      <c r="O39" s="9">
        <v>0</v>
      </c>
      <c r="P39" s="9">
        <v>0</v>
      </c>
      <c r="Q39" s="9">
        <v>0</v>
      </c>
      <c r="R39" s="42">
        <v>0</v>
      </c>
      <c r="S39" s="54">
        <v>0</v>
      </c>
      <c r="T39" s="42">
        <v>0</v>
      </c>
      <c r="U39" s="42">
        <v>0</v>
      </c>
      <c r="V39" s="42">
        <v>0</v>
      </c>
      <c r="W39" s="9">
        <v>0</v>
      </c>
      <c r="X39" s="54">
        <v>0</v>
      </c>
      <c r="Y39" s="3">
        <v>0</v>
      </c>
      <c r="Z39" s="3">
        <v>0</v>
      </c>
      <c r="AA39" s="3">
        <v>0</v>
      </c>
      <c r="AB39" s="37">
        <v>0</v>
      </c>
      <c r="AC39" s="54">
        <v>0</v>
      </c>
      <c r="AD39" s="37">
        <v>0</v>
      </c>
      <c r="AE39" s="37">
        <v>0</v>
      </c>
      <c r="AF39" s="37">
        <v>0</v>
      </c>
      <c r="AG39" s="38">
        <f t="shared" si="77"/>
        <v>0</v>
      </c>
      <c r="AH39" s="54">
        <v>0</v>
      </c>
      <c r="AI39" s="50">
        <v>0</v>
      </c>
      <c r="AJ39" s="50">
        <v>0</v>
      </c>
      <c r="AK39" s="50">
        <v>0</v>
      </c>
    </row>
    <row r="40" spans="1:37" s="14" customFormat="1" ht="92.25" customHeight="1" x14ac:dyDescent="0.25">
      <c r="A40" s="91" t="s">
        <v>28</v>
      </c>
      <c r="B40" s="22" t="s">
        <v>18</v>
      </c>
      <c r="C40" s="22" t="s">
        <v>18</v>
      </c>
      <c r="D40" s="3">
        <f t="shared" si="20"/>
        <v>350.5</v>
      </c>
      <c r="E40" s="9">
        <f>F40+G40</f>
        <v>350.5</v>
      </c>
      <c r="F40" s="54">
        <v>0</v>
      </c>
      <c r="G40" s="9">
        <v>350.5</v>
      </c>
      <c r="H40" s="9">
        <v>0</v>
      </c>
      <c r="I40" s="54">
        <v>0</v>
      </c>
      <c r="J40" s="9">
        <v>0</v>
      </c>
      <c r="K40" s="9">
        <v>0</v>
      </c>
      <c r="L40" s="9">
        <v>0</v>
      </c>
      <c r="M40" s="9">
        <v>0</v>
      </c>
      <c r="N40" s="54">
        <v>0</v>
      </c>
      <c r="O40" s="9">
        <v>0</v>
      </c>
      <c r="P40" s="9">
        <v>0</v>
      </c>
      <c r="Q40" s="9">
        <v>0</v>
      </c>
      <c r="R40" s="42">
        <v>0</v>
      </c>
      <c r="S40" s="54">
        <v>0</v>
      </c>
      <c r="T40" s="42">
        <v>0</v>
      </c>
      <c r="U40" s="42">
        <v>0</v>
      </c>
      <c r="V40" s="42">
        <v>0</v>
      </c>
      <c r="W40" s="9">
        <v>0</v>
      </c>
      <c r="X40" s="54">
        <v>0</v>
      </c>
      <c r="Y40" s="3">
        <v>0</v>
      </c>
      <c r="Z40" s="3">
        <v>0</v>
      </c>
      <c r="AA40" s="3">
        <v>0</v>
      </c>
      <c r="AB40" s="37">
        <v>0</v>
      </c>
      <c r="AC40" s="54">
        <v>0</v>
      </c>
      <c r="AD40" s="37">
        <v>0</v>
      </c>
      <c r="AE40" s="37">
        <v>0</v>
      </c>
      <c r="AF40" s="37">
        <v>0</v>
      </c>
      <c r="AG40" s="38">
        <f t="shared" si="77"/>
        <v>0</v>
      </c>
      <c r="AH40" s="54">
        <v>0</v>
      </c>
      <c r="AI40" s="50">
        <v>0</v>
      </c>
      <c r="AJ40" s="50">
        <v>0</v>
      </c>
      <c r="AK40" s="50">
        <v>0</v>
      </c>
    </row>
    <row r="41" spans="1:37" s="14" customFormat="1" ht="83.25" customHeight="1" x14ac:dyDescent="0.25">
      <c r="A41" s="92"/>
      <c r="B41" s="22" t="s">
        <v>17</v>
      </c>
      <c r="C41" s="22" t="s">
        <v>17</v>
      </c>
      <c r="D41" s="3">
        <f t="shared" si="20"/>
        <v>80</v>
      </c>
      <c r="E41" s="9">
        <v>80</v>
      </c>
      <c r="F41" s="54">
        <v>0</v>
      </c>
      <c r="G41" s="9">
        <v>80</v>
      </c>
      <c r="H41" s="9">
        <v>0</v>
      </c>
      <c r="I41" s="54">
        <v>0</v>
      </c>
      <c r="J41" s="9">
        <v>0</v>
      </c>
      <c r="K41" s="9">
        <v>0</v>
      </c>
      <c r="L41" s="9">
        <v>0</v>
      </c>
      <c r="M41" s="9">
        <v>0</v>
      </c>
      <c r="N41" s="54">
        <v>0</v>
      </c>
      <c r="O41" s="9">
        <v>0</v>
      </c>
      <c r="P41" s="9">
        <v>0</v>
      </c>
      <c r="Q41" s="9">
        <v>0</v>
      </c>
      <c r="R41" s="42">
        <v>0</v>
      </c>
      <c r="S41" s="54">
        <v>0</v>
      </c>
      <c r="T41" s="42">
        <v>0</v>
      </c>
      <c r="U41" s="42">
        <v>0</v>
      </c>
      <c r="V41" s="42">
        <v>0</v>
      </c>
      <c r="W41" s="9">
        <v>0</v>
      </c>
      <c r="X41" s="54">
        <v>0</v>
      </c>
      <c r="Y41" s="3">
        <v>0</v>
      </c>
      <c r="Z41" s="3">
        <v>0</v>
      </c>
      <c r="AA41" s="3">
        <v>0</v>
      </c>
      <c r="AB41" s="37">
        <v>0</v>
      </c>
      <c r="AC41" s="54">
        <v>0</v>
      </c>
      <c r="AD41" s="37">
        <v>0</v>
      </c>
      <c r="AE41" s="37">
        <v>0</v>
      </c>
      <c r="AF41" s="37">
        <v>0</v>
      </c>
      <c r="AG41" s="38">
        <f t="shared" si="77"/>
        <v>0</v>
      </c>
      <c r="AH41" s="54">
        <v>0</v>
      </c>
      <c r="AI41" s="50">
        <v>0</v>
      </c>
      <c r="AJ41" s="50">
        <v>0</v>
      </c>
      <c r="AK41" s="50">
        <v>0</v>
      </c>
    </row>
    <row r="42" spans="1:37" s="14" customFormat="1" ht="79.5" customHeight="1" x14ac:dyDescent="0.25">
      <c r="A42" s="86" t="s">
        <v>16</v>
      </c>
      <c r="B42" s="88" t="s">
        <v>36</v>
      </c>
      <c r="C42" s="6" t="s">
        <v>6</v>
      </c>
      <c r="D42" s="5">
        <f t="shared" si="20"/>
        <v>29264.800000000003</v>
      </c>
      <c r="E42" s="12">
        <f>F42+G42</f>
        <v>15220</v>
      </c>
      <c r="F42" s="53">
        <f t="shared" ref="F42" si="106">F43+F44</f>
        <v>0</v>
      </c>
      <c r="G42" s="12">
        <f>G43+G44</f>
        <v>15220</v>
      </c>
      <c r="H42" s="12">
        <f>J42</f>
        <v>9207.2000000000007</v>
      </c>
      <c r="I42" s="53">
        <f t="shared" ref="I42" si="107">I43+I44</f>
        <v>0</v>
      </c>
      <c r="J42" s="12">
        <f>J43+J44</f>
        <v>9207.2000000000007</v>
      </c>
      <c r="K42" s="12">
        <f t="shared" ref="K42:L42" si="108">K43+K44</f>
        <v>0</v>
      </c>
      <c r="L42" s="12">
        <f t="shared" si="108"/>
        <v>0</v>
      </c>
      <c r="M42" s="12">
        <f>N42+O42+P42+Q42</f>
        <v>3291.4</v>
      </c>
      <c r="N42" s="53">
        <f t="shared" ref="N42" si="109">N43+N44</f>
        <v>0</v>
      </c>
      <c r="O42" s="12">
        <f>O43+O44</f>
        <v>3291.4</v>
      </c>
      <c r="P42" s="12">
        <f t="shared" ref="P42:Q42" si="110">P43+P44</f>
        <v>0</v>
      </c>
      <c r="Q42" s="12">
        <f t="shared" si="110"/>
        <v>0</v>
      </c>
      <c r="R42" s="40">
        <f t="shared" ref="R42:R51" si="111">S42+T42+U42+V42</f>
        <v>472.7</v>
      </c>
      <c r="S42" s="53">
        <f t="shared" ref="S42" si="112">S43+S44</f>
        <v>0</v>
      </c>
      <c r="T42" s="40">
        <f>T43+T44</f>
        <v>472.7</v>
      </c>
      <c r="U42" s="40">
        <f t="shared" ref="U42:V42" si="113">U43+U44</f>
        <v>0</v>
      </c>
      <c r="V42" s="40">
        <f t="shared" si="113"/>
        <v>0</v>
      </c>
      <c r="W42" s="12">
        <f t="shared" ref="W42:W51" si="114">X42+Y42+Z42+AA42</f>
        <v>373.5</v>
      </c>
      <c r="X42" s="53">
        <f t="shared" ref="X42" si="115">X43+X44</f>
        <v>0</v>
      </c>
      <c r="Y42" s="5">
        <f>Y43+Y44</f>
        <v>373.5</v>
      </c>
      <c r="Z42" s="5">
        <f t="shared" ref="Z42:AA42" si="116">Z43+Z44</f>
        <v>0</v>
      </c>
      <c r="AA42" s="5">
        <f t="shared" si="116"/>
        <v>0</v>
      </c>
      <c r="AB42" s="35">
        <f t="shared" ref="AB42:AB51" si="117">AC42+AD42+AE42+AF42</f>
        <v>350</v>
      </c>
      <c r="AC42" s="53">
        <f t="shared" ref="AC42" si="118">AC43+AC44</f>
        <v>0</v>
      </c>
      <c r="AD42" s="35">
        <f t="shared" ref="AD42:AF42" si="119">AD43+AD44</f>
        <v>350</v>
      </c>
      <c r="AE42" s="35">
        <f t="shared" si="119"/>
        <v>0</v>
      </c>
      <c r="AF42" s="35">
        <f t="shared" si="119"/>
        <v>0</v>
      </c>
      <c r="AG42" s="38">
        <f t="shared" si="77"/>
        <v>350</v>
      </c>
      <c r="AH42" s="53">
        <f t="shared" ref="AH42" si="120">AH43+AH44</f>
        <v>0</v>
      </c>
      <c r="AI42" s="49">
        <f t="shared" ref="AI42:AK42" si="121">AI43+AI44</f>
        <v>350</v>
      </c>
      <c r="AJ42" s="49">
        <f t="shared" si="121"/>
        <v>0</v>
      </c>
      <c r="AK42" s="49">
        <f t="shared" si="121"/>
        <v>0</v>
      </c>
    </row>
    <row r="43" spans="1:37" s="14" customFormat="1" ht="60" customHeight="1" x14ac:dyDescent="0.25">
      <c r="A43" s="87"/>
      <c r="B43" s="89"/>
      <c r="C43" s="6" t="s">
        <v>14</v>
      </c>
      <c r="D43" s="3">
        <f t="shared" si="20"/>
        <v>2717.6000000000004</v>
      </c>
      <c r="E43" s="9">
        <v>0</v>
      </c>
      <c r="F43" s="54">
        <f t="shared" ref="F43" si="122">F45</f>
        <v>0</v>
      </c>
      <c r="G43" s="9">
        <f t="shared" ref="G43:V44" si="123">G45</f>
        <v>220</v>
      </c>
      <c r="H43" s="9">
        <f>I43+J43+K43+L43</f>
        <v>200</v>
      </c>
      <c r="I43" s="54">
        <f t="shared" ref="I43" si="124">I45</f>
        <v>0</v>
      </c>
      <c r="J43" s="9">
        <f t="shared" si="123"/>
        <v>200</v>
      </c>
      <c r="K43" s="9">
        <f t="shared" si="123"/>
        <v>0</v>
      </c>
      <c r="L43" s="9">
        <v>0</v>
      </c>
      <c r="M43" s="9">
        <f>N43+O43+P43+Q43</f>
        <v>971.4</v>
      </c>
      <c r="N43" s="54">
        <f t="shared" ref="N43" si="125">N45</f>
        <v>0</v>
      </c>
      <c r="O43" s="9">
        <v>971.4</v>
      </c>
      <c r="P43" s="9">
        <f t="shared" si="123"/>
        <v>0</v>
      </c>
      <c r="Q43" s="9">
        <f t="shared" si="123"/>
        <v>0</v>
      </c>
      <c r="R43" s="42">
        <f t="shared" si="111"/>
        <v>472.7</v>
      </c>
      <c r="S43" s="54">
        <f t="shared" ref="S43" si="126">S45</f>
        <v>0</v>
      </c>
      <c r="T43" s="42">
        <f t="shared" si="123"/>
        <v>472.7</v>
      </c>
      <c r="U43" s="42">
        <f t="shared" si="123"/>
        <v>0</v>
      </c>
      <c r="V43" s="42">
        <f t="shared" si="123"/>
        <v>0</v>
      </c>
      <c r="W43" s="9">
        <f t="shared" si="114"/>
        <v>373.5</v>
      </c>
      <c r="X43" s="54">
        <f t="shared" ref="X43" si="127">X45</f>
        <v>0</v>
      </c>
      <c r="Y43" s="3">
        <f>Y45</f>
        <v>373.5</v>
      </c>
      <c r="Z43" s="3">
        <f t="shared" ref="Z43:AA43" si="128">Z45</f>
        <v>0</v>
      </c>
      <c r="AA43" s="3">
        <f t="shared" si="128"/>
        <v>0</v>
      </c>
      <c r="AB43" s="37">
        <f t="shared" si="117"/>
        <v>350</v>
      </c>
      <c r="AC43" s="54">
        <f t="shared" ref="AC43" si="129">AC45</f>
        <v>0</v>
      </c>
      <c r="AD43" s="37">
        <f>AD45</f>
        <v>350</v>
      </c>
      <c r="AE43" s="50">
        <f t="shared" ref="AE43:AF43" si="130">AE45</f>
        <v>0</v>
      </c>
      <c r="AF43" s="50">
        <f t="shared" si="130"/>
        <v>0</v>
      </c>
      <c r="AG43" s="38">
        <f t="shared" si="77"/>
        <v>350</v>
      </c>
      <c r="AH43" s="54">
        <f t="shared" ref="AH43:AH44" si="131">AH45</f>
        <v>0</v>
      </c>
      <c r="AI43" s="50">
        <f>AI45</f>
        <v>350</v>
      </c>
      <c r="AJ43" s="50">
        <f t="shared" ref="AJ43:AK43" si="132">AJ45</f>
        <v>0</v>
      </c>
      <c r="AK43" s="50">
        <f t="shared" si="132"/>
        <v>0</v>
      </c>
    </row>
    <row r="44" spans="1:37" s="14" customFormat="1" ht="71.25" customHeight="1" x14ac:dyDescent="0.25">
      <c r="A44" s="87"/>
      <c r="B44" s="90"/>
      <c r="C44" s="29" t="s">
        <v>17</v>
      </c>
      <c r="D44" s="3">
        <f t="shared" si="20"/>
        <v>26327.200000000001</v>
      </c>
      <c r="E44" s="9">
        <f>F44+G44</f>
        <v>15000</v>
      </c>
      <c r="F44" s="54">
        <f t="shared" ref="F44" si="133">F46</f>
        <v>0</v>
      </c>
      <c r="G44" s="9">
        <f t="shared" ref="G44:T44" si="134">G46</f>
        <v>15000</v>
      </c>
      <c r="H44" s="9">
        <f>I44+J44+K44+L44</f>
        <v>9007.2000000000007</v>
      </c>
      <c r="I44" s="54">
        <f t="shared" ref="I44" si="135">I46</f>
        <v>0</v>
      </c>
      <c r="J44" s="9">
        <f t="shared" si="134"/>
        <v>9007.2000000000007</v>
      </c>
      <c r="K44" s="9">
        <f t="shared" si="123"/>
        <v>0</v>
      </c>
      <c r="L44" s="9">
        <f t="shared" si="123"/>
        <v>0</v>
      </c>
      <c r="M44" s="9">
        <f>N44+O44+P44+Q44</f>
        <v>2320</v>
      </c>
      <c r="N44" s="54">
        <f t="shared" ref="N44" si="136">N46</f>
        <v>0</v>
      </c>
      <c r="O44" s="9">
        <f t="shared" si="134"/>
        <v>2320</v>
      </c>
      <c r="P44" s="9">
        <f t="shared" si="123"/>
        <v>0</v>
      </c>
      <c r="Q44" s="9">
        <f t="shared" si="123"/>
        <v>0</v>
      </c>
      <c r="R44" s="42">
        <f t="shared" si="111"/>
        <v>0</v>
      </c>
      <c r="S44" s="54">
        <f t="shared" ref="S44" si="137">S46</f>
        <v>0</v>
      </c>
      <c r="T44" s="42">
        <f t="shared" si="134"/>
        <v>0</v>
      </c>
      <c r="U44" s="42">
        <f t="shared" si="123"/>
        <v>0</v>
      </c>
      <c r="V44" s="42">
        <f t="shared" si="123"/>
        <v>0</v>
      </c>
      <c r="W44" s="9">
        <f t="shared" si="114"/>
        <v>0</v>
      </c>
      <c r="X44" s="54">
        <f t="shared" ref="X44" si="138">X46</f>
        <v>0</v>
      </c>
      <c r="Y44" s="3">
        <f t="shared" ref="Y44:AA44" si="139">Y46</f>
        <v>0</v>
      </c>
      <c r="Z44" s="3">
        <f t="shared" si="139"/>
        <v>0</v>
      </c>
      <c r="AA44" s="3">
        <f t="shared" si="139"/>
        <v>0</v>
      </c>
      <c r="AB44" s="37">
        <f t="shared" si="117"/>
        <v>0</v>
      </c>
      <c r="AC44" s="54">
        <f t="shared" ref="AC44" si="140">AC46</f>
        <v>0</v>
      </c>
      <c r="AD44" s="37">
        <v>0</v>
      </c>
      <c r="AE44" s="37">
        <f t="shared" ref="AE44:AF44" si="141">AE45+AE46</f>
        <v>0</v>
      </c>
      <c r="AF44" s="37">
        <f t="shared" si="141"/>
        <v>0</v>
      </c>
      <c r="AG44" s="38">
        <f t="shared" si="77"/>
        <v>0</v>
      </c>
      <c r="AH44" s="54">
        <f t="shared" si="131"/>
        <v>0</v>
      </c>
      <c r="AI44" s="50">
        <v>0</v>
      </c>
      <c r="AJ44" s="50">
        <f t="shared" ref="AJ44:AK44" si="142">AJ45+AJ46</f>
        <v>0</v>
      </c>
      <c r="AK44" s="50">
        <f t="shared" si="142"/>
        <v>0</v>
      </c>
    </row>
    <row r="45" spans="1:37" s="14" customFormat="1" ht="93.75" customHeight="1" x14ac:dyDescent="0.25">
      <c r="A45" s="21" t="s">
        <v>53</v>
      </c>
      <c r="B45" s="22" t="s">
        <v>36</v>
      </c>
      <c r="C45" s="22" t="s">
        <v>14</v>
      </c>
      <c r="D45" s="3">
        <f t="shared" si="20"/>
        <v>2937.6000000000004</v>
      </c>
      <c r="E45" s="9">
        <f>F45+G45</f>
        <v>220</v>
      </c>
      <c r="F45" s="54">
        <v>0</v>
      </c>
      <c r="G45" s="9">
        <v>220</v>
      </c>
      <c r="H45" s="9">
        <f>I45+J45+K45+L45</f>
        <v>200</v>
      </c>
      <c r="I45" s="54">
        <v>0</v>
      </c>
      <c r="J45" s="9">
        <v>200</v>
      </c>
      <c r="K45" s="9">
        <v>0</v>
      </c>
      <c r="L45" s="9">
        <v>0</v>
      </c>
      <c r="M45" s="9">
        <f>N45+O45+P45+Q45</f>
        <v>971.4</v>
      </c>
      <c r="N45" s="54">
        <v>0</v>
      </c>
      <c r="O45" s="9">
        <v>971.4</v>
      </c>
      <c r="P45" s="9">
        <v>0</v>
      </c>
      <c r="Q45" s="9">
        <v>0</v>
      </c>
      <c r="R45" s="42">
        <f t="shared" si="111"/>
        <v>472.7</v>
      </c>
      <c r="S45" s="54">
        <v>0</v>
      </c>
      <c r="T45" s="42">
        <v>472.7</v>
      </c>
      <c r="U45" s="42">
        <v>0</v>
      </c>
      <c r="V45" s="42">
        <v>0</v>
      </c>
      <c r="W45" s="9">
        <f t="shared" si="114"/>
        <v>373.5</v>
      </c>
      <c r="X45" s="54">
        <v>0</v>
      </c>
      <c r="Y45" s="3">
        <v>373.5</v>
      </c>
      <c r="Z45" s="3">
        <v>0</v>
      </c>
      <c r="AA45" s="3">
        <v>0</v>
      </c>
      <c r="AB45" s="37">
        <f t="shared" si="117"/>
        <v>350</v>
      </c>
      <c r="AC45" s="54">
        <v>0</v>
      </c>
      <c r="AD45" s="37">
        <v>350</v>
      </c>
      <c r="AE45" s="37">
        <v>0</v>
      </c>
      <c r="AF45" s="37">
        <v>0</v>
      </c>
      <c r="AG45" s="38">
        <f t="shared" si="77"/>
        <v>350</v>
      </c>
      <c r="AH45" s="54">
        <v>0</v>
      </c>
      <c r="AI45" s="50">
        <v>350</v>
      </c>
      <c r="AJ45" s="50">
        <v>0</v>
      </c>
      <c r="AK45" s="50">
        <v>0</v>
      </c>
    </row>
    <row r="46" spans="1:37" s="14" customFormat="1" ht="98.25" customHeight="1" x14ac:dyDescent="0.25">
      <c r="A46" s="21" t="s">
        <v>54</v>
      </c>
      <c r="B46" s="22" t="s">
        <v>17</v>
      </c>
      <c r="C46" s="22" t="s">
        <v>17</v>
      </c>
      <c r="D46" s="3">
        <f t="shared" si="20"/>
        <v>26327.200000000001</v>
      </c>
      <c r="E46" s="9">
        <f>F46+G46</f>
        <v>15000</v>
      </c>
      <c r="F46" s="54">
        <v>0</v>
      </c>
      <c r="G46" s="9">
        <v>15000</v>
      </c>
      <c r="H46" s="9">
        <v>9007.2000000000007</v>
      </c>
      <c r="I46" s="54">
        <v>0</v>
      </c>
      <c r="J46" s="9">
        <v>9007.2000000000007</v>
      </c>
      <c r="K46" s="9">
        <v>0</v>
      </c>
      <c r="L46" s="9">
        <v>0</v>
      </c>
      <c r="M46" s="9">
        <f>N46+O46+P46+Q46</f>
        <v>2320</v>
      </c>
      <c r="N46" s="54">
        <v>0</v>
      </c>
      <c r="O46" s="9">
        <v>2320</v>
      </c>
      <c r="P46" s="9">
        <v>0</v>
      </c>
      <c r="Q46" s="9">
        <v>0</v>
      </c>
      <c r="R46" s="42">
        <f t="shared" si="111"/>
        <v>0</v>
      </c>
      <c r="S46" s="54">
        <v>0</v>
      </c>
      <c r="T46" s="42">
        <v>0</v>
      </c>
      <c r="U46" s="42">
        <v>0</v>
      </c>
      <c r="V46" s="42">
        <v>0</v>
      </c>
      <c r="W46" s="9">
        <f t="shared" si="114"/>
        <v>0</v>
      </c>
      <c r="X46" s="54">
        <v>0</v>
      </c>
      <c r="Y46" s="3">
        <v>0</v>
      </c>
      <c r="Z46" s="3">
        <v>0</v>
      </c>
      <c r="AA46" s="3">
        <v>0</v>
      </c>
      <c r="AB46" s="37">
        <f t="shared" si="117"/>
        <v>0</v>
      </c>
      <c r="AC46" s="54">
        <v>0</v>
      </c>
      <c r="AD46" s="37">
        <v>0</v>
      </c>
      <c r="AE46" s="37">
        <v>0</v>
      </c>
      <c r="AF46" s="37">
        <v>0</v>
      </c>
      <c r="AG46" s="38">
        <f t="shared" si="77"/>
        <v>0</v>
      </c>
      <c r="AH46" s="54">
        <v>0</v>
      </c>
      <c r="AI46" s="50">
        <v>0</v>
      </c>
      <c r="AJ46" s="50">
        <v>0</v>
      </c>
      <c r="AK46" s="50">
        <v>0</v>
      </c>
    </row>
    <row r="47" spans="1:37" s="14" customFormat="1" ht="134.25" customHeight="1" x14ac:dyDescent="0.25">
      <c r="A47" s="30" t="s">
        <v>39</v>
      </c>
      <c r="B47" s="28" t="s">
        <v>50</v>
      </c>
      <c r="C47" s="6" t="s">
        <v>1</v>
      </c>
      <c r="D47" s="5">
        <f t="shared" si="20"/>
        <v>29298.599999999995</v>
      </c>
      <c r="E47" s="12">
        <f t="shared" ref="E47:V47" si="143">E48+E49+E50+E51</f>
        <v>0</v>
      </c>
      <c r="F47" s="53">
        <f t="shared" ref="F47" si="144">F48+F49+F50+F51</f>
        <v>0</v>
      </c>
      <c r="G47" s="12">
        <f t="shared" si="143"/>
        <v>0</v>
      </c>
      <c r="H47" s="12">
        <f t="shared" si="143"/>
        <v>7310.9</v>
      </c>
      <c r="I47" s="53">
        <f t="shared" ref="I47" si="145">I48+I49+I50+I51</f>
        <v>0</v>
      </c>
      <c r="J47" s="12">
        <f t="shared" si="143"/>
        <v>155</v>
      </c>
      <c r="K47" s="12">
        <f t="shared" si="143"/>
        <v>6805.9</v>
      </c>
      <c r="L47" s="12">
        <f t="shared" si="143"/>
        <v>350</v>
      </c>
      <c r="M47" s="12">
        <f t="shared" si="143"/>
        <v>8790.7999999999993</v>
      </c>
      <c r="N47" s="53">
        <f t="shared" ref="N47" si="146">N48+N49+N50+N51</f>
        <v>0</v>
      </c>
      <c r="O47" s="12">
        <f t="shared" si="143"/>
        <v>265</v>
      </c>
      <c r="P47" s="12">
        <f t="shared" si="143"/>
        <v>8175.8</v>
      </c>
      <c r="Q47" s="12">
        <f t="shared" si="143"/>
        <v>350</v>
      </c>
      <c r="R47" s="40">
        <f t="shared" si="111"/>
        <v>4607.7</v>
      </c>
      <c r="S47" s="53">
        <f t="shared" ref="S47" si="147">S48+S49+S50+S51</f>
        <v>0</v>
      </c>
      <c r="T47" s="40">
        <f t="shared" si="143"/>
        <v>150</v>
      </c>
      <c r="U47" s="40">
        <f>U51</f>
        <v>4107.7</v>
      </c>
      <c r="V47" s="40">
        <f t="shared" si="143"/>
        <v>350</v>
      </c>
      <c r="W47" s="12">
        <f t="shared" si="114"/>
        <v>3235.6</v>
      </c>
      <c r="X47" s="53">
        <f t="shared" ref="X47" si="148">X48+X49+X50+X51</f>
        <v>0</v>
      </c>
      <c r="Y47" s="5">
        <f t="shared" ref="Y47:AF47" si="149">Y48+Y49+Y50+Y51</f>
        <v>150</v>
      </c>
      <c r="Z47" s="5">
        <f t="shared" si="149"/>
        <v>2735.6</v>
      </c>
      <c r="AA47" s="5">
        <f t="shared" si="149"/>
        <v>350</v>
      </c>
      <c r="AB47" s="35">
        <f t="shared" si="117"/>
        <v>2628.3</v>
      </c>
      <c r="AC47" s="53">
        <f t="shared" ref="AC47" si="150">AC48+AC49+AC50+AC51</f>
        <v>0</v>
      </c>
      <c r="AD47" s="35">
        <f t="shared" si="149"/>
        <v>150</v>
      </c>
      <c r="AE47" s="35">
        <f t="shared" si="149"/>
        <v>2128.3000000000002</v>
      </c>
      <c r="AF47" s="35">
        <f t="shared" si="149"/>
        <v>350</v>
      </c>
      <c r="AG47" s="38">
        <f t="shared" si="77"/>
        <v>2725.3</v>
      </c>
      <c r="AH47" s="53">
        <f t="shared" ref="AH47" si="151">AH48+AH49+AH50+AH51</f>
        <v>0</v>
      </c>
      <c r="AI47" s="49">
        <f t="shared" ref="AI47:AK47" si="152">AI48+AI49+AI50+AI51</f>
        <v>150</v>
      </c>
      <c r="AJ47" s="49">
        <f t="shared" si="152"/>
        <v>2225.3000000000002</v>
      </c>
      <c r="AK47" s="49">
        <f t="shared" si="152"/>
        <v>350</v>
      </c>
    </row>
    <row r="48" spans="1:37" s="14" customFormat="1" ht="182.25" customHeight="1" x14ac:dyDescent="0.25">
      <c r="A48" s="21" t="s">
        <v>55</v>
      </c>
      <c r="B48" s="32" t="s">
        <v>50</v>
      </c>
      <c r="C48" s="22" t="s">
        <v>14</v>
      </c>
      <c r="D48" s="3">
        <f t="shared" si="20"/>
        <v>255</v>
      </c>
      <c r="E48" s="9">
        <f>F48+G48</f>
        <v>0</v>
      </c>
      <c r="F48" s="54">
        <v>0</v>
      </c>
      <c r="G48" s="9">
        <v>0</v>
      </c>
      <c r="H48" s="9">
        <f>I48+J48+K48+L48</f>
        <v>15</v>
      </c>
      <c r="I48" s="54">
        <v>0</v>
      </c>
      <c r="J48" s="9">
        <v>15</v>
      </c>
      <c r="K48" s="9">
        <v>0</v>
      </c>
      <c r="L48" s="9">
        <v>0</v>
      </c>
      <c r="M48" s="9">
        <f>N48+O48+P48+Q48</f>
        <v>80</v>
      </c>
      <c r="N48" s="54">
        <v>0</v>
      </c>
      <c r="O48" s="9">
        <v>80</v>
      </c>
      <c r="P48" s="9">
        <v>0</v>
      </c>
      <c r="Q48" s="9">
        <v>0</v>
      </c>
      <c r="R48" s="42">
        <f t="shared" si="111"/>
        <v>40</v>
      </c>
      <c r="S48" s="54">
        <v>0</v>
      </c>
      <c r="T48" s="42">
        <v>40</v>
      </c>
      <c r="U48" s="42">
        <v>0</v>
      </c>
      <c r="V48" s="42">
        <v>0</v>
      </c>
      <c r="W48" s="9">
        <f t="shared" si="114"/>
        <v>40</v>
      </c>
      <c r="X48" s="54">
        <v>0</v>
      </c>
      <c r="Y48" s="3">
        <v>40</v>
      </c>
      <c r="Z48" s="3">
        <v>0</v>
      </c>
      <c r="AA48" s="3">
        <v>0</v>
      </c>
      <c r="AB48" s="37">
        <f t="shared" si="117"/>
        <v>40</v>
      </c>
      <c r="AC48" s="54">
        <v>0</v>
      </c>
      <c r="AD48" s="37">
        <v>40</v>
      </c>
      <c r="AE48" s="37">
        <v>0</v>
      </c>
      <c r="AF48" s="37">
        <v>0</v>
      </c>
      <c r="AG48" s="38">
        <f t="shared" si="77"/>
        <v>40</v>
      </c>
      <c r="AH48" s="54">
        <v>0</v>
      </c>
      <c r="AI48" s="50">
        <v>40</v>
      </c>
      <c r="AJ48" s="50">
        <v>0</v>
      </c>
      <c r="AK48" s="50">
        <v>0</v>
      </c>
    </row>
    <row r="49" spans="1:37" s="14" customFormat="1" ht="196.5" customHeight="1" x14ac:dyDescent="0.25">
      <c r="A49" s="21" t="s">
        <v>42</v>
      </c>
      <c r="B49" s="32" t="s">
        <v>50</v>
      </c>
      <c r="C49" s="22" t="s">
        <v>14</v>
      </c>
      <c r="D49" s="3">
        <f t="shared" si="20"/>
        <v>385</v>
      </c>
      <c r="E49" s="9">
        <f>F49+G49</f>
        <v>0</v>
      </c>
      <c r="F49" s="54">
        <v>0</v>
      </c>
      <c r="G49" s="9">
        <v>0</v>
      </c>
      <c r="H49" s="9">
        <f>I49+J49+K49+L49</f>
        <v>0</v>
      </c>
      <c r="I49" s="54">
        <v>0</v>
      </c>
      <c r="J49" s="9">
        <v>0</v>
      </c>
      <c r="K49" s="9">
        <v>0</v>
      </c>
      <c r="L49" s="9">
        <v>0</v>
      </c>
      <c r="M49" s="9">
        <f>N49+O49+P49+Q49</f>
        <v>105</v>
      </c>
      <c r="N49" s="54">
        <v>0</v>
      </c>
      <c r="O49" s="9">
        <v>105</v>
      </c>
      <c r="P49" s="9">
        <v>0</v>
      </c>
      <c r="Q49" s="9">
        <v>0</v>
      </c>
      <c r="R49" s="42">
        <f t="shared" si="111"/>
        <v>70</v>
      </c>
      <c r="S49" s="54">
        <v>0</v>
      </c>
      <c r="T49" s="42">
        <v>70</v>
      </c>
      <c r="U49" s="42">
        <v>0</v>
      </c>
      <c r="V49" s="42">
        <v>0</v>
      </c>
      <c r="W49" s="9">
        <f t="shared" si="114"/>
        <v>70</v>
      </c>
      <c r="X49" s="54">
        <v>0</v>
      </c>
      <c r="Y49" s="3">
        <v>70</v>
      </c>
      <c r="Z49" s="3">
        <v>0</v>
      </c>
      <c r="AA49" s="3">
        <v>0</v>
      </c>
      <c r="AB49" s="37">
        <f t="shared" si="117"/>
        <v>70</v>
      </c>
      <c r="AC49" s="54">
        <v>0</v>
      </c>
      <c r="AD49" s="37">
        <v>70</v>
      </c>
      <c r="AE49" s="37">
        <v>0</v>
      </c>
      <c r="AF49" s="37">
        <v>0</v>
      </c>
      <c r="AG49" s="38">
        <f t="shared" si="77"/>
        <v>70</v>
      </c>
      <c r="AH49" s="54">
        <v>0</v>
      </c>
      <c r="AI49" s="50">
        <v>70</v>
      </c>
      <c r="AJ49" s="50">
        <v>0</v>
      </c>
      <c r="AK49" s="50">
        <v>0</v>
      </c>
    </row>
    <row r="50" spans="1:37" s="14" customFormat="1" ht="186.75" customHeight="1" x14ac:dyDescent="0.25">
      <c r="A50" s="21" t="s">
        <v>43</v>
      </c>
      <c r="B50" s="32" t="s">
        <v>50</v>
      </c>
      <c r="C50" s="22" t="s">
        <v>14</v>
      </c>
      <c r="D50" s="3">
        <f t="shared" si="20"/>
        <v>380</v>
      </c>
      <c r="E50" s="9">
        <f>F50+G50</f>
        <v>0</v>
      </c>
      <c r="F50" s="54">
        <v>0</v>
      </c>
      <c r="G50" s="9">
        <v>0</v>
      </c>
      <c r="H50" s="9">
        <f>I50+J50+K50+L50</f>
        <v>140</v>
      </c>
      <c r="I50" s="54">
        <v>0</v>
      </c>
      <c r="J50" s="9">
        <v>140</v>
      </c>
      <c r="K50" s="9">
        <v>0</v>
      </c>
      <c r="L50" s="9">
        <v>0</v>
      </c>
      <c r="M50" s="9">
        <f>N50+O50+P50+Q50</f>
        <v>80</v>
      </c>
      <c r="N50" s="54">
        <v>0</v>
      </c>
      <c r="O50" s="9">
        <v>80</v>
      </c>
      <c r="P50" s="9">
        <v>0</v>
      </c>
      <c r="Q50" s="9">
        <v>0</v>
      </c>
      <c r="R50" s="42">
        <f t="shared" si="111"/>
        <v>40</v>
      </c>
      <c r="S50" s="54">
        <v>0</v>
      </c>
      <c r="T50" s="42">
        <v>40</v>
      </c>
      <c r="U50" s="42">
        <v>0</v>
      </c>
      <c r="V50" s="42">
        <v>0</v>
      </c>
      <c r="W50" s="9">
        <f t="shared" si="114"/>
        <v>40</v>
      </c>
      <c r="X50" s="54">
        <v>0</v>
      </c>
      <c r="Y50" s="3">
        <v>40</v>
      </c>
      <c r="Z50" s="3">
        <v>0</v>
      </c>
      <c r="AA50" s="3">
        <v>0</v>
      </c>
      <c r="AB50" s="36">
        <f t="shared" si="117"/>
        <v>40</v>
      </c>
      <c r="AC50" s="54">
        <v>0</v>
      </c>
      <c r="AD50" s="37">
        <v>40</v>
      </c>
      <c r="AE50" s="37">
        <v>0</v>
      </c>
      <c r="AF50" s="37">
        <v>0</v>
      </c>
      <c r="AG50" s="38">
        <f t="shared" si="77"/>
        <v>40</v>
      </c>
      <c r="AH50" s="54">
        <v>0</v>
      </c>
      <c r="AI50" s="50">
        <v>40</v>
      </c>
      <c r="AJ50" s="50">
        <v>0</v>
      </c>
      <c r="AK50" s="50">
        <v>0</v>
      </c>
    </row>
    <row r="51" spans="1:37" s="14" customFormat="1" ht="169.5" customHeight="1" x14ac:dyDescent="0.25">
      <c r="A51" s="21" t="s">
        <v>49</v>
      </c>
      <c r="B51" s="32" t="s">
        <v>50</v>
      </c>
      <c r="C51" s="22" t="s">
        <v>14</v>
      </c>
      <c r="D51" s="3">
        <f t="shared" si="20"/>
        <v>28278.599999999995</v>
      </c>
      <c r="E51" s="9">
        <f>F51+G51</f>
        <v>0</v>
      </c>
      <c r="F51" s="54">
        <v>0</v>
      </c>
      <c r="G51" s="9">
        <v>0</v>
      </c>
      <c r="H51" s="9">
        <f>I51+J51+K51+L51</f>
        <v>7155.9</v>
      </c>
      <c r="I51" s="54">
        <v>0</v>
      </c>
      <c r="J51" s="9">
        <v>0</v>
      </c>
      <c r="K51" s="9">
        <v>6805.9</v>
      </c>
      <c r="L51" s="9">
        <v>350</v>
      </c>
      <c r="M51" s="9">
        <f>N51+O51+P51+Q51</f>
        <v>8525.7999999999993</v>
      </c>
      <c r="N51" s="54">
        <v>0</v>
      </c>
      <c r="O51" s="9">
        <v>0</v>
      </c>
      <c r="P51" s="9">
        <v>8175.8</v>
      </c>
      <c r="Q51" s="9">
        <v>350</v>
      </c>
      <c r="R51" s="42">
        <f t="shared" si="111"/>
        <v>4457.7</v>
      </c>
      <c r="S51" s="54">
        <v>0</v>
      </c>
      <c r="T51" s="42">
        <v>0</v>
      </c>
      <c r="U51" s="42">
        <v>4107.7</v>
      </c>
      <c r="V51" s="42">
        <v>350</v>
      </c>
      <c r="W51" s="9">
        <f t="shared" si="114"/>
        <v>3085.6</v>
      </c>
      <c r="X51" s="54">
        <v>0</v>
      </c>
      <c r="Y51" s="3">
        <v>0</v>
      </c>
      <c r="Z51" s="3">
        <v>2735.6</v>
      </c>
      <c r="AA51" s="3">
        <v>350</v>
      </c>
      <c r="AB51" s="37">
        <f t="shared" si="117"/>
        <v>2478.3000000000002</v>
      </c>
      <c r="AC51" s="54">
        <v>0</v>
      </c>
      <c r="AD51" s="37">
        <v>0</v>
      </c>
      <c r="AE51" s="37">
        <v>2128.3000000000002</v>
      </c>
      <c r="AF51" s="37">
        <v>350</v>
      </c>
      <c r="AG51" s="38">
        <f t="shared" si="77"/>
        <v>2575.3000000000002</v>
      </c>
      <c r="AH51" s="54">
        <v>0</v>
      </c>
      <c r="AI51" s="50">
        <v>0</v>
      </c>
      <c r="AJ51" s="50">
        <v>2225.3000000000002</v>
      </c>
      <c r="AK51" s="50">
        <v>350</v>
      </c>
    </row>
    <row r="52" spans="1:37" ht="48" customHeight="1" x14ac:dyDescent="0.25">
      <c r="Y52" s="31"/>
    </row>
  </sheetData>
  <mergeCells count="196">
    <mergeCell ref="A9:AK10"/>
    <mergeCell ref="AI21:AI22"/>
    <mergeCell ref="AJ21:AJ22"/>
    <mergeCell ref="AK21:AK22"/>
    <mergeCell ref="AG27:AG28"/>
    <mergeCell ref="AI27:AI28"/>
    <mergeCell ref="AJ27:AJ28"/>
    <mergeCell ref="AK27:AK28"/>
    <mergeCell ref="AG1:AK3"/>
    <mergeCell ref="AG8:AK8"/>
    <mergeCell ref="AG12:AK12"/>
    <mergeCell ref="AG15:AG16"/>
    <mergeCell ref="AI15:AI16"/>
    <mergeCell ref="AJ15:AJ16"/>
    <mergeCell ref="AK15:AK16"/>
    <mergeCell ref="AI17:AI18"/>
    <mergeCell ref="AJ17:AJ18"/>
    <mergeCell ref="AK17:AK18"/>
    <mergeCell ref="D11:AK11"/>
    <mergeCell ref="AG17:AG18"/>
    <mergeCell ref="AB8:AF8"/>
    <mergeCell ref="Z15:Z16"/>
    <mergeCell ref="AA15:AA16"/>
    <mergeCell ref="W17:W18"/>
    <mergeCell ref="W12:AA12"/>
    <mergeCell ref="W15:W16"/>
    <mergeCell ref="Y15:Y16"/>
    <mergeCell ref="AB21:AB22"/>
    <mergeCell ref="AD21:AD22"/>
    <mergeCell ref="AE21:AE22"/>
    <mergeCell ref="U21:U22"/>
    <mergeCell ref="V21:V22"/>
    <mergeCell ref="Y17:Y18"/>
    <mergeCell ref="Z17:Z18"/>
    <mergeCell ref="AA17:AA18"/>
    <mergeCell ref="AC15:AC16"/>
    <mergeCell ref="AC17:AC18"/>
    <mergeCell ref="AC21:AC22"/>
    <mergeCell ref="Z21:Z22"/>
    <mergeCell ref="AA21:AA22"/>
    <mergeCell ref="W21:W22"/>
    <mergeCell ref="AD17:AD18"/>
    <mergeCell ref="G29:G30"/>
    <mergeCell ref="H21:H22"/>
    <mergeCell ref="J21:J22"/>
    <mergeCell ref="F17:F18"/>
    <mergeCell ref="F21:F22"/>
    <mergeCell ref="F27:F28"/>
    <mergeCell ref="F29:F30"/>
    <mergeCell ref="AE17:AE18"/>
    <mergeCell ref="AF17:AF18"/>
    <mergeCell ref="U27:U28"/>
    <mergeCell ref="AC27:AC28"/>
    <mergeCell ref="AC29:AC30"/>
    <mergeCell ref="I29:I30"/>
    <mergeCell ref="K27:K28"/>
    <mergeCell ref="L27:L28"/>
    <mergeCell ref="Z27:Z28"/>
    <mergeCell ref="AA27:AA28"/>
    <mergeCell ref="K21:K22"/>
    <mergeCell ref="L21:L22"/>
    <mergeCell ref="P21:P22"/>
    <mergeCell ref="Q21:Q22"/>
    <mergeCell ref="Z29:Z30"/>
    <mergeCell ref="AB27:AB28"/>
    <mergeCell ref="T21:T22"/>
    <mergeCell ref="I15:I16"/>
    <mergeCell ref="Y29:Y30"/>
    <mergeCell ref="W27:W28"/>
    <mergeCell ref="Y27:Y28"/>
    <mergeCell ref="K15:K16"/>
    <mergeCell ref="L15:L16"/>
    <mergeCell ref="K17:K18"/>
    <mergeCell ref="L17:L18"/>
    <mergeCell ref="P15:P16"/>
    <mergeCell ref="Q15:Q16"/>
    <mergeCell ref="P17:P18"/>
    <mergeCell ref="Q17:Q18"/>
    <mergeCell ref="U15:U16"/>
    <mergeCell ref="R15:R16"/>
    <mergeCell ref="T15:T16"/>
    <mergeCell ref="V15:V16"/>
    <mergeCell ref="U17:U18"/>
    <mergeCell ref="V17:V18"/>
    <mergeCell ref="W29:W30"/>
    <mergeCell ref="T29:T30"/>
    <mergeCell ref="R29:R30"/>
    <mergeCell ref="I17:I18"/>
    <mergeCell ref="I21:I22"/>
    <mergeCell ref="I27:I28"/>
    <mergeCell ref="A21:A22"/>
    <mergeCell ref="B21:B22"/>
    <mergeCell ref="C21:C22"/>
    <mergeCell ref="A27:A30"/>
    <mergeCell ref="B27:B30"/>
    <mergeCell ref="C27:C28"/>
    <mergeCell ref="D21:D22"/>
    <mergeCell ref="E21:E22"/>
    <mergeCell ref="D29:D30"/>
    <mergeCell ref="E29:E30"/>
    <mergeCell ref="A42:A44"/>
    <mergeCell ref="B42:B44"/>
    <mergeCell ref="A40:A41"/>
    <mergeCell ref="A36:A38"/>
    <mergeCell ref="B36:B38"/>
    <mergeCell ref="C29:C30"/>
    <mergeCell ref="R27:R28"/>
    <mergeCell ref="T27:T28"/>
    <mergeCell ref="H27:H28"/>
    <mergeCell ref="J27:J28"/>
    <mergeCell ref="M27:M28"/>
    <mergeCell ref="O27:O28"/>
    <mergeCell ref="D27:D28"/>
    <mergeCell ref="E27:E28"/>
    <mergeCell ref="K29:K30"/>
    <mergeCell ref="L29:L30"/>
    <mergeCell ref="P29:P30"/>
    <mergeCell ref="Q29:Q30"/>
    <mergeCell ref="P27:P28"/>
    <mergeCell ref="Q27:Q28"/>
    <mergeCell ref="O29:O30"/>
    <mergeCell ref="H29:H30"/>
    <mergeCell ref="M29:M30"/>
    <mergeCell ref="G27:G28"/>
    <mergeCell ref="E17:E18"/>
    <mergeCell ref="M15:M16"/>
    <mergeCell ref="O15:O16"/>
    <mergeCell ref="R17:R18"/>
    <mergeCell ref="M17:M18"/>
    <mergeCell ref="F15:F16"/>
    <mergeCell ref="O17:O18"/>
    <mergeCell ref="T17:T18"/>
    <mergeCell ref="V29:V30"/>
    <mergeCell ref="U29:U30"/>
    <mergeCell ref="V27:V28"/>
    <mergeCell ref="M21:M22"/>
    <mergeCell ref="O21:O22"/>
    <mergeCell ref="R21:R22"/>
    <mergeCell ref="N17:N18"/>
    <mergeCell ref="N21:N22"/>
    <mergeCell ref="N27:N28"/>
    <mergeCell ref="N29:N30"/>
    <mergeCell ref="J15:J16"/>
    <mergeCell ref="G21:G22"/>
    <mergeCell ref="J29:J30"/>
    <mergeCell ref="H17:H18"/>
    <mergeCell ref="J17:J18"/>
    <mergeCell ref="N15:N16"/>
    <mergeCell ref="H15:H16"/>
    <mergeCell ref="S15:S16"/>
    <mergeCell ref="S17:S18"/>
    <mergeCell ref="S21:S22"/>
    <mergeCell ref="S27:S28"/>
    <mergeCell ref="S29:S30"/>
    <mergeCell ref="AB1:AF3"/>
    <mergeCell ref="A15:A20"/>
    <mergeCell ref="A11:A13"/>
    <mergeCell ref="B11:B13"/>
    <mergeCell ref="C11:C13"/>
    <mergeCell ref="D12:D13"/>
    <mergeCell ref="E12:G12"/>
    <mergeCell ref="H12:L12"/>
    <mergeCell ref="M12:Q12"/>
    <mergeCell ref="R12:V12"/>
    <mergeCell ref="B15:B20"/>
    <mergeCell ref="C15:C16"/>
    <mergeCell ref="D15:D16"/>
    <mergeCell ref="E15:E16"/>
    <mergeCell ref="G15:G16"/>
    <mergeCell ref="G17:G18"/>
    <mergeCell ref="C17:C18"/>
    <mergeCell ref="D17:D18"/>
    <mergeCell ref="AA29:AA30"/>
    <mergeCell ref="AH15:AH16"/>
    <mergeCell ref="AH17:AH18"/>
    <mergeCell ref="AH21:AH22"/>
    <mergeCell ref="AH27:AH28"/>
    <mergeCell ref="AH29:AH30"/>
    <mergeCell ref="AG21:AG22"/>
    <mergeCell ref="AF5:AK6"/>
    <mergeCell ref="X15:X16"/>
    <mergeCell ref="X17:X18"/>
    <mergeCell ref="X21:X22"/>
    <mergeCell ref="X27:X28"/>
    <mergeCell ref="X29:X30"/>
    <mergeCell ref="AF21:AF22"/>
    <mergeCell ref="AD27:AD28"/>
    <mergeCell ref="AE27:AE28"/>
    <mergeCell ref="AF27:AF28"/>
    <mergeCell ref="Y21:Y22"/>
    <mergeCell ref="AB12:AF12"/>
    <mergeCell ref="AB15:AB16"/>
    <mergeCell ref="AD15:AD16"/>
    <mergeCell ref="AE15:AE16"/>
    <mergeCell ref="AF15:AF16"/>
    <mergeCell ref="AB17:AB18"/>
  </mergeCells>
  <printOptions horizontalCentered="1"/>
  <pageMargins left="0.63" right="0.43" top="0.77" bottom="0.23622047244094491" header="0.93" footer="0.23622047244094491"/>
  <pageSetup paperSize="9" scale="36" fitToHeight="0" orientation="landscape" r:id="rId1"/>
  <ignoredErrors>
    <ignoredError sqref="H42 M47 E4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2018-01-22T13:49:25Z</dcterms:modified>
</cp:coreProperties>
</file>