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Лист1!$A$1:$Y$55</definedName>
  </definedNames>
  <calcPr calcId="145621"/>
</workbook>
</file>

<file path=xl/calcChain.xml><?xml version="1.0" encoding="utf-8"?>
<calcChain xmlns="http://schemas.openxmlformats.org/spreadsheetml/2006/main">
  <c r="L16" i="1" l="1"/>
  <c r="D50" i="1" l="1"/>
  <c r="D49" i="1"/>
  <c r="D48" i="1"/>
  <c r="D47" i="1"/>
  <c r="D42" i="1"/>
  <c r="D41" i="1"/>
  <c r="D40" i="1"/>
  <c r="D36" i="1"/>
  <c r="D34" i="1"/>
  <c r="D31" i="1"/>
  <c r="D30" i="1"/>
  <c r="D29" i="1"/>
  <c r="W50" i="1"/>
  <c r="W49" i="1"/>
  <c r="Y48" i="1"/>
  <c r="X48" i="1"/>
  <c r="W48" i="1"/>
  <c r="Y47" i="1"/>
  <c r="X47" i="1"/>
  <c r="W47" i="1"/>
  <c r="W46" i="1"/>
  <c r="D46" i="1" s="1"/>
  <c r="W45" i="1"/>
  <c r="W44" i="1"/>
  <c r="W43" i="1"/>
  <c r="W42" i="1"/>
  <c r="W41" i="1"/>
  <c r="W40" i="1"/>
  <c r="W39" i="1"/>
  <c r="W38" i="1" s="1"/>
  <c r="W37" i="1" s="1"/>
  <c r="Y38" i="1"/>
  <c r="X38" i="1"/>
  <c r="X37" i="1" s="1"/>
  <c r="Y37" i="1"/>
  <c r="W36" i="1"/>
  <c r="W35" i="1"/>
  <c r="W34" i="1"/>
  <c r="W33" i="1"/>
  <c r="W32" i="1"/>
  <c r="W31" i="1"/>
  <c r="W30" i="1"/>
  <c r="W29" i="1"/>
  <c r="W28" i="1"/>
  <c r="W27" i="1"/>
  <c r="W26" i="1"/>
  <c r="Y25" i="1"/>
  <c r="Y14" i="1" s="1"/>
  <c r="Y11" i="1" s="1"/>
  <c r="X25" i="1"/>
  <c r="Y24" i="1"/>
  <c r="W23" i="1"/>
  <c r="W22" i="1"/>
  <c r="W21" i="1"/>
  <c r="W20" i="1"/>
  <c r="Y19" i="1"/>
  <c r="X19" i="1"/>
  <c r="Y18" i="1"/>
  <c r="X18" i="1"/>
  <c r="W18" i="1"/>
  <c r="W17" i="1"/>
  <c r="W16" i="1" s="1"/>
  <c r="W12" i="1" s="1"/>
  <c r="Y16" i="1"/>
  <c r="X16" i="1"/>
  <c r="Y15" i="1"/>
  <c r="X15" i="1"/>
  <c r="W15" i="1"/>
  <c r="Y13" i="1"/>
  <c r="X13" i="1"/>
  <c r="Y12" i="1"/>
  <c r="X12" i="1"/>
  <c r="W19" i="1" l="1"/>
  <c r="W13" i="1" s="1"/>
  <c r="W25" i="1"/>
  <c r="W14" i="1" s="1"/>
  <c r="X14" i="1"/>
  <c r="X11" i="1" s="1"/>
  <c r="W11" i="1" s="1"/>
  <c r="X24" i="1"/>
  <c r="V25" i="1"/>
  <c r="U25" i="1"/>
  <c r="S25" i="1"/>
  <c r="R25" i="1"/>
  <c r="P25" i="1"/>
  <c r="O25" i="1"/>
  <c r="M25" i="1"/>
  <c r="L25" i="1"/>
  <c r="J25" i="1"/>
  <c r="I25" i="1"/>
  <c r="G25" i="1"/>
  <c r="T36" i="1"/>
  <c r="Q36" i="1"/>
  <c r="N36" i="1"/>
  <c r="K36" i="1"/>
  <c r="H36" i="1"/>
  <c r="E36" i="1"/>
  <c r="W24" i="1" l="1"/>
  <c r="T31" i="1"/>
  <c r="Q31" i="1"/>
  <c r="N31" i="1"/>
  <c r="E31" i="1"/>
  <c r="H31" i="1"/>
  <c r="K31" i="1"/>
  <c r="K29" i="1"/>
  <c r="H29" i="1"/>
  <c r="E29" i="1"/>
  <c r="N29" i="1"/>
  <c r="Q29" i="1"/>
  <c r="T29" i="1"/>
  <c r="F38" i="1" l="1"/>
  <c r="T45" i="1"/>
  <c r="Q45" i="1"/>
  <c r="N45" i="1"/>
  <c r="K45" i="1"/>
  <c r="H45" i="1"/>
  <c r="E45" i="1"/>
  <c r="F48" i="1"/>
  <c r="G48" i="1"/>
  <c r="I48" i="1"/>
  <c r="J48" i="1"/>
  <c r="L48" i="1"/>
  <c r="M48" i="1"/>
  <c r="O48" i="1"/>
  <c r="P48" i="1"/>
  <c r="R48" i="1"/>
  <c r="S48" i="1"/>
  <c r="U48" i="1"/>
  <c r="V48" i="1"/>
  <c r="D45" i="1" l="1"/>
  <c r="T50" i="1"/>
  <c r="T49" i="1"/>
  <c r="V47" i="1"/>
  <c r="U47" i="1"/>
  <c r="T46" i="1"/>
  <c r="T44" i="1"/>
  <c r="T43" i="1"/>
  <c r="T42" i="1"/>
  <c r="T41" i="1"/>
  <c r="T40" i="1"/>
  <c r="T39" i="1"/>
  <c r="V38" i="1"/>
  <c r="U38" i="1"/>
  <c r="U37" i="1" s="1"/>
  <c r="V37" i="1"/>
  <c r="T35" i="1"/>
  <c r="T34" i="1"/>
  <c r="T33" i="1"/>
  <c r="T32" i="1"/>
  <c r="T30" i="1"/>
  <c r="T28" i="1"/>
  <c r="T27" i="1"/>
  <c r="T26" i="1"/>
  <c r="T25" i="1" s="1"/>
  <c r="V24" i="1"/>
  <c r="T23" i="1"/>
  <c r="T22" i="1"/>
  <c r="T21" i="1"/>
  <c r="T20" i="1"/>
  <c r="V19" i="1"/>
  <c r="V13" i="1" s="1"/>
  <c r="U19" i="1"/>
  <c r="U13" i="1" s="1"/>
  <c r="V18" i="1"/>
  <c r="U18" i="1"/>
  <c r="T17" i="1"/>
  <c r="T16" i="1" s="1"/>
  <c r="T12" i="1" s="1"/>
  <c r="V16" i="1"/>
  <c r="U16" i="1"/>
  <c r="U12" i="1" s="1"/>
  <c r="V15" i="1"/>
  <c r="U15" i="1"/>
  <c r="V12" i="1"/>
  <c r="T48" i="1" l="1"/>
  <c r="U24" i="1"/>
  <c r="T19" i="1"/>
  <c r="T13" i="1" s="1"/>
  <c r="T18" i="1"/>
  <c r="V14" i="1"/>
  <c r="V11" i="1" s="1"/>
  <c r="T24" i="1"/>
  <c r="T15" i="1"/>
  <c r="T38" i="1"/>
  <c r="T37" i="1" s="1"/>
  <c r="U14" i="1"/>
  <c r="U11" i="1" s="1"/>
  <c r="T47" i="1"/>
  <c r="Q42" i="1"/>
  <c r="N42" i="1"/>
  <c r="K42" i="1"/>
  <c r="E42" i="1"/>
  <c r="H42" i="1"/>
  <c r="T11" i="1" l="1"/>
  <c r="T14" i="1"/>
  <c r="S24" i="1"/>
  <c r="P24" i="1"/>
  <c r="M24" i="1"/>
  <c r="G24" i="1" l="1"/>
  <c r="J24" i="1"/>
  <c r="N22" i="1" l="1"/>
  <c r="Q50" i="1" l="1"/>
  <c r="Q49" i="1"/>
  <c r="R47" i="1"/>
  <c r="S47" i="1"/>
  <c r="Q46" i="1"/>
  <c r="Q44" i="1"/>
  <c r="Q43" i="1"/>
  <c r="D43" i="1" s="1"/>
  <c r="Q41" i="1"/>
  <c r="Q40" i="1"/>
  <c r="Q39" i="1"/>
  <c r="S38" i="1"/>
  <c r="R38" i="1"/>
  <c r="Q35" i="1"/>
  <c r="Q34" i="1"/>
  <c r="Q33" i="1"/>
  <c r="Q32" i="1"/>
  <c r="Q30" i="1"/>
  <c r="Q28" i="1"/>
  <c r="D28" i="1" s="1"/>
  <c r="Q27" i="1"/>
  <c r="Q26" i="1"/>
  <c r="D26" i="1" s="1"/>
  <c r="Q23" i="1"/>
  <c r="D23" i="1" s="1"/>
  <c r="Q22" i="1"/>
  <c r="D22" i="1" s="1"/>
  <c r="Q21" i="1"/>
  <c r="D21" i="1" s="1"/>
  <c r="Q20" i="1"/>
  <c r="D20" i="1" s="1"/>
  <c r="S19" i="1"/>
  <c r="S13" i="1" s="1"/>
  <c r="R19" i="1"/>
  <c r="R13" i="1" s="1"/>
  <c r="S18" i="1"/>
  <c r="R18" i="1"/>
  <c r="Q17" i="1"/>
  <c r="S16" i="1"/>
  <c r="S12" i="1" s="1"/>
  <c r="R16" i="1"/>
  <c r="R12" i="1" s="1"/>
  <c r="S15" i="1"/>
  <c r="R15" i="1"/>
  <c r="Q16" i="1" l="1"/>
  <c r="D17" i="1"/>
  <c r="Q48" i="1"/>
  <c r="Q25" i="1"/>
  <c r="S14" i="1"/>
  <c r="S37" i="1"/>
  <c r="Q38" i="1"/>
  <c r="R37" i="1"/>
  <c r="S11" i="1"/>
  <c r="Q15" i="1"/>
  <c r="D15" i="1" s="1"/>
  <c r="Q19" i="1"/>
  <c r="Q47" i="1"/>
  <c r="Q18" i="1"/>
  <c r="D18" i="1" s="1"/>
  <c r="H35" i="1"/>
  <c r="Q37" i="1" l="1"/>
  <c r="Q24" i="1"/>
  <c r="Q12" i="1"/>
  <c r="D12" i="1" s="1"/>
  <c r="D16" i="1"/>
  <c r="Q13" i="1"/>
  <c r="D13" i="1" s="1"/>
  <c r="D19" i="1"/>
  <c r="R14" i="1"/>
  <c r="R11" i="1" s="1"/>
  <c r="Q11" i="1" s="1"/>
  <c r="R24" i="1"/>
  <c r="Q14" i="1"/>
  <c r="N35" i="1"/>
  <c r="D35" i="1" s="1"/>
  <c r="K35" i="1"/>
  <c r="F35" i="1"/>
  <c r="F25" i="1" s="1"/>
  <c r="E35" i="1" l="1"/>
  <c r="F19" i="1"/>
  <c r="F13" i="1" s="1"/>
  <c r="N34" i="1" l="1"/>
  <c r="K34" i="1"/>
  <c r="H34" i="1"/>
  <c r="E34" i="1"/>
  <c r="E28" i="1" l="1"/>
  <c r="N28" i="1"/>
  <c r="K28" i="1"/>
  <c r="H28" i="1"/>
  <c r="N32" i="1" l="1"/>
  <c r="D32" i="1" s="1"/>
  <c r="N33" i="1"/>
  <c r="D33" i="1" s="1"/>
  <c r="N30" i="1"/>
  <c r="K32" i="1"/>
  <c r="K33" i="1"/>
  <c r="K30" i="1"/>
  <c r="H32" i="1"/>
  <c r="H33" i="1"/>
  <c r="H30" i="1"/>
  <c r="E32" i="1"/>
  <c r="E33" i="1"/>
  <c r="E30" i="1"/>
  <c r="N25" i="1" l="1"/>
  <c r="D25" i="1" s="1"/>
  <c r="O24" i="1"/>
  <c r="N17" i="1"/>
  <c r="F16" i="1"/>
  <c r="F12" i="1" s="1"/>
  <c r="G38" i="1" l="1"/>
  <c r="I38" i="1"/>
  <c r="J38" i="1"/>
  <c r="L38" i="1"/>
  <c r="M38" i="1"/>
  <c r="O38" i="1"/>
  <c r="P38" i="1"/>
  <c r="N46" i="1" l="1"/>
  <c r="K46" i="1"/>
  <c r="H46" i="1"/>
  <c r="E46" i="1"/>
  <c r="N40" i="1"/>
  <c r="K40" i="1"/>
  <c r="E50" i="1" l="1"/>
  <c r="H50" i="1"/>
  <c r="K50" i="1"/>
  <c r="N50" i="1"/>
  <c r="P47" i="1" l="1"/>
  <c r="P14" i="1"/>
  <c r="O47" i="1"/>
  <c r="O14" i="1"/>
  <c r="M47" i="1"/>
  <c r="M14" i="1"/>
  <c r="L47" i="1"/>
  <c r="J47" i="1"/>
  <c r="J14" i="1"/>
  <c r="I47" i="1"/>
  <c r="G47" i="1"/>
  <c r="G14" i="1"/>
  <c r="F47" i="1"/>
  <c r="N23" i="1"/>
  <c r="N27" i="1"/>
  <c r="D27" i="1" s="1"/>
  <c r="N26" i="1"/>
  <c r="K27" i="1"/>
  <c r="K26" i="1"/>
  <c r="H27" i="1"/>
  <c r="H26" i="1"/>
  <c r="E27" i="1"/>
  <c r="E26" i="1"/>
  <c r="H49" i="1" l="1"/>
  <c r="H48" i="1" s="1"/>
  <c r="H25" i="1" l="1"/>
  <c r="I24" i="1"/>
  <c r="I14" i="1"/>
  <c r="K25" i="1"/>
  <c r="K24" i="1" s="1"/>
  <c r="L24" i="1"/>
  <c r="L14" i="1"/>
  <c r="E25" i="1"/>
  <c r="F24" i="1"/>
  <c r="E24" i="1" s="1"/>
  <c r="F14" i="1"/>
  <c r="N24" i="1"/>
  <c r="D24" i="1" s="1"/>
  <c r="H24" i="1"/>
  <c r="H47" i="1"/>
  <c r="F11" i="1" l="1"/>
  <c r="E14" i="1"/>
  <c r="N21" i="1"/>
  <c r="K21" i="1"/>
  <c r="K22" i="1"/>
  <c r="K23" i="1"/>
  <c r="H21" i="1"/>
  <c r="H22" i="1"/>
  <c r="H23" i="1"/>
  <c r="E21" i="1"/>
  <c r="E22" i="1"/>
  <c r="E23" i="1"/>
  <c r="N20" i="1"/>
  <c r="K20" i="1"/>
  <c r="H20" i="1"/>
  <c r="E20" i="1"/>
  <c r="F37" i="1"/>
  <c r="G37" i="1"/>
  <c r="I37" i="1"/>
  <c r="J37" i="1"/>
  <c r="L37" i="1"/>
  <c r="M37" i="1"/>
  <c r="O37" i="1"/>
  <c r="P37" i="1"/>
  <c r="E40" i="1"/>
  <c r="H40" i="1"/>
  <c r="E43" i="1"/>
  <c r="H43" i="1"/>
  <c r="K43" i="1"/>
  <c r="N43" i="1"/>
  <c r="E39" i="1"/>
  <c r="H39" i="1"/>
  <c r="K39" i="1"/>
  <c r="N39" i="1"/>
  <c r="D39" i="1" s="1"/>
  <c r="H19" i="1" l="1"/>
  <c r="H13" i="1" s="1"/>
  <c r="E19" i="1"/>
  <c r="N49" i="1"/>
  <c r="N48" i="1" s="1"/>
  <c r="E13" i="1" l="1"/>
  <c r="G19" i="1"/>
  <c r="G13" i="1" s="1"/>
  <c r="I19" i="1"/>
  <c r="I13" i="1" s="1"/>
  <c r="J19" i="1"/>
  <c r="J13" i="1" s="1"/>
  <c r="K19" i="1"/>
  <c r="K13" i="1" s="1"/>
  <c r="L19" i="1"/>
  <c r="L13" i="1" s="1"/>
  <c r="M19" i="1"/>
  <c r="M13" i="1" s="1"/>
  <c r="O19" i="1"/>
  <c r="O13" i="1" s="1"/>
  <c r="P19" i="1"/>
  <c r="P13" i="1" s="1"/>
  <c r="N47" i="1" l="1"/>
  <c r="B47" i="1"/>
  <c r="G16" i="1"/>
  <c r="G12" i="1" s="1"/>
  <c r="G11" i="1" s="1"/>
  <c r="E11" i="1" s="1"/>
  <c r="I16" i="1"/>
  <c r="I12" i="1" s="1"/>
  <c r="I11" i="1" s="1"/>
  <c r="J16" i="1"/>
  <c r="J12" i="1" s="1"/>
  <c r="J11" i="1" s="1"/>
  <c r="L12" i="1"/>
  <c r="L11" i="1" s="1"/>
  <c r="M16" i="1"/>
  <c r="M12" i="1" s="1"/>
  <c r="M11" i="1" s="1"/>
  <c r="O16" i="1"/>
  <c r="O12" i="1" s="1"/>
  <c r="O11" i="1" s="1"/>
  <c r="P16" i="1"/>
  <c r="P12" i="1" s="1"/>
  <c r="P11" i="1" s="1"/>
  <c r="E49" i="1"/>
  <c r="K49" i="1"/>
  <c r="K48" i="1" s="1"/>
  <c r="E48" i="1" l="1"/>
  <c r="H11" i="1"/>
  <c r="N11" i="1"/>
  <c r="D11" i="1" s="1"/>
  <c r="K11" i="1"/>
  <c r="K47" i="1" l="1"/>
  <c r="E47" i="1"/>
  <c r="F15" i="1"/>
  <c r="G15" i="1"/>
  <c r="I15" i="1"/>
  <c r="J15" i="1"/>
  <c r="L15" i="1"/>
  <c r="M15" i="1"/>
  <c r="O15" i="1"/>
  <c r="P15" i="1"/>
  <c r="N41" i="1" l="1"/>
  <c r="K41" i="1"/>
  <c r="H41" i="1"/>
  <c r="E41" i="1"/>
  <c r="N44" i="1"/>
  <c r="D44" i="1" s="1"/>
  <c r="K44" i="1"/>
  <c r="H44" i="1"/>
  <c r="E44" i="1"/>
  <c r="F18" i="1"/>
  <c r="G18" i="1"/>
  <c r="I18" i="1"/>
  <c r="J18" i="1"/>
  <c r="L18" i="1"/>
  <c r="M18" i="1"/>
  <c r="O18" i="1"/>
  <c r="P18" i="1"/>
  <c r="K17" i="1"/>
  <c r="H17" i="1"/>
  <c r="E17" i="1"/>
  <c r="E38" i="1" l="1"/>
  <c r="H38" i="1"/>
  <c r="N38" i="1"/>
  <c r="D38" i="1" s="1"/>
  <c r="K38" i="1"/>
  <c r="N19" i="1"/>
  <c r="H15" i="1"/>
  <c r="H16" i="1"/>
  <c r="H12" i="1" s="1"/>
  <c r="E18" i="1"/>
  <c r="N15" i="1"/>
  <c r="N16" i="1"/>
  <c r="K15" i="1"/>
  <c r="K16" i="1"/>
  <c r="K12" i="1" s="1"/>
  <c r="E15" i="1"/>
  <c r="E16" i="1"/>
  <c r="N18" i="1"/>
  <c r="K18" i="1"/>
  <c r="H18" i="1"/>
  <c r="N14" i="1" l="1"/>
  <c r="D14" i="1" s="1"/>
  <c r="N12" i="1"/>
  <c r="E12" i="1"/>
  <c r="N13" i="1"/>
  <c r="K37" i="1"/>
  <c r="K14" i="1"/>
  <c r="H37" i="1"/>
  <c r="H14" i="1"/>
  <c r="N37" i="1"/>
  <c r="D37" i="1" s="1"/>
  <c r="E37" i="1"/>
</calcChain>
</file>

<file path=xl/sharedStrings.xml><?xml version="1.0" encoding="utf-8"?>
<sst xmlns="http://schemas.openxmlformats.org/spreadsheetml/2006/main" count="141" uniqueCount="68">
  <si>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</si>
  <si>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</si>
  <si>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</si>
  <si>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</si>
  <si>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</si>
  <si>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</si>
  <si>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</si>
  <si>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</si>
  <si>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</si>
  <si>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</si>
  <si>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</si>
  <si>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</si>
  <si>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</si>
  <si>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</si>
  <si>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</si>
  <si>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</si>
  <si>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</si>
  <si>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</si>
  <si>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</si>
  <si>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</si>
  <si>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</si>
  <si>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</si>
  <si>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</si>
  <si>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</si>
  <si>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</si>
  <si>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</si>
  <si>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</si>
  <si>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</si>
  <si>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</si>
  <si>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</si>
  <si>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</si>
  <si>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</si>
  <si>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</si>
  <si>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</si>
  <si>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</si>
  <si>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</si>
  <si>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</si>
  <si>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</si>
  <si>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</si>
  <si>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</si>
  <si>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</si>
  <si>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</si>
  <si>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</si>
  <si>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</si>
  <si>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</si>
  <si>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</si>
  <si>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</si>
  <si>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</si>
  <si>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</si>
  <si>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</si>
  <si>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Сектор организации представления муниципальных услуг,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</si>
  <si>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</si>
  <si>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</si>
  <si>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4.5.4. Обеспечение информационной безопасности в КСПД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</si>
  <si>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</si>
  <si>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</si>
  <si>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</si>
  <si>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 Законом Республики Коми "О наделении органов местного самоуправления в Республике Коми отдельными государственными полномочиями 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</si>
  <si>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</si>
  <si>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</si>
  <si>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Основное мероприятие 4.5.3. Обеспечение защиты конфиденциальной информации в информационных системах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</si>
  <si>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</si>
  <si>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</si>
  <si>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государственнми полномочиями Республики Коми"</t>
  </si>
  <si>
    <t xml:space="preserve">Всего, в т.ч. по бюджетополучателям:   </t>
  </si>
  <si>
    <t>2020 год</t>
  </si>
  <si>
    <t>Приложение 2
к муниципальной программе 
«Развитие системы муниципального управления МО МР «Печора»</t>
  </si>
  <si>
    <t>Приложение 
к изменениям, вносимым в постановление администрации МР «Печора» 
от 24.12.2013г.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</si>
</sst>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3" borderId="3" xfId="0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3" borderId="7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6" xfId="0" applyFont="1" applyFill="1" applyBorder="1"/>
    <xf numFmtId="0" fontId="4" fillId="0" borderId="6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8" xfId="0" applyFont="1" applyFill="1" applyBorder="1"/>
    <xf numFmtId="0" fontId="4" fillId="0" borderId="8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3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N1" sqref="N1:P1048576"/>
    </sheetView>
  </sheetViews>
  <sheetFormatPr defaultColWidth="9.140625" defaultRowHeight="15.75" x14ac:dyDescent="0.25"/>
  <cols>
    <col min="1" max="1" width="49.140625" style="1" customWidth="1"/>
    <col min="2" max="2" width="19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bestFit="1" customWidth="1"/>
    <col min="13" max="13" width="7.28515625" style="6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51" bestFit="1" customWidth="1"/>
    <col min="18" max="18" width="11.140625" style="52" bestFit="1" customWidth="1"/>
    <col min="19" max="19" width="9.42578125" style="30" customWidth="1"/>
    <col min="20" max="21" width="11.140625" style="30" bestFit="1" customWidth="1"/>
    <col min="22" max="22" width="8.7109375" style="30" customWidth="1"/>
    <col min="23" max="24" width="11.140625" style="30" bestFit="1" customWidth="1"/>
    <col min="25" max="25" width="9" style="30" customWidth="1"/>
    <col min="26" max="29" width="9.140625" style="2"/>
    <col min="30" max="43" width="9.140625" style="4"/>
    <col min="44" max="16384" width="9.140625" style="2"/>
  </cols>
  <sheetData>
    <row r="1" spans="1:43" ht="78" customHeight="1" x14ac:dyDescent="0.25">
      <c r="Q1" s="74" t="s">
        <v>67</v>
      </c>
      <c r="R1" s="74"/>
      <c r="S1" s="74"/>
      <c r="T1" s="74"/>
      <c r="U1" s="74"/>
      <c r="V1" s="74"/>
      <c r="W1" s="74"/>
      <c r="X1" s="74"/>
      <c r="Y1" s="74"/>
    </row>
    <row r="2" spans="1:43" ht="15.75" customHeight="1" x14ac:dyDescent="0.25">
      <c r="J2" s="7"/>
      <c r="K2" s="7"/>
      <c r="L2" s="7"/>
      <c r="M2" s="7"/>
      <c r="N2" s="7"/>
      <c r="O2" s="7"/>
      <c r="P2" s="7"/>
    </row>
    <row r="3" spans="1:43" ht="54" customHeight="1" x14ac:dyDescent="0.25">
      <c r="P3" s="9"/>
      <c r="Q3" s="74" t="s">
        <v>66</v>
      </c>
      <c r="R3" s="74"/>
      <c r="S3" s="74"/>
      <c r="T3" s="74"/>
      <c r="U3" s="74"/>
      <c r="V3" s="74"/>
      <c r="W3" s="74"/>
      <c r="X3" s="74"/>
      <c r="Y3" s="74"/>
    </row>
    <row r="4" spans="1:43" x14ac:dyDescent="0.25">
      <c r="D4" s="8"/>
      <c r="E4" s="8"/>
      <c r="F4" s="49"/>
      <c r="G4" s="49"/>
      <c r="H4" s="8"/>
      <c r="I4" s="49"/>
      <c r="J4" s="49"/>
      <c r="K4" s="8"/>
      <c r="O4" s="9"/>
      <c r="P4" s="9"/>
      <c r="Q4" s="53"/>
      <c r="R4" s="53"/>
      <c r="S4" s="53"/>
      <c r="T4" s="53"/>
      <c r="W4" s="53"/>
    </row>
    <row r="5" spans="1:43" ht="24" customHeight="1" x14ac:dyDescent="0.25">
      <c r="D5" s="8"/>
      <c r="E5" s="8"/>
      <c r="F5" s="49"/>
      <c r="G5" s="49"/>
      <c r="H5" s="8"/>
      <c r="I5" s="49"/>
      <c r="J5" s="49"/>
      <c r="K5" s="8"/>
      <c r="M5" s="9"/>
      <c r="N5" s="9"/>
      <c r="O5" s="9"/>
      <c r="P5" s="9"/>
      <c r="Q5" s="53"/>
      <c r="R5" s="53"/>
      <c r="S5" s="53"/>
      <c r="T5" s="53"/>
      <c r="W5" s="53"/>
    </row>
    <row r="6" spans="1:43" ht="60" customHeight="1" x14ac:dyDescent="0.25">
      <c r="A6" s="63" t="s">
        <v>10</v>
      </c>
      <c r="B6" s="63"/>
      <c r="C6" s="63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</row>
    <row r="7" spans="1:43" ht="28.5" customHeight="1" x14ac:dyDescent="0.25">
      <c r="A7" s="69" t="s">
        <v>18</v>
      </c>
      <c r="B7" s="69" t="s">
        <v>21</v>
      </c>
      <c r="C7" s="76" t="s">
        <v>22</v>
      </c>
      <c r="D7" s="76" t="s">
        <v>0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</row>
    <row r="8" spans="1:43" ht="15.75" customHeight="1" x14ac:dyDescent="0.25">
      <c r="A8" s="70"/>
      <c r="B8" s="70"/>
      <c r="C8" s="76"/>
      <c r="D8" s="77" t="s">
        <v>1</v>
      </c>
      <c r="E8" s="78" t="s">
        <v>2</v>
      </c>
      <c r="F8" s="78"/>
      <c r="G8" s="78"/>
      <c r="H8" s="78" t="s">
        <v>3</v>
      </c>
      <c r="I8" s="78"/>
      <c r="J8" s="78"/>
      <c r="K8" s="78" t="s">
        <v>4</v>
      </c>
      <c r="L8" s="78"/>
      <c r="M8" s="78"/>
      <c r="N8" s="78" t="s">
        <v>5</v>
      </c>
      <c r="O8" s="78"/>
      <c r="P8" s="78"/>
      <c r="Q8" s="75" t="s">
        <v>48</v>
      </c>
      <c r="R8" s="75"/>
      <c r="S8" s="75"/>
      <c r="T8" s="75" t="s">
        <v>52</v>
      </c>
      <c r="U8" s="75"/>
      <c r="V8" s="75"/>
      <c r="W8" s="75" t="s">
        <v>65</v>
      </c>
      <c r="X8" s="75"/>
      <c r="Y8" s="75"/>
    </row>
    <row r="9" spans="1:43" ht="102" customHeight="1" x14ac:dyDescent="0.25">
      <c r="A9" s="71"/>
      <c r="B9" s="71"/>
      <c r="C9" s="76"/>
      <c r="D9" s="77"/>
      <c r="E9" s="10" t="s">
        <v>6</v>
      </c>
      <c r="F9" s="11" t="s">
        <v>23</v>
      </c>
      <c r="G9" s="11" t="s">
        <v>24</v>
      </c>
      <c r="H9" s="10" t="s">
        <v>6</v>
      </c>
      <c r="I9" s="11" t="s">
        <v>23</v>
      </c>
      <c r="J9" s="11" t="s">
        <v>24</v>
      </c>
      <c r="K9" s="10" t="s">
        <v>6</v>
      </c>
      <c r="L9" s="11" t="s">
        <v>23</v>
      </c>
      <c r="M9" s="11" t="s">
        <v>24</v>
      </c>
      <c r="N9" s="61" t="s">
        <v>6</v>
      </c>
      <c r="O9" s="11" t="s">
        <v>23</v>
      </c>
      <c r="P9" s="11" t="s">
        <v>24</v>
      </c>
      <c r="Q9" s="10" t="s">
        <v>6</v>
      </c>
      <c r="R9" s="11" t="s">
        <v>23</v>
      </c>
      <c r="S9" s="11" t="s">
        <v>24</v>
      </c>
      <c r="T9" s="10" t="s">
        <v>6</v>
      </c>
      <c r="U9" s="11" t="s">
        <v>23</v>
      </c>
      <c r="V9" s="11" t="s">
        <v>24</v>
      </c>
      <c r="W9" s="10" t="s">
        <v>6</v>
      </c>
      <c r="X9" s="11" t="s">
        <v>23</v>
      </c>
      <c r="Y9" s="11" t="s">
        <v>24</v>
      </c>
    </row>
    <row r="10" spans="1:43" x14ac:dyDescent="0.25">
      <c r="A10" s="12">
        <v>1</v>
      </c>
      <c r="B10" s="13">
        <v>2</v>
      </c>
      <c r="C10" s="13">
        <v>3</v>
      </c>
      <c r="D10" s="10">
        <v>4</v>
      </c>
      <c r="E10" s="10">
        <v>5</v>
      </c>
      <c r="F10" s="48">
        <v>6</v>
      </c>
      <c r="G10" s="48">
        <v>7</v>
      </c>
      <c r="H10" s="10">
        <v>8</v>
      </c>
      <c r="I10" s="48">
        <v>9</v>
      </c>
      <c r="J10" s="48">
        <v>10</v>
      </c>
      <c r="K10" s="10">
        <v>11</v>
      </c>
      <c r="L10" s="48">
        <v>12</v>
      </c>
      <c r="M10" s="48">
        <v>13</v>
      </c>
      <c r="N10" s="61">
        <v>14</v>
      </c>
      <c r="O10" s="62">
        <v>15</v>
      </c>
      <c r="P10" s="62">
        <v>16</v>
      </c>
      <c r="Q10" s="10">
        <v>14</v>
      </c>
      <c r="R10" s="54">
        <v>15</v>
      </c>
      <c r="S10" s="54">
        <v>16</v>
      </c>
      <c r="T10" s="10">
        <v>14</v>
      </c>
      <c r="U10" s="54">
        <v>15</v>
      </c>
      <c r="V10" s="54">
        <v>16</v>
      </c>
      <c r="W10" s="10">
        <v>14</v>
      </c>
      <c r="X10" s="54">
        <v>15</v>
      </c>
      <c r="Y10" s="54">
        <v>16</v>
      </c>
    </row>
    <row r="11" spans="1:43" s="16" customFormat="1" ht="78" customHeight="1" x14ac:dyDescent="0.25">
      <c r="A11" s="65" t="s">
        <v>11</v>
      </c>
      <c r="B11" s="67" t="s">
        <v>46</v>
      </c>
      <c r="C11" s="14" t="s">
        <v>8</v>
      </c>
      <c r="D11" s="15">
        <f t="shared" ref="D11:D50" si="0">E11+H11+K11+N11+Q11+T11+W11</f>
        <v>1084289.1000000001</v>
      </c>
      <c r="E11" s="15">
        <f>F11+G11</f>
        <v>160328</v>
      </c>
      <c r="F11" s="15">
        <f t="shared" ref="F11:S11" si="1">F12+F13+F14</f>
        <v>159457.1</v>
      </c>
      <c r="G11" s="15">
        <f t="shared" si="1"/>
        <v>870.9</v>
      </c>
      <c r="H11" s="15">
        <f>I11+J11</f>
        <v>159415.4</v>
      </c>
      <c r="I11" s="15">
        <f t="shared" si="1"/>
        <v>158621.6</v>
      </c>
      <c r="J11" s="15">
        <f t="shared" si="1"/>
        <v>793.80000000000007</v>
      </c>
      <c r="K11" s="15">
        <f>L11+M11</f>
        <v>157207.50000000003</v>
      </c>
      <c r="L11" s="15">
        <f t="shared" si="1"/>
        <v>156392.30000000002</v>
      </c>
      <c r="M11" s="15">
        <f t="shared" si="1"/>
        <v>815.19999999999993</v>
      </c>
      <c r="N11" s="15">
        <f>O11+P11</f>
        <v>149447.1</v>
      </c>
      <c r="O11" s="15">
        <f t="shared" si="1"/>
        <v>148401.60000000001</v>
      </c>
      <c r="P11" s="15">
        <f t="shared" si="1"/>
        <v>1045.5</v>
      </c>
      <c r="Q11" s="15">
        <f>R11+S11</f>
        <v>153269.9</v>
      </c>
      <c r="R11" s="55">
        <f t="shared" si="1"/>
        <v>152224.4</v>
      </c>
      <c r="S11" s="55">
        <f t="shared" si="1"/>
        <v>1045.5</v>
      </c>
      <c r="T11" s="15">
        <f>U11+V11</f>
        <v>151999.19999999998</v>
      </c>
      <c r="U11" s="55">
        <f t="shared" ref="U11:V11" si="2">U12+U13+U14</f>
        <v>150953.69999999998</v>
      </c>
      <c r="V11" s="55">
        <f t="shared" si="2"/>
        <v>1045.5</v>
      </c>
      <c r="W11" s="15">
        <f>X11+Y11</f>
        <v>152622</v>
      </c>
      <c r="X11" s="55">
        <f t="shared" ref="X11:Y11" si="3">X12+X13+X14</f>
        <v>151576.5</v>
      </c>
      <c r="Y11" s="55">
        <f t="shared" si="3"/>
        <v>1045.5</v>
      </c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9" customFormat="1" ht="31.5" x14ac:dyDescent="0.25">
      <c r="A12" s="72"/>
      <c r="B12" s="73"/>
      <c r="C12" s="17" t="s">
        <v>13</v>
      </c>
      <c r="D12" s="18">
        <f t="shared" si="0"/>
        <v>132375</v>
      </c>
      <c r="E12" s="18">
        <f>E16</f>
        <v>18204.7</v>
      </c>
      <c r="F12" s="18">
        <f t="shared" ref="F12:S12" si="4">F16</f>
        <v>18204.7</v>
      </c>
      <c r="G12" s="18">
        <f t="shared" si="4"/>
        <v>0</v>
      </c>
      <c r="H12" s="18">
        <f t="shared" si="4"/>
        <v>19196.400000000001</v>
      </c>
      <c r="I12" s="18">
        <f t="shared" si="4"/>
        <v>19196.400000000001</v>
      </c>
      <c r="J12" s="18">
        <f t="shared" si="4"/>
        <v>0</v>
      </c>
      <c r="K12" s="18">
        <f t="shared" si="4"/>
        <v>18666.400000000001</v>
      </c>
      <c r="L12" s="18">
        <f t="shared" si="4"/>
        <v>18666.400000000001</v>
      </c>
      <c r="M12" s="18">
        <f t="shared" si="4"/>
        <v>0</v>
      </c>
      <c r="N12" s="18">
        <f t="shared" si="4"/>
        <v>18308</v>
      </c>
      <c r="O12" s="18">
        <f t="shared" si="4"/>
        <v>18308</v>
      </c>
      <c r="P12" s="18">
        <f t="shared" si="4"/>
        <v>0</v>
      </c>
      <c r="Q12" s="18">
        <f t="shared" si="4"/>
        <v>19435.3</v>
      </c>
      <c r="R12" s="24">
        <f t="shared" si="4"/>
        <v>19435.3</v>
      </c>
      <c r="S12" s="24">
        <f t="shared" si="4"/>
        <v>0</v>
      </c>
      <c r="T12" s="18">
        <f t="shared" ref="T12:V12" si="5">T16</f>
        <v>19247.7</v>
      </c>
      <c r="U12" s="24">
        <f t="shared" si="5"/>
        <v>19247.7</v>
      </c>
      <c r="V12" s="24">
        <f t="shared" si="5"/>
        <v>0</v>
      </c>
      <c r="W12" s="18">
        <f t="shared" ref="W12:Y12" si="6">W16</f>
        <v>19316.5</v>
      </c>
      <c r="X12" s="24">
        <f t="shared" si="6"/>
        <v>19316.5</v>
      </c>
      <c r="Y12" s="24">
        <f t="shared" si="6"/>
        <v>0</v>
      </c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9" customFormat="1" ht="78.75" x14ac:dyDescent="0.25">
      <c r="A13" s="72"/>
      <c r="B13" s="73"/>
      <c r="C13" s="17" t="s">
        <v>42</v>
      </c>
      <c r="D13" s="20">
        <f t="shared" si="0"/>
        <v>163806.39999999999</v>
      </c>
      <c r="E13" s="20">
        <f>E19</f>
        <v>25146.399999999998</v>
      </c>
      <c r="F13" s="20">
        <f t="shared" ref="F13:S13" si="7">F19</f>
        <v>25146.399999999998</v>
      </c>
      <c r="G13" s="20">
        <f t="shared" si="7"/>
        <v>0</v>
      </c>
      <c r="H13" s="20">
        <f t="shared" si="7"/>
        <v>20436</v>
      </c>
      <c r="I13" s="20">
        <f t="shared" si="7"/>
        <v>20436</v>
      </c>
      <c r="J13" s="20">
        <f t="shared" si="7"/>
        <v>0</v>
      </c>
      <c r="K13" s="20">
        <f t="shared" si="7"/>
        <v>22444</v>
      </c>
      <c r="L13" s="20">
        <f t="shared" si="7"/>
        <v>22444</v>
      </c>
      <c r="M13" s="20">
        <f t="shared" si="7"/>
        <v>0</v>
      </c>
      <c r="N13" s="20">
        <f t="shared" si="7"/>
        <v>22390.300000000003</v>
      </c>
      <c r="O13" s="20">
        <f t="shared" si="7"/>
        <v>22390.300000000003</v>
      </c>
      <c r="P13" s="20">
        <f t="shared" si="7"/>
        <v>0</v>
      </c>
      <c r="Q13" s="20">
        <f t="shared" si="7"/>
        <v>24360.1</v>
      </c>
      <c r="R13" s="56">
        <f t="shared" si="7"/>
        <v>24360.1</v>
      </c>
      <c r="S13" s="56">
        <f t="shared" si="7"/>
        <v>0</v>
      </c>
      <c r="T13" s="20">
        <f t="shared" ref="T13:V13" si="8">T19</f>
        <v>24882.199999999997</v>
      </c>
      <c r="U13" s="56">
        <f t="shared" si="8"/>
        <v>24882.199999999997</v>
      </c>
      <c r="V13" s="56">
        <f t="shared" si="8"/>
        <v>0</v>
      </c>
      <c r="W13" s="20">
        <f t="shared" ref="W13:Y13" si="9">W19</f>
        <v>24147.4</v>
      </c>
      <c r="X13" s="56">
        <f t="shared" si="9"/>
        <v>24147.4</v>
      </c>
      <c r="Y13" s="56">
        <f t="shared" si="9"/>
        <v>0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9" customFormat="1" ht="31.5" x14ac:dyDescent="0.25">
      <c r="A14" s="66"/>
      <c r="B14" s="68"/>
      <c r="C14" s="14" t="s">
        <v>15</v>
      </c>
      <c r="D14" s="20">
        <f t="shared" si="0"/>
        <v>788107.70000000007</v>
      </c>
      <c r="E14" s="20">
        <f>F14+G14</f>
        <v>116976.9</v>
      </c>
      <c r="F14" s="20">
        <f t="shared" ref="F14:V14" si="10">F25+F38+F48</f>
        <v>116106</v>
      </c>
      <c r="G14" s="20">
        <f t="shared" si="10"/>
        <v>870.9</v>
      </c>
      <c r="H14" s="20">
        <f t="shared" si="10"/>
        <v>119783.00000000001</v>
      </c>
      <c r="I14" s="20">
        <f t="shared" si="10"/>
        <v>118989.20000000001</v>
      </c>
      <c r="J14" s="20">
        <f t="shared" si="10"/>
        <v>793.80000000000007</v>
      </c>
      <c r="K14" s="20">
        <f t="shared" si="10"/>
        <v>116097.1</v>
      </c>
      <c r="L14" s="20">
        <f t="shared" si="10"/>
        <v>115281.90000000001</v>
      </c>
      <c r="M14" s="20">
        <f t="shared" si="10"/>
        <v>815.19999999999993</v>
      </c>
      <c r="N14" s="20">
        <f t="shared" si="10"/>
        <v>108748.8</v>
      </c>
      <c r="O14" s="20">
        <f t="shared" si="10"/>
        <v>107703.3</v>
      </c>
      <c r="P14" s="20">
        <f t="shared" si="10"/>
        <v>1045.5</v>
      </c>
      <c r="Q14" s="20">
        <f t="shared" si="10"/>
        <v>109474.5</v>
      </c>
      <c r="R14" s="56">
        <f t="shared" si="10"/>
        <v>108429</v>
      </c>
      <c r="S14" s="56">
        <f t="shared" si="10"/>
        <v>1045.5</v>
      </c>
      <c r="T14" s="20">
        <f t="shared" si="10"/>
        <v>107869.29999999999</v>
      </c>
      <c r="U14" s="56">
        <f t="shared" si="10"/>
        <v>106823.79999999999</v>
      </c>
      <c r="V14" s="56">
        <f t="shared" si="10"/>
        <v>1045.5</v>
      </c>
      <c r="W14" s="20">
        <f t="shared" ref="W14:Y14" si="11">W25+W38+W48</f>
        <v>109158.1</v>
      </c>
      <c r="X14" s="56">
        <f t="shared" si="11"/>
        <v>108112.6</v>
      </c>
      <c r="Y14" s="56">
        <f t="shared" si="11"/>
        <v>1045.5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9" customFormat="1" ht="31.5" x14ac:dyDescent="0.25">
      <c r="A15" s="65" t="s">
        <v>20</v>
      </c>
      <c r="B15" s="67" t="s">
        <v>13</v>
      </c>
      <c r="C15" s="17" t="s">
        <v>19</v>
      </c>
      <c r="D15" s="21">
        <f t="shared" si="0"/>
        <v>132375</v>
      </c>
      <c r="E15" s="21">
        <f>E17</f>
        <v>18204.7</v>
      </c>
      <c r="F15" s="21">
        <f t="shared" ref="F15:P15" si="12">F17</f>
        <v>18204.7</v>
      </c>
      <c r="G15" s="21">
        <f t="shared" si="12"/>
        <v>0</v>
      </c>
      <c r="H15" s="21">
        <f t="shared" si="12"/>
        <v>19196.400000000001</v>
      </c>
      <c r="I15" s="21">
        <f t="shared" si="12"/>
        <v>19196.400000000001</v>
      </c>
      <c r="J15" s="21">
        <f t="shared" si="12"/>
        <v>0</v>
      </c>
      <c r="K15" s="21">
        <f t="shared" si="12"/>
        <v>18666.400000000001</v>
      </c>
      <c r="L15" s="21">
        <f t="shared" si="12"/>
        <v>18666.400000000001</v>
      </c>
      <c r="M15" s="21">
        <f t="shared" si="12"/>
        <v>0</v>
      </c>
      <c r="N15" s="21">
        <f t="shared" si="12"/>
        <v>18308</v>
      </c>
      <c r="O15" s="21">
        <f t="shared" si="12"/>
        <v>18308</v>
      </c>
      <c r="P15" s="21">
        <f t="shared" si="12"/>
        <v>0</v>
      </c>
      <c r="Q15" s="21">
        <f t="shared" ref="Q15:S15" si="13">Q17</f>
        <v>19435.3</v>
      </c>
      <c r="R15" s="26">
        <f t="shared" si="13"/>
        <v>19435.3</v>
      </c>
      <c r="S15" s="26">
        <f t="shared" si="13"/>
        <v>0</v>
      </c>
      <c r="T15" s="21">
        <f t="shared" ref="T15:V15" si="14">T17</f>
        <v>19247.7</v>
      </c>
      <c r="U15" s="26">
        <f t="shared" si="14"/>
        <v>19247.7</v>
      </c>
      <c r="V15" s="26">
        <f t="shared" si="14"/>
        <v>0</v>
      </c>
      <c r="W15" s="21">
        <f t="shared" ref="W15:Y15" si="15">W17</f>
        <v>19316.5</v>
      </c>
      <c r="X15" s="26">
        <f t="shared" si="15"/>
        <v>19316.5</v>
      </c>
      <c r="Y15" s="26">
        <f t="shared" si="15"/>
        <v>0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9" customFormat="1" ht="62.25" customHeight="1" x14ac:dyDescent="0.25">
      <c r="A16" s="66"/>
      <c r="B16" s="68"/>
      <c r="C16" s="17" t="s">
        <v>13</v>
      </c>
      <c r="D16" s="18">
        <f t="shared" si="0"/>
        <v>132375</v>
      </c>
      <c r="E16" s="18">
        <f t="shared" ref="E16:Y16" si="16">E17</f>
        <v>18204.7</v>
      </c>
      <c r="F16" s="18">
        <f>F17</f>
        <v>18204.7</v>
      </c>
      <c r="G16" s="18">
        <f t="shared" si="16"/>
        <v>0</v>
      </c>
      <c r="H16" s="18">
        <f t="shared" si="16"/>
        <v>19196.400000000001</v>
      </c>
      <c r="I16" s="18">
        <f t="shared" si="16"/>
        <v>19196.400000000001</v>
      </c>
      <c r="J16" s="18">
        <f t="shared" si="16"/>
        <v>0</v>
      </c>
      <c r="K16" s="18">
        <f t="shared" si="16"/>
        <v>18666.400000000001</v>
      </c>
      <c r="L16" s="18">
        <f>L17</f>
        <v>18666.400000000001</v>
      </c>
      <c r="M16" s="18">
        <f t="shared" si="16"/>
        <v>0</v>
      </c>
      <c r="N16" s="18">
        <f t="shared" si="16"/>
        <v>18308</v>
      </c>
      <c r="O16" s="18">
        <f t="shared" si="16"/>
        <v>18308</v>
      </c>
      <c r="P16" s="18">
        <f t="shared" si="16"/>
        <v>0</v>
      </c>
      <c r="Q16" s="18">
        <f t="shared" si="16"/>
        <v>19435.3</v>
      </c>
      <c r="R16" s="24">
        <f t="shared" si="16"/>
        <v>19435.3</v>
      </c>
      <c r="S16" s="24">
        <f t="shared" si="16"/>
        <v>0</v>
      </c>
      <c r="T16" s="18">
        <f t="shared" si="16"/>
        <v>19247.7</v>
      </c>
      <c r="U16" s="24">
        <f t="shared" si="16"/>
        <v>19247.7</v>
      </c>
      <c r="V16" s="24">
        <f t="shared" si="16"/>
        <v>0</v>
      </c>
      <c r="W16" s="18">
        <f t="shared" si="16"/>
        <v>19316.5</v>
      </c>
      <c r="X16" s="24">
        <f t="shared" si="16"/>
        <v>19316.5</v>
      </c>
      <c r="Y16" s="24">
        <f t="shared" si="16"/>
        <v>0</v>
      </c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54" customHeight="1" x14ac:dyDescent="0.25">
      <c r="A17" s="22" t="s">
        <v>39</v>
      </c>
      <c r="B17" s="23" t="s">
        <v>13</v>
      </c>
      <c r="C17" s="23" t="s">
        <v>13</v>
      </c>
      <c r="D17" s="18">
        <f t="shared" si="0"/>
        <v>132375</v>
      </c>
      <c r="E17" s="18">
        <f>F17+G17</f>
        <v>18204.7</v>
      </c>
      <c r="F17" s="18">
        <v>18204.7</v>
      </c>
      <c r="G17" s="18">
        <v>0</v>
      </c>
      <c r="H17" s="18">
        <f>I17+J17</f>
        <v>19196.400000000001</v>
      </c>
      <c r="I17" s="18">
        <v>19196.400000000001</v>
      </c>
      <c r="J17" s="18">
        <v>0</v>
      </c>
      <c r="K17" s="18">
        <f>L17+M17</f>
        <v>18666.400000000001</v>
      </c>
      <c r="L17" s="18">
        <v>18666.400000000001</v>
      </c>
      <c r="M17" s="18">
        <v>0</v>
      </c>
      <c r="N17" s="18">
        <f>O17+P17</f>
        <v>18308</v>
      </c>
      <c r="O17" s="18">
        <v>18308</v>
      </c>
      <c r="P17" s="18">
        <v>0</v>
      </c>
      <c r="Q17" s="18">
        <f>R17+S17</f>
        <v>19435.3</v>
      </c>
      <c r="R17" s="24">
        <v>19435.3</v>
      </c>
      <c r="S17" s="24">
        <v>0</v>
      </c>
      <c r="T17" s="18">
        <f>U17+V17</f>
        <v>19247.7</v>
      </c>
      <c r="U17" s="24">
        <v>19247.7</v>
      </c>
      <c r="V17" s="24">
        <v>0</v>
      </c>
      <c r="W17" s="18">
        <f>X17+Y17</f>
        <v>19316.5</v>
      </c>
      <c r="X17" s="24">
        <v>19316.5</v>
      </c>
      <c r="Y17" s="24">
        <v>0</v>
      </c>
      <c r="Z17" s="4"/>
      <c r="AA17" s="4"/>
      <c r="AB17" s="4"/>
      <c r="AC17" s="4"/>
    </row>
    <row r="18" spans="1:43" s="27" customFormat="1" ht="31.5" x14ac:dyDescent="0.25">
      <c r="A18" s="79" t="s">
        <v>17</v>
      </c>
      <c r="B18" s="81" t="s">
        <v>7</v>
      </c>
      <c r="C18" s="25" t="s">
        <v>64</v>
      </c>
      <c r="D18" s="21">
        <f t="shared" si="0"/>
        <v>163806.39999999999</v>
      </c>
      <c r="E18" s="21">
        <f t="shared" ref="E18:P18" si="17">E22+E20+E21+E23</f>
        <v>25146.399999999998</v>
      </c>
      <c r="F18" s="21">
        <f t="shared" si="17"/>
        <v>25146.399999999998</v>
      </c>
      <c r="G18" s="21">
        <f t="shared" si="17"/>
        <v>0</v>
      </c>
      <c r="H18" s="21">
        <f t="shared" si="17"/>
        <v>20436</v>
      </c>
      <c r="I18" s="21">
        <f t="shared" si="17"/>
        <v>20436</v>
      </c>
      <c r="J18" s="21">
        <f t="shared" si="17"/>
        <v>0</v>
      </c>
      <c r="K18" s="21">
        <f t="shared" si="17"/>
        <v>22444</v>
      </c>
      <c r="L18" s="21">
        <f t="shared" si="17"/>
        <v>22444</v>
      </c>
      <c r="M18" s="21">
        <f t="shared" si="17"/>
        <v>0</v>
      </c>
      <c r="N18" s="21">
        <f t="shared" si="17"/>
        <v>22390.300000000003</v>
      </c>
      <c r="O18" s="21">
        <f t="shared" si="17"/>
        <v>22390.300000000003</v>
      </c>
      <c r="P18" s="21">
        <f t="shared" si="17"/>
        <v>0</v>
      </c>
      <c r="Q18" s="21">
        <f t="shared" ref="Q18:S18" si="18">Q22+Q20+Q21+Q23</f>
        <v>24360.1</v>
      </c>
      <c r="R18" s="26">
        <f t="shared" si="18"/>
        <v>24360.1</v>
      </c>
      <c r="S18" s="26">
        <f t="shared" si="18"/>
        <v>0</v>
      </c>
      <c r="T18" s="21">
        <f t="shared" ref="T18:V18" si="19">T22+T20+T21+T23</f>
        <v>24882.199999999997</v>
      </c>
      <c r="U18" s="26">
        <f t="shared" si="19"/>
        <v>24882.199999999997</v>
      </c>
      <c r="V18" s="26">
        <f t="shared" si="19"/>
        <v>0</v>
      </c>
      <c r="W18" s="21">
        <f t="shared" ref="W18:Y18" si="20">W22+W20+W21+W23</f>
        <v>24147.4</v>
      </c>
      <c r="X18" s="26">
        <f t="shared" si="20"/>
        <v>24147.4</v>
      </c>
      <c r="Y18" s="26">
        <f t="shared" si="20"/>
        <v>0</v>
      </c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 spans="1:43" s="27" customFormat="1" ht="80.25" customHeight="1" x14ac:dyDescent="0.25">
      <c r="A19" s="80"/>
      <c r="B19" s="82"/>
      <c r="C19" s="25" t="s">
        <v>42</v>
      </c>
      <c r="D19" s="18">
        <f t="shared" si="0"/>
        <v>163806.39999999999</v>
      </c>
      <c r="E19" s="18">
        <f>SUM(E20:E23)</f>
        <v>25146.399999999998</v>
      </c>
      <c r="F19" s="18">
        <f>SUM(F20:F23)</f>
        <v>25146.399999999998</v>
      </c>
      <c r="G19" s="18">
        <f t="shared" ref="G19:P19" si="21">SUM(G20:G23)</f>
        <v>0</v>
      </c>
      <c r="H19" s="18">
        <f>SUM(H20:H23)</f>
        <v>20436</v>
      </c>
      <c r="I19" s="18">
        <f t="shared" si="21"/>
        <v>20436</v>
      </c>
      <c r="J19" s="18">
        <f t="shared" si="21"/>
        <v>0</v>
      </c>
      <c r="K19" s="18">
        <f t="shared" si="21"/>
        <v>22444</v>
      </c>
      <c r="L19" s="18">
        <f t="shared" si="21"/>
        <v>22444</v>
      </c>
      <c r="M19" s="18">
        <f t="shared" si="21"/>
        <v>0</v>
      </c>
      <c r="N19" s="18">
        <f t="shared" si="21"/>
        <v>22390.300000000003</v>
      </c>
      <c r="O19" s="18">
        <f t="shared" si="21"/>
        <v>22390.300000000003</v>
      </c>
      <c r="P19" s="18">
        <f t="shared" si="21"/>
        <v>0</v>
      </c>
      <c r="Q19" s="18">
        <f t="shared" ref="Q19:S19" si="22">SUM(Q20:Q23)</f>
        <v>24360.1</v>
      </c>
      <c r="R19" s="24">
        <f t="shared" si="22"/>
        <v>24360.1</v>
      </c>
      <c r="S19" s="24">
        <f t="shared" si="22"/>
        <v>0</v>
      </c>
      <c r="T19" s="18">
        <f t="shared" ref="T19:V19" si="23">SUM(T20:T23)</f>
        <v>24882.199999999997</v>
      </c>
      <c r="U19" s="24">
        <f t="shared" si="23"/>
        <v>24882.199999999997</v>
      </c>
      <c r="V19" s="24">
        <f t="shared" si="23"/>
        <v>0</v>
      </c>
      <c r="W19" s="18">
        <f t="shared" ref="W19:Y19" si="24">SUM(W20:W23)</f>
        <v>24147.4</v>
      </c>
      <c r="X19" s="24">
        <f t="shared" si="24"/>
        <v>24147.4</v>
      </c>
      <c r="Y19" s="24">
        <f t="shared" si="24"/>
        <v>0</v>
      </c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</row>
    <row r="20" spans="1:43" s="30" customFormat="1" ht="94.5" x14ac:dyDescent="0.25">
      <c r="A20" s="28" t="s">
        <v>33</v>
      </c>
      <c r="B20" s="29" t="s">
        <v>7</v>
      </c>
      <c r="C20" s="29" t="s">
        <v>64</v>
      </c>
      <c r="D20" s="18">
        <f t="shared" si="0"/>
        <v>25710</v>
      </c>
      <c r="E20" s="18">
        <f t="shared" ref="E20:E25" si="25">F20+G20</f>
        <v>5311.7</v>
      </c>
      <c r="F20" s="18">
        <v>5311.7</v>
      </c>
      <c r="G20" s="18">
        <v>0</v>
      </c>
      <c r="H20" s="18">
        <f>I20+J20</f>
        <v>2930</v>
      </c>
      <c r="I20" s="18">
        <v>2930</v>
      </c>
      <c r="J20" s="18">
        <v>0</v>
      </c>
      <c r="K20" s="18">
        <f>L20+M20</f>
        <v>3400</v>
      </c>
      <c r="L20" s="18">
        <v>3400</v>
      </c>
      <c r="M20" s="18">
        <v>0</v>
      </c>
      <c r="N20" s="18">
        <f>O20+P20</f>
        <v>2022</v>
      </c>
      <c r="O20" s="18">
        <v>2022</v>
      </c>
      <c r="P20" s="18">
        <v>0</v>
      </c>
      <c r="Q20" s="18">
        <f>R20+S20</f>
        <v>3673</v>
      </c>
      <c r="R20" s="24">
        <v>3673</v>
      </c>
      <c r="S20" s="24">
        <v>0</v>
      </c>
      <c r="T20" s="18">
        <f>U20+V20</f>
        <v>4534</v>
      </c>
      <c r="U20" s="24">
        <v>4534</v>
      </c>
      <c r="V20" s="24">
        <v>0</v>
      </c>
      <c r="W20" s="18">
        <f>X20+Y20</f>
        <v>3839.3</v>
      </c>
      <c r="X20" s="24">
        <v>3839.3</v>
      </c>
      <c r="Y20" s="24">
        <v>0</v>
      </c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</row>
    <row r="21" spans="1:43" s="30" customFormat="1" ht="78.75" x14ac:dyDescent="0.25">
      <c r="A21" s="28" t="s">
        <v>32</v>
      </c>
      <c r="B21" s="29" t="s">
        <v>16</v>
      </c>
      <c r="C21" s="29" t="s">
        <v>42</v>
      </c>
      <c r="D21" s="18">
        <f t="shared" si="0"/>
        <v>1631</v>
      </c>
      <c r="E21" s="18">
        <f t="shared" si="25"/>
        <v>100</v>
      </c>
      <c r="F21" s="18">
        <v>100</v>
      </c>
      <c r="G21" s="18">
        <v>0</v>
      </c>
      <c r="H21" s="18">
        <f>I21+J21</f>
        <v>179</v>
      </c>
      <c r="I21" s="18">
        <v>179</v>
      </c>
      <c r="J21" s="18">
        <v>0</v>
      </c>
      <c r="K21" s="18">
        <f>L21+M21</f>
        <v>300</v>
      </c>
      <c r="L21" s="18">
        <v>300</v>
      </c>
      <c r="M21" s="18">
        <v>0</v>
      </c>
      <c r="N21" s="18">
        <f>O21+P21</f>
        <v>300</v>
      </c>
      <c r="O21" s="18">
        <v>300</v>
      </c>
      <c r="P21" s="18">
        <v>0</v>
      </c>
      <c r="Q21" s="18">
        <f>R21+S21</f>
        <v>300</v>
      </c>
      <c r="R21" s="24">
        <v>300</v>
      </c>
      <c r="S21" s="24">
        <v>0</v>
      </c>
      <c r="T21" s="18">
        <f>U21+V21</f>
        <v>226</v>
      </c>
      <c r="U21" s="24">
        <v>226</v>
      </c>
      <c r="V21" s="24">
        <v>0</v>
      </c>
      <c r="W21" s="18">
        <f>X21+Y21</f>
        <v>226</v>
      </c>
      <c r="X21" s="24">
        <v>226</v>
      </c>
      <c r="Y21" s="24">
        <v>0</v>
      </c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</row>
    <row r="22" spans="1:43" s="30" customFormat="1" ht="76.5" customHeight="1" x14ac:dyDescent="0.25">
      <c r="A22" s="28" t="s">
        <v>35</v>
      </c>
      <c r="B22" s="29" t="s">
        <v>16</v>
      </c>
      <c r="C22" s="29" t="s">
        <v>42</v>
      </c>
      <c r="D22" s="18">
        <f t="shared" si="0"/>
        <v>106434.20000000001</v>
      </c>
      <c r="E22" s="18">
        <f t="shared" si="25"/>
        <v>13318.9</v>
      </c>
      <c r="F22" s="18">
        <v>13318.9</v>
      </c>
      <c r="G22" s="18">
        <v>0</v>
      </c>
      <c r="H22" s="18">
        <f>I22+J22</f>
        <v>14166.4</v>
      </c>
      <c r="I22" s="18">
        <v>14166.4</v>
      </c>
      <c r="J22" s="18">
        <v>0</v>
      </c>
      <c r="K22" s="18">
        <f>L22+M22</f>
        <v>15124.8</v>
      </c>
      <c r="L22" s="18">
        <v>15124.8</v>
      </c>
      <c r="M22" s="18">
        <v>0</v>
      </c>
      <c r="N22" s="18">
        <f>O22+P22</f>
        <v>15935.7</v>
      </c>
      <c r="O22" s="18">
        <v>15935.7</v>
      </c>
      <c r="P22" s="18">
        <v>0</v>
      </c>
      <c r="Q22" s="18">
        <f>R22+S22</f>
        <v>15972.1</v>
      </c>
      <c r="R22" s="24">
        <v>15972.1</v>
      </c>
      <c r="S22" s="24">
        <v>0</v>
      </c>
      <c r="T22" s="18">
        <f>U22+V22</f>
        <v>15973.6</v>
      </c>
      <c r="U22" s="24">
        <v>15973.6</v>
      </c>
      <c r="V22" s="24">
        <v>0</v>
      </c>
      <c r="W22" s="18">
        <f>X22+Y22</f>
        <v>15942.7</v>
      </c>
      <c r="X22" s="24">
        <v>15942.7</v>
      </c>
      <c r="Y22" s="24">
        <v>0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30" customFormat="1" ht="78.75" customHeight="1" x14ac:dyDescent="0.25">
      <c r="A23" s="28" t="s">
        <v>31</v>
      </c>
      <c r="B23" s="29" t="s">
        <v>16</v>
      </c>
      <c r="C23" s="29" t="s">
        <v>42</v>
      </c>
      <c r="D23" s="18">
        <f t="shared" si="0"/>
        <v>30031.199999999997</v>
      </c>
      <c r="E23" s="18">
        <f t="shared" si="25"/>
        <v>6415.8</v>
      </c>
      <c r="F23" s="18">
        <v>6415.8</v>
      </c>
      <c r="G23" s="18">
        <v>0</v>
      </c>
      <c r="H23" s="18">
        <f>I23+J23</f>
        <v>3160.6</v>
      </c>
      <c r="I23" s="18">
        <v>3160.6</v>
      </c>
      <c r="J23" s="18">
        <v>0</v>
      </c>
      <c r="K23" s="18">
        <f>L23+M23</f>
        <v>3619.2</v>
      </c>
      <c r="L23" s="18">
        <v>3619.2</v>
      </c>
      <c r="M23" s="18">
        <v>0</v>
      </c>
      <c r="N23" s="18">
        <f>O23+P23</f>
        <v>4132.6000000000004</v>
      </c>
      <c r="O23" s="18">
        <v>4132.6000000000004</v>
      </c>
      <c r="P23" s="18">
        <v>0</v>
      </c>
      <c r="Q23" s="18">
        <f>R23+S23</f>
        <v>4415</v>
      </c>
      <c r="R23" s="24">
        <v>4415</v>
      </c>
      <c r="S23" s="24">
        <v>0</v>
      </c>
      <c r="T23" s="18">
        <f>U23+V23</f>
        <v>4148.6000000000004</v>
      </c>
      <c r="U23" s="24">
        <v>4148.6000000000004</v>
      </c>
      <c r="V23" s="24">
        <v>0</v>
      </c>
      <c r="W23" s="18">
        <f>X23+Y23</f>
        <v>4139.3999999999996</v>
      </c>
      <c r="X23" s="24">
        <v>4139.3999999999996</v>
      </c>
      <c r="Y23" s="24">
        <v>0</v>
      </c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19" customFormat="1" ht="58.5" customHeight="1" x14ac:dyDescent="0.25">
      <c r="A24" s="65" t="s">
        <v>30</v>
      </c>
      <c r="B24" s="67" t="s">
        <v>44</v>
      </c>
      <c r="C24" s="17" t="s">
        <v>9</v>
      </c>
      <c r="D24" s="21">
        <f t="shared" si="0"/>
        <v>760309.70000000007</v>
      </c>
      <c r="E24" s="21">
        <f t="shared" si="25"/>
        <v>106882</v>
      </c>
      <c r="F24" s="21">
        <f t="shared" ref="F24:Y24" si="26">F25</f>
        <v>106011.1</v>
      </c>
      <c r="G24" s="21">
        <f t="shared" si="26"/>
        <v>870.9</v>
      </c>
      <c r="H24" s="21">
        <f t="shared" si="26"/>
        <v>112476.90000000001</v>
      </c>
      <c r="I24" s="21">
        <f t="shared" si="26"/>
        <v>111683.1</v>
      </c>
      <c r="J24" s="21">
        <f t="shared" si="26"/>
        <v>793.80000000000007</v>
      </c>
      <c r="K24" s="21">
        <f t="shared" si="26"/>
        <v>109142.1</v>
      </c>
      <c r="L24" s="21">
        <f t="shared" si="26"/>
        <v>108326.90000000001</v>
      </c>
      <c r="M24" s="21">
        <f t="shared" si="26"/>
        <v>815.19999999999993</v>
      </c>
      <c r="N24" s="21">
        <f t="shared" si="26"/>
        <v>107858.8</v>
      </c>
      <c r="O24" s="21">
        <f t="shared" si="26"/>
        <v>106813.3</v>
      </c>
      <c r="P24" s="21">
        <f t="shared" si="26"/>
        <v>1045.5</v>
      </c>
      <c r="Q24" s="21">
        <f t="shared" si="26"/>
        <v>108517.5</v>
      </c>
      <c r="R24" s="26">
        <f t="shared" si="26"/>
        <v>107472</v>
      </c>
      <c r="S24" s="26">
        <f t="shared" si="26"/>
        <v>1045.5</v>
      </c>
      <c r="T24" s="21">
        <f t="shared" si="26"/>
        <v>107072.29999999999</v>
      </c>
      <c r="U24" s="26">
        <f t="shared" si="26"/>
        <v>106026.79999999999</v>
      </c>
      <c r="V24" s="26">
        <f t="shared" si="26"/>
        <v>1045.5</v>
      </c>
      <c r="W24" s="21">
        <f t="shared" si="26"/>
        <v>108360.1</v>
      </c>
      <c r="X24" s="26">
        <f t="shared" si="26"/>
        <v>107314.6</v>
      </c>
      <c r="Y24" s="26">
        <f t="shared" si="26"/>
        <v>1045.5</v>
      </c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s="19" customFormat="1" ht="54.75" customHeight="1" x14ac:dyDescent="0.25">
      <c r="A25" s="66"/>
      <c r="B25" s="68"/>
      <c r="C25" s="17" t="s">
        <v>15</v>
      </c>
      <c r="D25" s="18">
        <f t="shared" si="0"/>
        <v>760309.70000000007</v>
      </c>
      <c r="E25" s="18">
        <f t="shared" si="25"/>
        <v>106882</v>
      </c>
      <c r="F25" s="21">
        <f>F26+F27+F28+F29+F30+F31+F32+F33+F34+F35+F36</f>
        <v>106011.1</v>
      </c>
      <c r="G25" s="21">
        <f>G26+G27+G28+G29+G30+G31+G32+G33+G34+G35+G36</f>
        <v>870.9</v>
      </c>
      <c r="H25" s="18">
        <f t="shared" ref="H25" si="27">I25+J25</f>
        <v>112476.90000000001</v>
      </c>
      <c r="I25" s="21">
        <f>I26+I27+I28+I29+I30+I31+I32+I33+I34+I35+I36</f>
        <v>111683.1</v>
      </c>
      <c r="J25" s="21">
        <f>J26+J27+J28+J29+J30+J31+J32+J33+J34+J35+J36</f>
        <v>793.80000000000007</v>
      </c>
      <c r="K25" s="18">
        <f>L25+M25</f>
        <v>109142.1</v>
      </c>
      <c r="L25" s="21">
        <f>L26+L27+L28+L29+L30+L31+L32+L33+L34+L35+L36</f>
        <v>108326.90000000001</v>
      </c>
      <c r="M25" s="21">
        <f>M26+M27+M28+M29+M30+M31+M32+M33+M34+M35+M36</f>
        <v>815.19999999999993</v>
      </c>
      <c r="N25" s="18">
        <f t="shared" ref="N25" si="28">O25+P25</f>
        <v>107858.8</v>
      </c>
      <c r="O25" s="21">
        <f>O26+O27+O28+O29+O30+O31+O32+O33+O34+O35+O36</f>
        <v>106813.3</v>
      </c>
      <c r="P25" s="21">
        <f>P26+P27+P28+P29+P30+P31+P32+P33+P34+P35+P36</f>
        <v>1045.5</v>
      </c>
      <c r="Q25" s="18">
        <f t="shared" ref="Q25" si="29">R25+S25</f>
        <v>108517.5</v>
      </c>
      <c r="R25" s="21">
        <f>R26+R27+R28+R29+R30+R31+R32+R33+R34+R35+R36</f>
        <v>107472</v>
      </c>
      <c r="S25" s="21">
        <f>S26+S27+S28+S29+S30+S31+S32+S33+S34+S35+S36</f>
        <v>1045.5</v>
      </c>
      <c r="T25" s="18">
        <f t="shared" ref="T25" si="30">U25+V25</f>
        <v>107072.29999999999</v>
      </c>
      <c r="U25" s="21">
        <f>U26+U27+U28+U29+U30+U31+U32+U33+U34+U35+U36</f>
        <v>106026.79999999999</v>
      </c>
      <c r="V25" s="21">
        <f>V26+V27+V28+V29+V30+V31+V32+V33+V34+V35+V36</f>
        <v>1045.5</v>
      </c>
      <c r="W25" s="18">
        <f t="shared" ref="W25:W34" si="31">X25+Y25</f>
        <v>108360.1</v>
      </c>
      <c r="X25" s="21">
        <f>X26+X27+X28+X29+X30+X31+X32+X33+X34+X35+X36</f>
        <v>107314.6</v>
      </c>
      <c r="Y25" s="21">
        <f>Y26+Y27+Y28+Y29+Y30+Y31+Y32+Y33+Y34+Y35+Y36</f>
        <v>1045.5</v>
      </c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ht="83.25" customHeight="1" x14ac:dyDescent="0.25">
      <c r="A26" s="28" t="s">
        <v>34</v>
      </c>
      <c r="B26" s="29" t="s">
        <v>44</v>
      </c>
      <c r="C26" s="29" t="s">
        <v>15</v>
      </c>
      <c r="D26" s="18">
        <f t="shared" si="0"/>
        <v>1377.2</v>
      </c>
      <c r="E26" s="18">
        <f t="shared" ref="E26:E32" si="32">F26+G26</f>
        <v>230</v>
      </c>
      <c r="F26" s="18">
        <v>230</v>
      </c>
      <c r="G26" s="18">
        <v>0</v>
      </c>
      <c r="H26" s="18">
        <f t="shared" ref="H26:H32" si="33">I26+J26</f>
        <v>100</v>
      </c>
      <c r="I26" s="18">
        <v>100</v>
      </c>
      <c r="J26" s="18">
        <v>0</v>
      </c>
      <c r="K26" s="18">
        <f t="shared" ref="K26:K32" si="34">L26+M26</f>
        <v>200</v>
      </c>
      <c r="L26" s="18">
        <v>200</v>
      </c>
      <c r="M26" s="18">
        <v>0</v>
      </c>
      <c r="N26" s="18">
        <f t="shared" ref="N26:N32" si="35">O26+P26</f>
        <v>247.2</v>
      </c>
      <c r="O26" s="18">
        <v>247.2</v>
      </c>
      <c r="P26" s="18">
        <v>0</v>
      </c>
      <c r="Q26" s="18">
        <f t="shared" ref="Q26:Q34" si="36">R26+S26</f>
        <v>200</v>
      </c>
      <c r="R26" s="24">
        <v>200</v>
      </c>
      <c r="S26" s="24">
        <v>0</v>
      </c>
      <c r="T26" s="18">
        <f t="shared" ref="T26:T29" si="37">U26+V26</f>
        <v>200</v>
      </c>
      <c r="U26" s="24">
        <v>200</v>
      </c>
      <c r="V26" s="24">
        <v>0</v>
      </c>
      <c r="W26" s="18">
        <f t="shared" si="31"/>
        <v>200</v>
      </c>
      <c r="X26" s="24">
        <v>200</v>
      </c>
      <c r="Y26" s="24">
        <v>0</v>
      </c>
      <c r="Z26" s="4"/>
      <c r="AA26" s="4"/>
      <c r="AB26" s="4"/>
      <c r="AC26" s="4"/>
    </row>
    <row r="27" spans="1:43" ht="78.75" x14ac:dyDescent="0.25">
      <c r="A27" s="28" t="s">
        <v>36</v>
      </c>
      <c r="B27" s="29" t="s">
        <v>47</v>
      </c>
      <c r="C27" s="29" t="s">
        <v>15</v>
      </c>
      <c r="D27" s="18">
        <f t="shared" si="0"/>
        <v>662692.89999999991</v>
      </c>
      <c r="E27" s="18">
        <f t="shared" si="32"/>
        <v>91048</v>
      </c>
      <c r="F27" s="18">
        <v>91048</v>
      </c>
      <c r="G27" s="18">
        <v>0</v>
      </c>
      <c r="H27" s="18">
        <f t="shared" si="33"/>
        <v>98029.5</v>
      </c>
      <c r="I27" s="18">
        <v>98029.5</v>
      </c>
      <c r="J27" s="18">
        <v>0</v>
      </c>
      <c r="K27" s="18">
        <f t="shared" si="34"/>
        <v>96400.1</v>
      </c>
      <c r="L27" s="18">
        <v>96400.1</v>
      </c>
      <c r="M27" s="18">
        <v>0</v>
      </c>
      <c r="N27" s="18">
        <f t="shared" si="35"/>
        <v>94769.600000000006</v>
      </c>
      <c r="O27" s="18">
        <v>94769.600000000006</v>
      </c>
      <c r="P27" s="18">
        <v>0</v>
      </c>
      <c r="Q27" s="18">
        <f t="shared" si="36"/>
        <v>94772.3</v>
      </c>
      <c r="R27" s="24">
        <v>94772.3</v>
      </c>
      <c r="S27" s="24">
        <v>0</v>
      </c>
      <c r="T27" s="18">
        <f t="shared" si="37"/>
        <v>93237.9</v>
      </c>
      <c r="U27" s="24">
        <v>93237.9</v>
      </c>
      <c r="V27" s="24">
        <v>0</v>
      </c>
      <c r="W27" s="18">
        <f t="shared" si="31"/>
        <v>94435.5</v>
      </c>
      <c r="X27" s="24">
        <v>94435.5</v>
      </c>
      <c r="Y27" s="24">
        <v>0</v>
      </c>
      <c r="Z27" s="4"/>
      <c r="AA27" s="4"/>
      <c r="AB27" s="4"/>
      <c r="AC27" s="4"/>
    </row>
    <row r="28" spans="1:43" ht="63" x14ac:dyDescent="0.25">
      <c r="A28" s="28" t="s">
        <v>40</v>
      </c>
      <c r="B28" s="29" t="s">
        <v>43</v>
      </c>
      <c r="C28" s="29" t="s">
        <v>15</v>
      </c>
      <c r="D28" s="18">
        <f t="shared" si="0"/>
        <v>77270.099999999991</v>
      </c>
      <c r="E28" s="18">
        <f t="shared" si="32"/>
        <v>11825.6</v>
      </c>
      <c r="F28" s="18">
        <v>11825.6</v>
      </c>
      <c r="G28" s="18">
        <v>0</v>
      </c>
      <c r="H28" s="18">
        <f t="shared" si="33"/>
        <v>11958</v>
      </c>
      <c r="I28" s="18">
        <v>11958</v>
      </c>
      <c r="J28" s="18">
        <v>0</v>
      </c>
      <c r="K28" s="18">
        <f t="shared" si="34"/>
        <v>10331.799999999999</v>
      </c>
      <c r="L28" s="18">
        <v>10331.799999999999</v>
      </c>
      <c r="M28" s="18">
        <v>0</v>
      </c>
      <c r="N28" s="18">
        <f t="shared" si="35"/>
        <v>10442</v>
      </c>
      <c r="O28" s="18">
        <v>10442</v>
      </c>
      <c r="P28" s="18">
        <v>0</v>
      </c>
      <c r="Q28" s="18">
        <f t="shared" si="36"/>
        <v>10814.7</v>
      </c>
      <c r="R28" s="24">
        <v>10814.7</v>
      </c>
      <c r="S28" s="24">
        <v>0</v>
      </c>
      <c r="T28" s="18">
        <f t="shared" si="37"/>
        <v>10903.9</v>
      </c>
      <c r="U28" s="24">
        <v>10903.9</v>
      </c>
      <c r="V28" s="24">
        <v>0</v>
      </c>
      <c r="W28" s="18">
        <f t="shared" si="31"/>
        <v>10994.1</v>
      </c>
      <c r="X28" s="24">
        <v>10994.1</v>
      </c>
      <c r="Y28" s="24">
        <v>0</v>
      </c>
      <c r="Z28" s="4"/>
      <c r="AA28" s="4"/>
      <c r="AB28" s="4"/>
      <c r="AC28" s="4"/>
    </row>
    <row r="29" spans="1:43" ht="164.25" customHeight="1" x14ac:dyDescent="0.25">
      <c r="A29" s="31" t="s">
        <v>54</v>
      </c>
      <c r="B29" s="29" t="s">
        <v>47</v>
      </c>
      <c r="C29" s="29" t="s">
        <v>15</v>
      </c>
      <c r="D29" s="18">
        <f t="shared" si="0"/>
        <v>251.2</v>
      </c>
      <c r="E29" s="18">
        <f t="shared" si="32"/>
        <v>6.8</v>
      </c>
      <c r="F29" s="18">
        <v>0</v>
      </c>
      <c r="G29" s="18">
        <v>6.8</v>
      </c>
      <c r="H29" s="18">
        <f t="shared" si="33"/>
        <v>14.2</v>
      </c>
      <c r="I29" s="18">
        <v>0</v>
      </c>
      <c r="J29" s="18">
        <v>14.2</v>
      </c>
      <c r="K29" s="18">
        <f t="shared" si="34"/>
        <v>39</v>
      </c>
      <c r="L29" s="18">
        <v>0</v>
      </c>
      <c r="M29" s="18">
        <v>39</v>
      </c>
      <c r="N29" s="18">
        <f t="shared" si="35"/>
        <v>47.8</v>
      </c>
      <c r="O29" s="18">
        <v>0</v>
      </c>
      <c r="P29" s="18">
        <v>47.8</v>
      </c>
      <c r="Q29" s="18">
        <f t="shared" si="36"/>
        <v>47.8</v>
      </c>
      <c r="R29" s="24">
        <v>0</v>
      </c>
      <c r="S29" s="24">
        <v>47.8</v>
      </c>
      <c r="T29" s="18">
        <f t="shared" si="37"/>
        <v>47.8</v>
      </c>
      <c r="U29" s="24">
        <v>0</v>
      </c>
      <c r="V29" s="24">
        <v>47.8</v>
      </c>
      <c r="W29" s="18">
        <f t="shared" si="31"/>
        <v>47.8</v>
      </c>
      <c r="X29" s="24">
        <v>0</v>
      </c>
      <c r="Y29" s="24">
        <v>47.8</v>
      </c>
      <c r="Z29" s="4"/>
      <c r="AA29" s="4"/>
      <c r="AB29" s="4"/>
      <c r="AC29" s="4"/>
    </row>
    <row r="30" spans="1:43" s="30" customFormat="1" ht="118.5" customHeight="1" x14ac:dyDescent="0.25">
      <c r="A30" s="28" t="s">
        <v>63</v>
      </c>
      <c r="B30" s="29" t="s">
        <v>51</v>
      </c>
      <c r="C30" s="29" t="s">
        <v>15</v>
      </c>
      <c r="D30" s="18">
        <f t="shared" si="0"/>
        <v>579</v>
      </c>
      <c r="E30" s="18">
        <f t="shared" si="32"/>
        <v>43.8</v>
      </c>
      <c r="F30" s="18">
        <v>0</v>
      </c>
      <c r="G30" s="18">
        <v>43.8</v>
      </c>
      <c r="H30" s="18">
        <f t="shared" si="33"/>
        <v>45.9</v>
      </c>
      <c r="I30" s="18">
        <v>0</v>
      </c>
      <c r="J30" s="18">
        <v>45.9</v>
      </c>
      <c r="K30" s="18">
        <f t="shared" si="34"/>
        <v>86.1</v>
      </c>
      <c r="L30" s="18">
        <v>0</v>
      </c>
      <c r="M30" s="18">
        <v>86.1</v>
      </c>
      <c r="N30" s="18">
        <f t="shared" si="35"/>
        <v>100.8</v>
      </c>
      <c r="O30" s="18">
        <v>0</v>
      </c>
      <c r="P30" s="18">
        <v>100.8</v>
      </c>
      <c r="Q30" s="18">
        <f t="shared" si="36"/>
        <v>100.8</v>
      </c>
      <c r="R30" s="24">
        <v>0</v>
      </c>
      <c r="S30" s="24">
        <v>100.8</v>
      </c>
      <c r="T30" s="18">
        <f t="shared" ref="T30:T31" si="38">U30+V30</f>
        <v>100.8</v>
      </c>
      <c r="U30" s="24">
        <v>0</v>
      </c>
      <c r="V30" s="24">
        <v>100.8</v>
      </c>
      <c r="W30" s="18">
        <f t="shared" si="31"/>
        <v>100.8</v>
      </c>
      <c r="X30" s="24">
        <v>0</v>
      </c>
      <c r="Y30" s="24">
        <v>100.8</v>
      </c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</row>
    <row r="31" spans="1:43" s="30" customFormat="1" ht="127.5" customHeight="1" x14ac:dyDescent="0.25">
      <c r="A31" s="28" t="s">
        <v>55</v>
      </c>
      <c r="B31" s="29" t="s">
        <v>51</v>
      </c>
      <c r="C31" s="29" t="s">
        <v>15</v>
      </c>
      <c r="D31" s="18">
        <f t="shared" si="0"/>
        <v>56.099999999999994</v>
      </c>
      <c r="E31" s="18">
        <f t="shared" si="32"/>
        <v>27.4</v>
      </c>
      <c r="F31" s="18">
        <v>0</v>
      </c>
      <c r="G31" s="18">
        <v>27.4</v>
      </c>
      <c r="H31" s="18">
        <f t="shared" si="33"/>
        <v>28.7</v>
      </c>
      <c r="I31" s="18">
        <v>0</v>
      </c>
      <c r="J31" s="18">
        <v>28.7</v>
      </c>
      <c r="K31" s="18">
        <f t="shared" si="34"/>
        <v>0</v>
      </c>
      <c r="L31" s="18">
        <v>0</v>
      </c>
      <c r="M31" s="18">
        <v>0</v>
      </c>
      <c r="N31" s="18">
        <f t="shared" si="35"/>
        <v>0</v>
      </c>
      <c r="O31" s="18">
        <v>0</v>
      </c>
      <c r="P31" s="18">
        <v>0</v>
      </c>
      <c r="Q31" s="18">
        <f t="shared" si="36"/>
        <v>0</v>
      </c>
      <c r="R31" s="24">
        <v>0</v>
      </c>
      <c r="S31" s="24">
        <v>0</v>
      </c>
      <c r="T31" s="18">
        <f t="shared" si="38"/>
        <v>0</v>
      </c>
      <c r="U31" s="24">
        <v>0</v>
      </c>
      <c r="V31" s="24">
        <v>0</v>
      </c>
      <c r="W31" s="18">
        <f t="shared" si="31"/>
        <v>0</v>
      </c>
      <c r="X31" s="24">
        <v>0</v>
      </c>
      <c r="Y31" s="24">
        <v>0</v>
      </c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</row>
    <row r="32" spans="1:43" s="30" customFormat="1" ht="126" x14ac:dyDescent="0.25">
      <c r="A32" s="28" t="s">
        <v>56</v>
      </c>
      <c r="B32" s="29" t="s">
        <v>51</v>
      </c>
      <c r="C32" s="29" t="s">
        <v>15</v>
      </c>
      <c r="D32" s="18">
        <f t="shared" si="0"/>
        <v>457.1</v>
      </c>
      <c r="E32" s="18">
        <f t="shared" si="32"/>
        <v>56.9</v>
      </c>
      <c r="F32" s="18">
        <v>0</v>
      </c>
      <c r="G32" s="18">
        <v>56.9</v>
      </c>
      <c r="H32" s="18">
        <f t="shared" si="33"/>
        <v>58.9</v>
      </c>
      <c r="I32" s="18">
        <v>0</v>
      </c>
      <c r="J32" s="18">
        <v>58.9</v>
      </c>
      <c r="K32" s="18">
        <f t="shared" si="34"/>
        <v>58.9</v>
      </c>
      <c r="L32" s="18">
        <v>0</v>
      </c>
      <c r="M32" s="18">
        <v>58.9</v>
      </c>
      <c r="N32" s="18">
        <f t="shared" si="35"/>
        <v>70.599999999999994</v>
      </c>
      <c r="O32" s="18">
        <v>0</v>
      </c>
      <c r="P32" s="18">
        <v>70.599999999999994</v>
      </c>
      <c r="Q32" s="18">
        <f t="shared" si="36"/>
        <v>70.599999999999994</v>
      </c>
      <c r="R32" s="24">
        <v>0</v>
      </c>
      <c r="S32" s="24">
        <v>70.599999999999994</v>
      </c>
      <c r="T32" s="18">
        <f t="shared" ref="T32:T34" si="39">U32+V32</f>
        <v>70.599999999999994</v>
      </c>
      <c r="U32" s="24">
        <v>0</v>
      </c>
      <c r="V32" s="24">
        <v>70.599999999999994</v>
      </c>
      <c r="W32" s="18">
        <f t="shared" si="31"/>
        <v>70.599999999999994</v>
      </c>
      <c r="X32" s="24">
        <v>0</v>
      </c>
      <c r="Y32" s="24">
        <v>70.599999999999994</v>
      </c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30" customFormat="1" ht="247.5" customHeight="1" x14ac:dyDescent="0.25">
      <c r="A33" s="28" t="s">
        <v>57</v>
      </c>
      <c r="B33" s="29" t="s">
        <v>51</v>
      </c>
      <c r="C33" s="29" t="s">
        <v>15</v>
      </c>
      <c r="D33" s="18">
        <f t="shared" si="0"/>
        <v>4846.1000000000004</v>
      </c>
      <c r="E33" s="18">
        <f t="shared" ref="E33:E34" si="40">F33+G33</f>
        <v>679.1</v>
      </c>
      <c r="F33" s="18">
        <v>0</v>
      </c>
      <c r="G33" s="18">
        <v>679.1</v>
      </c>
      <c r="H33" s="18">
        <f t="shared" ref="H33:H35" si="41">I33+J33</f>
        <v>572.29999999999995</v>
      </c>
      <c r="I33" s="18">
        <v>0</v>
      </c>
      <c r="J33" s="18">
        <v>572.29999999999995</v>
      </c>
      <c r="K33" s="18">
        <f t="shared" ref="K33:K34" si="42">L33+M33</f>
        <v>572.29999999999995</v>
      </c>
      <c r="L33" s="18">
        <v>0</v>
      </c>
      <c r="M33" s="18">
        <v>572.29999999999995</v>
      </c>
      <c r="N33" s="18">
        <f t="shared" ref="N33:N34" si="43">O33+P33</f>
        <v>755.6</v>
      </c>
      <c r="O33" s="18">
        <v>0</v>
      </c>
      <c r="P33" s="18">
        <v>755.6</v>
      </c>
      <c r="Q33" s="18">
        <f t="shared" si="36"/>
        <v>755.6</v>
      </c>
      <c r="R33" s="24">
        <v>0</v>
      </c>
      <c r="S33" s="24">
        <v>755.6</v>
      </c>
      <c r="T33" s="18">
        <f t="shared" si="39"/>
        <v>755.6</v>
      </c>
      <c r="U33" s="24">
        <v>0</v>
      </c>
      <c r="V33" s="24">
        <v>755.6</v>
      </c>
      <c r="W33" s="18">
        <f t="shared" si="31"/>
        <v>755.6</v>
      </c>
      <c r="X33" s="24">
        <v>0</v>
      </c>
      <c r="Y33" s="24">
        <v>755.6</v>
      </c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30" customFormat="1" ht="105.75" customHeight="1" x14ac:dyDescent="0.25">
      <c r="A34" s="28" t="s">
        <v>59</v>
      </c>
      <c r="B34" s="29" t="s">
        <v>51</v>
      </c>
      <c r="C34" s="29" t="s">
        <v>15</v>
      </c>
      <c r="D34" s="18">
        <f t="shared" si="0"/>
        <v>458.2</v>
      </c>
      <c r="E34" s="18">
        <f t="shared" si="40"/>
        <v>56.9</v>
      </c>
      <c r="F34" s="18">
        <v>0</v>
      </c>
      <c r="G34" s="18">
        <v>56.9</v>
      </c>
      <c r="H34" s="18">
        <f t="shared" si="41"/>
        <v>59.6</v>
      </c>
      <c r="I34" s="18">
        <v>0</v>
      </c>
      <c r="J34" s="18">
        <v>59.6</v>
      </c>
      <c r="K34" s="18">
        <f t="shared" si="42"/>
        <v>58.9</v>
      </c>
      <c r="L34" s="18">
        <v>0</v>
      </c>
      <c r="M34" s="18">
        <v>58.9</v>
      </c>
      <c r="N34" s="18">
        <f t="shared" si="43"/>
        <v>70.7</v>
      </c>
      <c r="O34" s="18">
        <v>0</v>
      </c>
      <c r="P34" s="18">
        <v>70.7</v>
      </c>
      <c r="Q34" s="18">
        <f t="shared" si="36"/>
        <v>70.7</v>
      </c>
      <c r="R34" s="24">
        <v>0</v>
      </c>
      <c r="S34" s="24">
        <v>70.7</v>
      </c>
      <c r="T34" s="18">
        <f t="shared" si="39"/>
        <v>70.7</v>
      </c>
      <c r="U34" s="24">
        <v>0</v>
      </c>
      <c r="V34" s="24">
        <v>70.7</v>
      </c>
      <c r="W34" s="18">
        <f t="shared" si="31"/>
        <v>70.7</v>
      </c>
      <c r="X34" s="24">
        <v>0</v>
      </c>
      <c r="Y34" s="24">
        <v>70.7</v>
      </c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30" customFormat="1" ht="98.25" customHeight="1" x14ac:dyDescent="0.25">
      <c r="A35" s="28" t="s">
        <v>41</v>
      </c>
      <c r="B35" s="29" t="s">
        <v>51</v>
      </c>
      <c r="C35" s="29" t="s">
        <v>15</v>
      </c>
      <c r="D35" s="18">
        <f t="shared" si="0"/>
        <v>12307.6</v>
      </c>
      <c r="E35" s="18">
        <f>F35+G35</f>
        <v>2907.5</v>
      </c>
      <c r="F35" s="18">
        <f>2732.6+174.9</f>
        <v>2907.5</v>
      </c>
      <c r="G35" s="18">
        <v>0</v>
      </c>
      <c r="H35" s="18">
        <f t="shared" si="41"/>
        <v>1595.6</v>
      </c>
      <c r="I35" s="18">
        <v>1595.6</v>
      </c>
      <c r="J35" s="18">
        <v>0</v>
      </c>
      <c r="K35" s="18">
        <f>L35+M35</f>
        <v>1395</v>
      </c>
      <c r="L35" s="18">
        <v>1395</v>
      </c>
      <c r="M35" s="18">
        <v>0</v>
      </c>
      <c r="N35" s="18">
        <f>O35+P35</f>
        <v>1354.5</v>
      </c>
      <c r="O35" s="18">
        <v>1354.5</v>
      </c>
      <c r="P35" s="18">
        <v>0</v>
      </c>
      <c r="Q35" s="18">
        <f>R35+S35</f>
        <v>1685</v>
      </c>
      <c r="R35" s="24">
        <v>1685</v>
      </c>
      <c r="S35" s="24">
        <v>0</v>
      </c>
      <c r="T35" s="18">
        <f>U35+V35</f>
        <v>1685</v>
      </c>
      <c r="U35" s="24">
        <v>1685</v>
      </c>
      <c r="V35" s="24">
        <v>0</v>
      </c>
      <c r="W35" s="18">
        <f>X35+Y35</f>
        <v>1685</v>
      </c>
      <c r="X35" s="24">
        <v>1685</v>
      </c>
      <c r="Y35" s="24">
        <v>0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30" customFormat="1" ht="195.75" customHeight="1" x14ac:dyDescent="0.25">
      <c r="A36" s="32" t="s">
        <v>61</v>
      </c>
      <c r="B36" s="33" t="s">
        <v>51</v>
      </c>
      <c r="C36" s="29" t="s">
        <v>15</v>
      </c>
      <c r="D36" s="18">
        <f t="shared" si="0"/>
        <v>14.2</v>
      </c>
      <c r="E36" s="18">
        <f>F36+G36</f>
        <v>0</v>
      </c>
      <c r="F36" s="18">
        <v>0</v>
      </c>
      <c r="G36" s="18">
        <v>0</v>
      </c>
      <c r="H36" s="18">
        <f t="shared" ref="H36" si="44">I36+J36</f>
        <v>14.2</v>
      </c>
      <c r="I36" s="18">
        <v>0</v>
      </c>
      <c r="J36" s="18">
        <v>14.2</v>
      </c>
      <c r="K36" s="18">
        <f>L36+M36</f>
        <v>0</v>
      </c>
      <c r="L36" s="18">
        <v>0</v>
      </c>
      <c r="M36" s="18">
        <v>0</v>
      </c>
      <c r="N36" s="18">
        <f>O36+P36</f>
        <v>0</v>
      </c>
      <c r="O36" s="18">
        <v>0</v>
      </c>
      <c r="P36" s="18">
        <v>0</v>
      </c>
      <c r="Q36" s="18">
        <f>R36+S36</f>
        <v>0</v>
      </c>
      <c r="R36" s="24">
        <v>0</v>
      </c>
      <c r="S36" s="24">
        <v>0</v>
      </c>
      <c r="T36" s="18">
        <f>U36+V36</f>
        <v>0</v>
      </c>
      <c r="U36" s="24">
        <v>0</v>
      </c>
      <c r="V36" s="24">
        <v>0</v>
      </c>
      <c r="W36" s="18">
        <f>X36+Y36</f>
        <v>0</v>
      </c>
      <c r="X36" s="24">
        <v>0</v>
      </c>
      <c r="Y36" s="24">
        <v>0</v>
      </c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19" customFormat="1" ht="43.5" customHeight="1" x14ac:dyDescent="0.25">
      <c r="A37" s="65" t="s">
        <v>12</v>
      </c>
      <c r="B37" s="67" t="s">
        <v>14</v>
      </c>
      <c r="C37" s="17" t="s">
        <v>9</v>
      </c>
      <c r="D37" s="21">
        <f t="shared" si="0"/>
        <v>27698</v>
      </c>
      <c r="E37" s="21">
        <f t="shared" ref="E37:Y37" si="45">E38</f>
        <v>10024.9</v>
      </c>
      <c r="F37" s="21">
        <f t="shared" si="45"/>
        <v>10024.9</v>
      </c>
      <c r="G37" s="21">
        <f t="shared" si="45"/>
        <v>0</v>
      </c>
      <c r="H37" s="21">
        <f t="shared" si="45"/>
        <v>7301.1</v>
      </c>
      <c r="I37" s="21">
        <f t="shared" si="45"/>
        <v>7301.1</v>
      </c>
      <c r="J37" s="21">
        <f t="shared" si="45"/>
        <v>0</v>
      </c>
      <c r="K37" s="21">
        <f>K38</f>
        <v>6950</v>
      </c>
      <c r="L37" s="21">
        <f t="shared" si="45"/>
        <v>6950</v>
      </c>
      <c r="M37" s="21">
        <f t="shared" si="45"/>
        <v>0</v>
      </c>
      <c r="N37" s="21">
        <f t="shared" si="45"/>
        <v>885.00000000000011</v>
      </c>
      <c r="O37" s="21">
        <f t="shared" si="45"/>
        <v>885.00000000000011</v>
      </c>
      <c r="P37" s="21">
        <f t="shared" si="45"/>
        <v>0</v>
      </c>
      <c r="Q37" s="21">
        <f t="shared" si="45"/>
        <v>952</v>
      </c>
      <c r="R37" s="26">
        <f t="shared" si="45"/>
        <v>952</v>
      </c>
      <c r="S37" s="26">
        <f t="shared" si="45"/>
        <v>0</v>
      </c>
      <c r="T37" s="21">
        <f t="shared" si="45"/>
        <v>792</v>
      </c>
      <c r="U37" s="26">
        <f t="shared" si="45"/>
        <v>792</v>
      </c>
      <c r="V37" s="26">
        <f t="shared" si="45"/>
        <v>0</v>
      </c>
      <c r="W37" s="21">
        <f t="shared" si="45"/>
        <v>793</v>
      </c>
      <c r="X37" s="26">
        <f t="shared" si="45"/>
        <v>793</v>
      </c>
      <c r="Y37" s="26">
        <f t="shared" si="45"/>
        <v>0</v>
      </c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s="19" customFormat="1" ht="35.25" customHeight="1" x14ac:dyDescent="0.25">
      <c r="A38" s="66"/>
      <c r="B38" s="68"/>
      <c r="C38" s="17" t="s">
        <v>15</v>
      </c>
      <c r="D38" s="18">
        <f t="shared" si="0"/>
        <v>27698</v>
      </c>
      <c r="E38" s="18">
        <f>SUM(E39:E46)</f>
        <v>10024.9</v>
      </c>
      <c r="F38" s="18">
        <f>SUM(F39:F46)</f>
        <v>10024.9</v>
      </c>
      <c r="G38" s="18">
        <f>SUM(G39:G46)</f>
        <v>0</v>
      </c>
      <c r="H38" s="18">
        <f>SUM(H39:H46)</f>
        <v>7301.1</v>
      </c>
      <c r="I38" s="18">
        <f t="shared" ref="I38:P38" si="46">SUM(I39:I46)</f>
        <v>7301.1</v>
      </c>
      <c r="J38" s="18">
        <f t="shared" si="46"/>
        <v>0</v>
      </c>
      <c r="K38" s="18">
        <f>SUM(K39:K46)</f>
        <v>6950</v>
      </c>
      <c r="L38" s="18">
        <f t="shared" si="46"/>
        <v>6950</v>
      </c>
      <c r="M38" s="18">
        <f t="shared" si="46"/>
        <v>0</v>
      </c>
      <c r="N38" s="18">
        <f t="shared" si="46"/>
        <v>885.00000000000011</v>
      </c>
      <c r="O38" s="18">
        <f t="shared" si="46"/>
        <v>885.00000000000011</v>
      </c>
      <c r="P38" s="18">
        <f t="shared" si="46"/>
        <v>0</v>
      </c>
      <c r="Q38" s="18">
        <f t="shared" ref="Q38:S38" si="47">SUM(Q39:Q46)</f>
        <v>952</v>
      </c>
      <c r="R38" s="24">
        <f t="shared" si="47"/>
        <v>952</v>
      </c>
      <c r="S38" s="24">
        <f t="shared" si="47"/>
        <v>0</v>
      </c>
      <c r="T38" s="18">
        <f t="shared" ref="T38:V38" si="48">SUM(T39:T46)</f>
        <v>792</v>
      </c>
      <c r="U38" s="24">
        <f t="shared" si="48"/>
        <v>792</v>
      </c>
      <c r="V38" s="24">
        <f t="shared" si="48"/>
        <v>0</v>
      </c>
      <c r="W38" s="18">
        <f t="shared" ref="W38:Y38" si="49">SUM(W39:W46)</f>
        <v>793</v>
      </c>
      <c r="X38" s="24">
        <f t="shared" si="49"/>
        <v>793</v>
      </c>
      <c r="Y38" s="24">
        <f t="shared" si="49"/>
        <v>0</v>
      </c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s="36" customFormat="1" ht="93" customHeight="1" x14ac:dyDescent="0.25">
      <c r="A39" s="34" t="s">
        <v>26</v>
      </c>
      <c r="B39" s="23" t="s">
        <v>14</v>
      </c>
      <c r="C39" s="23" t="s">
        <v>15</v>
      </c>
      <c r="D39" s="18">
        <f t="shared" si="0"/>
        <v>279.7</v>
      </c>
      <c r="E39" s="18">
        <f t="shared" ref="E39:E46" si="50">F39+G39</f>
        <v>30</v>
      </c>
      <c r="F39" s="18">
        <v>30</v>
      </c>
      <c r="G39" s="18">
        <v>0</v>
      </c>
      <c r="H39" s="18">
        <f t="shared" ref="H39:H46" si="51">I39+J39</f>
        <v>30</v>
      </c>
      <c r="I39" s="18">
        <v>30</v>
      </c>
      <c r="J39" s="18">
        <v>0</v>
      </c>
      <c r="K39" s="18">
        <f>L39+M39</f>
        <v>30</v>
      </c>
      <c r="L39" s="18">
        <v>30</v>
      </c>
      <c r="M39" s="18">
        <v>0</v>
      </c>
      <c r="N39" s="18">
        <f t="shared" ref="N39:N46" si="52">O39+P39</f>
        <v>48.7</v>
      </c>
      <c r="O39" s="18">
        <v>48.7</v>
      </c>
      <c r="P39" s="18">
        <v>0</v>
      </c>
      <c r="Q39" s="18">
        <f t="shared" ref="Q39:Q46" si="53">R39+S39</f>
        <v>47</v>
      </c>
      <c r="R39" s="24">
        <v>47</v>
      </c>
      <c r="S39" s="24">
        <v>0</v>
      </c>
      <c r="T39" s="18">
        <f t="shared" ref="T39:T46" si="54">U39+V39</f>
        <v>47</v>
      </c>
      <c r="U39" s="24">
        <v>47</v>
      </c>
      <c r="V39" s="24">
        <v>0</v>
      </c>
      <c r="W39" s="18">
        <f t="shared" ref="W39:W46" si="55">X39+Y39</f>
        <v>47</v>
      </c>
      <c r="X39" s="24">
        <v>47</v>
      </c>
      <c r="Y39" s="24">
        <v>0</v>
      </c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</row>
    <row r="40" spans="1:43" s="36" customFormat="1" ht="84" customHeight="1" x14ac:dyDescent="0.25">
      <c r="A40" s="22" t="s">
        <v>29</v>
      </c>
      <c r="B40" s="23" t="s">
        <v>14</v>
      </c>
      <c r="C40" s="23" t="s">
        <v>15</v>
      </c>
      <c r="D40" s="18">
        <f t="shared" si="0"/>
        <v>550</v>
      </c>
      <c r="E40" s="18">
        <f t="shared" si="50"/>
        <v>0</v>
      </c>
      <c r="F40" s="18">
        <v>0</v>
      </c>
      <c r="G40" s="18">
        <v>0</v>
      </c>
      <c r="H40" s="18">
        <f t="shared" si="51"/>
        <v>550</v>
      </c>
      <c r="I40" s="18">
        <v>550</v>
      </c>
      <c r="J40" s="18">
        <v>0</v>
      </c>
      <c r="K40" s="18">
        <f>L40</f>
        <v>0</v>
      </c>
      <c r="L40" s="18">
        <v>0</v>
      </c>
      <c r="M40" s="18">
        <v>0</v>
      </c>
      <c r="N40" s="18">
        <f t="shared" si="52"/>
        <v>0</v>
      </c>
      <c r="O40" s="18">
        <v>0</v>
      </c>
      <c r="P40" s="18">
        <v>0</v>
      </c>
      <c r="Q40" s="18">
        <f t="shared" si="53"/>
        <v>0</v>
      </c>
      <c r="R40" s="24">
        <v>0</v>
      </c>
      <c r="S40" s="24">
        <v>0</v>
      </c>
      <c r="T40" s="18">
        <f t="shared" si="54"/>
        <v>0</v>
      </c>
      <c r="U40" s="24">
        <v>0</v>
      </c>
      <c r="V40" s="24">
        <v>0</v>
      </c>
      <c r="W40" s="18">
        <f t="shared" si="55"/>
        <v>0</v>
      </c>
      <c r="X40" s="24">
        <v>0</v>
      </c>
      <c r="Y40" s="24">
        <v>0</v>
      </c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</row>
    <row r="41" spans="1:43" s="38" customFormat="1" ht="120" customHeight="1" x14ac:dyDescent="0.25">
      <c r="A41" s="28" t="s">
        <v>25</v>
      </c>
      <c r="B41" s="37" t="s">
        <v>50</v>
      </c>
      <c r="C41" s="29" t="s">
        <v>15</v>
      </c>
      <c r="D41" s="18">
        <f t="shared" si="0"/>
        <v>19958.099999999999</v>
      </c>
      <c r="E41" s="18">
        <f t="shared" si="50"/>
        <v>8642.4</v>
      </c>
      <c r="F41" s="18">
        <v>8642.4</v>
      </c>
      <c r="G41" s="18">
        <v>0</v>
      </c>
      <c r="H41" s="18">
        <f t="shared" si="51"/>
        <v>5155.7</v>
      </c>
      <c r="I41" s="18">
        <v>5155.7</v>
      </c>
      <c r="J41" s="18">
        <v>0</v>
      </c>
      <c r="K41" s="18">
        <f t="shared" ref="K41:K46" si="56">L41+M41</f>
        <v>6160</v>
      </c>
      <c r="L41" s="18">
        <v>6160</v>
      </c>
      <c r="M41" s="18">
        <v>0</v>
      </c>
      <c r="N41" s="18">
        <f t="shared" si="52"/>
        <v>0</v>
      </c>
      <c r="O41" s="18">
        <v>0</v>
      </c>
      <c r="P41" s="18">
        <v>0</v>
      </c>
      <c r="Q41" s="18">
        <f t="shared" si="53"/>
        <v>0</v>
      </c>
      <c r="R41" s="24">
        <v>0</v>
      </c>
      <c r="S41" s="24">
        <v>0</v>
      </c>
      <c r="T41" s="18">
        <f t="shared" si="54"/>
        <v>0</v>
      </c>
      <c r="U41" s="24">
        <v>0</v>
      </c>
      <c r="V41" s="24">
        <v>0</v>
      </c>
      <c r="W41" s="18">
        <f t="shared" si="55"/>
        <v>0</v>
      </c>
      <c r="X41" s="24">
        <v>0</v>
      </c>
      <c r="Y41" s="24">
        <v>0</v>
      </c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</row>
    <row r="42" spans="1:43" s="38" customFormat="1" ht="117.75" customHeight="1" x14ac:dyDescent="0.25">
      <c r="A42" s="39" t="s">
        <v>49</v>
      </c>
      <c r="B42" s="37" t="s">
        <v>50</v>
      </c>
      <c r="C42" s="29" t="s">
        <v>15</v>
      </c>
      <c r="D42" s="18">
        <f t="shared" si="0"/>
        <v>244.3</v>
      </c>
      <c r="E42" s="18">
        <f t="shared" si="50"/>
        <v>0</v>
      </c>
      <c r="F42" s="18">
        <v>0</v>
      </c>
      <c r="G42" s="18">
        <v>0</v>
      </c>
      <c r="H42" s="18">
        <f t="shared" si="51"/>
        <v>244.3</v>
      </c>
      <c r="I42" s="18">
        <v>244.3</v>
      </c>
      <c r="J42" s="18">
        <v>0</v>
      </c>
      <c r="K42" s="18">
        <f t="shared" si="56"/>
        <v>0</v>
      </c>
      <c r="L42" s="18">
        <v>0</v>
      </c>
      <c r="M42" s="18">
        <v>0</v>
      </c>
      <c r="N42" s="18">
        <f t="shared" si="52"/>
        <v>0</v>
      </c>
      <c r="O42" s="18">
        <v>0</v>
      </c>
      <c r="P42" s="18">
        <v>0</v>
      </c>
      <c r="Q42" s="18">
        <f t="shared" si="53"/>
        <v>0</v>
      </c>
      <c r="R42" s="24">
        <v>0</v>
      </c>
      <c r="S42" s="24">
        <v>0</v>
      </c>
      <c r="T42" s="18">
        <f t="shared" si="54"/>
        <v>0</v>
      </c>
      <c r="U42" s="24">
        <v>0</v>
      </c>
      <c r="V42" s="24">
        <v>0</v>
      </c>
      <c r="W42" s="18">
        <f t="shared" si="55"/>
        <v>0</v>
      </c>
      <c r="X42" s="24">
        <v>0</v>
      </c>
      <c r="Y42" s="24">
        <v>0</v>
      </c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</row>
    <row r="43" spans="1:43" s="40" customFormat="1" ht="87.75" customHeight="1" x14ac:dyDescent="0.25">
      <c r="A43" s="34" t="s">
        <v>28</v>
      </c>
      <c r="B43" s="23" t="s">
        <v>14</v>
      </c>
      <c r="C43" s="23" t="s">
        <v>15</v>
      </c>
      <c r="D43" s="18">
        <f t="shared" si="0"/>
        <v>180</v>
      </c>
      <c r="E43" s="18">
        <f t="shared" si="50"/>
        <v>0</v>
      </c>
      <c r="F43" s="18">
        <v>0</v>
      </c>
      <c r="G43" s="18">
        <v>0</v>
      </c>
      <c r="H43" s="18">
        <f t="shared" si="51"/>
        <v>0</v>
      </c>
      <c r="I43" s="18">
        <v>0</v>
      </c>
      <c r="J43" s="18">
        <v>0</v>
      </c>
      <c r="K43" s="18">
        <f t="shared" si="56"/>
        <v>0</v>
      </c>
      <c r="L43" s="18">
        <v>0</v>
      </c>
      <c r="M43" s="18">
        <v>0</v>
      </c>
      <c r="N43" s="18">
        <f t="shared" si="52"/>
        <v>0</v>
      </c>
      <c r="O43" s="18">
        <v>0</v>
      </c>
      <c r="P43" s="18">
        <v>0</v>
      </c>
      <c r="Q43" s="18">
        <f t="shared" si="53"/>
        <v>60</v>
      </c>
      <c r="R43" s="24">
        <v>60</v>
      </c>
      <c r="S43" s="24">
        <v>0</v>
      </c>
      <c r="T43" s="18">
        <f t="shared" si="54"/>
        <v>60</v>
      </c>
      <c r="U43" s="24">
        <v>60</v>
      </c>
      <c r="V43" s="24">
        <v>0</v>
      </c>
      <c r="W43" s="18">
        <f t="shared" si="55"/>
        <v>60</v>
      </c>
      <c r="X43" s="24">
        <v>60</v>
      </c>
      <c r="Y43" s="24">
        <v>0</v>
      </c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s="40" customFormat="1" ht="118.5" customHeight="1" x14ac:dyDescent="0.25">
      <c r="A44" s="22" t="s">
        <v>27</v>
      </c>
      <c r="B44" s="23" t="s">
        <v>14</v>
      </c>
      <c r="C44" s="23" t="s">
        <v>15</v>
      </c>
      <c r="D44" s="18">
        <f t="shared" si="0"/>
        <v>5220.2</v>
      </c>
      <c r="E44" s="18">
        <f t="shared" si="50"/>
        <v>1352.5</v>
      </c>
      <c r="F44" s="18">
        <v>1352.5</v>
      </c>
      <c r="G44" s="18">
        <v>0</v>
      </c>
      <c r="H44" s="18">
        <f t="shared" si="51"/>
        <v>1221.0999999999999</v>
      </c>
      <c r="I44" s="18">
        <v>1221.0999999999999</v>
      </c>
      <c r="J44" s="18">
        <v>0</v>
      </c>
      <c r="K44" s="18">
        <f t="shared" si="56"/>
        <v>500</v>
      </c>
      <c r="L44" s="18">
        <v>500</v>
      </c>
      <c r="M44" s="18">
        <v>0</v>
      </c>
      <c r="N44" s="18">
        <f t="shared" si="52"/>
        <v>696.6</v>
      </c>
      <c r="O44" s="18">
        <v>696.6</v>
      </c>
      <c r="P44" s="18">
        <v>0</v>
      </c>
      <c r="Q44" s="18">
        <f t="shared" si="53"/>
        <v>590</v>
      </c>
      <c r="R44" s="24">
        <v>590</v>
      </c>
      <c r="S44" s="24">
        <v>0</v>
      </c>
      <c r="T44" s="18">
        <f t="shared" si="54"/>
        <v>430</v>
      </c>
      <c r="U44" s="24">
        <v>430</v>
      </c>
      <c r="V44" s="24">
        <v>0</v>
      </c>
      <c r="W44" s="18">
        <f t="shared" si="55"/>
        <v>430</v>
      </c>
      <c r="X44" s="24">
        <v>430</v>
      </c>
      <c r="Y44" s="24">
        <v>0</v>
      </c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s="40" customFormat="1" ht="78.75" x14ac:dyDescent="0.25">
      <c r="A45" s="41" t="s">
        <v>60</v>
      </c>
      <c r="B45" s="23" t="s">
        <v>14</v>
      </c>
      <c r="C45" s="23" t="s">
        <v>15</v>
      </c>
      <c r="D45" s="18">
        <f t="shared" si="0"/>
        <v>520.1</v>
      </c>
      <c r="E45" s="18">
        <f t="shared" ref="E45" si="57">F45+G45</f>
        <v>0</v>
      </c>
      <c r="F45" s="18">
        <v>0</v>
      </c>
      <c r="G45" s="18">
        <v>0</v>
      </c>
      <c r="H45" s="18">
        <f t="shared" ref="H45" si="58">I45+J45</f>
        <v>0</v>
      </c>
      <c r="I45" s="18">
        <v>0</v>
      </c>
      <c r="J45" s="18">
        <v>0</v>
      </c>
      <c r="K45" s="18">
        <f t="shared" si="56"/>
        <v>0</v>
      </c>
      <c r="L45" s="18">
        <v>0</v>
      </c>
      <c r="M45" s="18">
        <v>0</v>
      </c>
      <c r="N45" s="18">
        <f t="shared" ref="N45" si="59">O45+P45</f>
        <v>55.1</v>
      </c>
      <c r="O45" s="18">
        <v>55.1</v>
      </c>
      <c r="P45" s="18">
        <v>0</v>
      </c>
      <c r="Q45" s="18">
        <f t="shared" ref="Q45" si="60">R45+S45</f>
        <v>155</v>
      </c>
      <c r="R45" s="24">
        <v>155</v>
      </c>
      <c r="S45" s="24">
        <v>0</v>
      </c>
      <c r="T45" s="18">
        <f t="shared" ref="T45" si="61">U45+V45</f>
        <v>155</v>
      </c>
      <c r="U45" s="24">
        <v>155</v>
      </c>
      <c r="V45" s="24">
        <v>0</v>
      </c>
      <c r="W45" s="18">
        <f t="shared" si="55"/>
        <v>155</v>
      </c>
      <c r="X45" s="24">
        <v>155</v>
      </c>
      <c r="Y45" s="24">
        <v>0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s="40" customFormat="1" ht="78.75" x14ac:dyDescent="0.25">
      <c r="A46" s="41" t="s">
        <v>53</v>
      </c>
      <c r="B46" s="23" t="s">
        <v>14</v>
      </c>
      <c r="C46" s="23" t="s">
        <v>15</v>
      </c>
      <c r="D46" s="18">
        <f t="shared" si="0"/>
        <v>745.6</v>
      </c>
      <c r="E46" s="18">
        <f t="shared" si="50"/>
        <v>0</v>
      </c>
      <c r="F46" s="18">
        <v>0</v>
      </c>
      <c r="G46" s="18">
        <v>0</v>
      </c>
      <c r="H46" s="18">
        <f t="shared" si="51"/>
        <v>100</v>
      </c>
      <c r="I46" s="18">
        <v>100</v>
      </c>
      <c r="J46" s="18">
        <v>0</v>
      </c>
      <c r="K46" s="18">
        <f t="shared" si="56"/>
        <v>260</v>
      </c>
      <c r="L46" s="18">
        <v>260</v>
      </c>
      <c r="M46" s="18">
        <v>0</v>
      </c>
      <c r="N46" s="18">
        <f t="shared" si="52"/>
        <v>84.6</v>
      </c>
      <c r="O46" s="18">
        <v>84.6</v>
      </c>
      <c r="P46" s="18">
        <v>0</v>
      </c>
      <c r="Q46" s="18">
        <f t="shared" si="53"/>
        <v>100</v>
      </c>
      <c r="R46" s="24">
        <v>100</v>
      </c>
      <c r="S46" s="24">
        <v>0</v>
      </c>
      <c r="T46" s="18">
        <f t="shared" si="54"/>
        <v>100</v>
      </c>
      <c r="U46" s="24">
        <v>100</v>
      </c>
      <c r="V46" s="24">
        <v>0</v>
      </c>
      <c r="W46" s="18">
        <f t="shared" si="55"/>
        <v>101</v>
      </c>
      <c r="X46" s="24">
        <v>101</v>
      </c>
      <c r="Y46" s="24">
        <v>0</v>
      </c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s="19" customFormat="1" ht="38.25" customHeight="1" x14ac:dyDescent="0.25">
      <c r="A47" s="65" t="s">
        <v>58</v>
      </c>
      <c r="B47" s="67" t="str">
        <f>B49</f>
        <v>Главный специалист по противодействию коррупции, администрации муниципального района "Печора"</v>
      </c>
      <c r="C47" s="17" t="s">
        <v>9</v>
      </c>
      <c r="D47" s="21">
        <f t="shared" si="0"/>
        <v>100</v>
      </c>
      <c r="E47" s="21">
        <f t="shared" ref="E47:Y47" si="62">E48</f>
        <v>70</v>
      </c>
      <c r="F47" s="21">
        <f t="shared" si="62"/>
        <v>70</v>
      </c>
      <c r="G47" s="21">
        <f t="shared" si="62"/>
        <v>0</v>
      </c>
      <c r="H47" s="21">
        <f t="shared" si="62"/>
        <v>5</v>
      </c>
      <c r="I47" s="21">
        <f t="shared" si="62"/>
        <v>5</v>
      </c>
      <c r="J47" s="21">
        <f t="shared" si="62"/>
        <v>0</v>
      </c>
      <c r="K47" s="21">
        <f t="shared" si="62"/>
        <v>5</v>
      </c>
      <c r="L47" s="21">
        <f t="shared" si="62"/>
        <v>5</v>
      </c>
      <c r="M47" s="21">
        <f t="shared" si="62"/>
        <v>0</v>
      </c>
      <c r="N47" s="21">
        <f t="shared" si="62"/>
        <v>5</v>
      </c>
      <c r="O47" s="21">
        <f t="shared" si="62"/>
        <v>5</v>
      </c>
      <c r="P47" s="21">
        <f t="shared" si="62"/>
        <v>0</v>
      </c>
      <c r="Q47" s="21">
        <f t="shared" si="62"/>
        <v>5</v>
      </c>
      <c r="R47" s="26">
        <f t="shared" si="62"/>
        <v>5</v>
      </c>
      <c r="S47" s="26">
        <f t="shared" si="62"/>
        <v>0</v>
      </c>
      <c r="T47" s="21">
        <f t="shared" si="62"/>
        <v>5</v>
      </c>
      <c r="U47" s="26">
        <f t="shared" si="62"/>
        <v>5</v>
      </c>
      <c r="V47" s="26">
        <f t="shared" si="62"/>
        <v>0</v>
      </c>
      <c r="W47" s="21">
        <f t="shared" si="62"/>
        <v>5</v>
      </c>
      <c r="X47" s="26">
        <f t="shared" si="62"/>
        <v>5</v>
      </c>
      <c r="Y47" s="26">
        <f t="shared" si="62"/>
        <v>0</v>
      </c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ht="87.75" customHeight="1" x14ac:dyDescent="0.25">
      <c r="A48" s="66"/>
      <c r="B48" s="68"/>
      <c r="C48" s="23" t="s">
        <v>15</v>
      </c>
      <c r="D48" s="18">
        <f t="shared" si="0"/>
        <v>100</v>
      </c>
      <c r="E48" s="18">
        <f t="shared" ref="E48:P48" si="63">E49+E50</f>
        <v>70</v>
      </c>
      <c r="F48" s="18">
        <f t="shared" si="63"/>
        <v>70</v>
      </c>
      <c r="G48" s="18">
        <f t="shared" si="63"/>
        <v>0</v>
      </c>
      <c r="H48" s="18">
        <f t="shared" si="63"/>
        <v>5</v>
      </c>
      <c r="I48" s="18">
        <f t="shared" si="63"/>
        <v>5</v>
      </c>
      <c r="J48" s="18">
        <f t="shared" si="63"/>
        <v>0</v>
      </c>
      <c r="K48" s="18">
        <f t="shared" si="63"/>
        <v>5</v>
      </c>
      <c r="L48" s="18">
        <f t="shared" si="63"/>
        <v>5</v>
      </c>
      <c r="M48" s="18">
        <f t="shared" si="63"/>
        <v>0</v>
      </c>
      <c r="N48" s="18">
        <f t="shared" si="63"/>
        <v>5</v>
      </c>
      <c r="O48" s="18">
        <f t="shared" si="63"/>
        <v>5</v>
      </c>
      <c r="P48" s="18">
        <f t="shared" si="63"/>
        <v>0</v>
      </c>
      <c r="Q48" s="18">
        <f t="shared" ref="Q48:S48" si="64">Q49+Q50</f>
        <v>5</v>
      </c>
      <c r="R48" s="24">
        <f t="shared" si="64"/>
        <v>5</v>
      </c>
      <c r="S48" s="24">
        <f t="shared" si="64"/>
        <v>0</v>
      </c>
      <c r="T48" s="18">
        <f t="shared" ref="T48:V48" si="65">T49+T50</f>
        <v>5</v>
      </c>
      <c r="U48" s="24">
        <f t="shared" si="65"/>
        <v>5</v>
      </c>
      <c r="V48" s="24">
        <f t="shared" si="65"/>
        <v>0</v>
      </c>
      <c r="W48" s="18">
        <f t="shared" ref="W48:Y48" si="66">W49+W50</f>
        <v>5</v>
      </c>
      <c r="X48" s="24">
        <f t="shared" si="66"/>
        <v>5</v>
      </c>
      <c r="Y48" s="24">
        <f t="shared" si="66"/>
        <v>0</v>
      </c>
      <c r="Z48" s="4"/>
      <c r="AA48" s="4"/>
      <c r="AB48" s="4"/>
      <c r="AC48" s="4"/>
    </row>
    <row r="49" spans="1:29" ht="134.25" customHeight="1" x14ac:dyDescent="0.25">
      <c r="A49" s="42" t="s">
        <v>37</v>
      </c>
      <c r="B49" s="23" t="s">
        <v>45</v>
      </c>
      <c r="C49" s="23" t="s">
        <v>15</v>
      </c>
      <c r="D49" s="18">
        <f t="shared" si="0"/>
        <v>65</v>
      </c>
      <c r="E49" s="18">
        <f>F49</f>
        <v>65</v>
      </c>
      <c r="F49" s="18">
        <v>65</v>
      </c>
      <c r="G49" s="18">
        <v>0</v>
      </c>
      <c r="H49" s="18">
        <f>I49+J49</f>
        <v>0</v>
      </c>
      <c r="I49" s="18">
        <v>0</v>
      </c>
      <c r="J49" s="18">
        <v>0</v>
      </c>
      <c r="K49" s="18">
        <f>L49+M49</f>
        <v>0</v>
      </c>
      <c r="L49" s="18">
        <v>0</v>
      </c>
      <c r="M49" s="18">
        <v>0</v>
      </c>
      <c r="N49" s="18">
        <f>O49+P49</f>
        <v>0</v>
      </c>
      <c r="O49" s="18">
        <v>0</v>
      </c>
      <c r="P49" s="18">
        <v>0</v>
      </c>
      <c r="Q49" s="18">
        <f>R49+S49</f>
        <v>0</v>
      </c>
      <c r="R49" s="24">
        <v>0</v>
      </c>
      <c r="S49" s="24">
        <v>0</v>
      </c>
      <c r="T49" s="18">
        <f>U49+V49</f>
        <v>0</v>
      </c>
      <c r="U49" s="24">
        <v>0</v>
      </c>
      <c r="V49" s="24">
        <v>0</v>
      </c>
      <c r="W49" s="18">
        <f>X49+Y49</f>
        <v>0</v>
      </c>
      <c r="X49" s="24">
        <v>0</v>
      </c>
      <c r="Y49" s="24">
        <v>0</v>
      </c>
      <c r="Z49" s="4"/>
      <c r="AA49" s="4"/>
      <c r="AB49" s="4"/>
      <c r="AC49" s="4"/>
    </row>
    <row r="50" spans="1:29" ht="119.25" customHeight="1" x14ac:dyDescent="0.25">
      <c r="A50" s="22" t="s">
        <v>38</v>
      </c>
      <c r="B50" s="23" t="s">
        <v>45</v>
      </c>
      <c r="C50" s="23" t="s">
        <v>15</v>
      </c>
      <c r="D50" s="18">
        <f t="shared" si="0"/>
        <v>35</v>
      </c>
      <c r="E50" s="18">
        <f>F50</f>
        <v>5</v>
      </c>
      <c r="F50" s="18">
        <v>5</v>
      </c>
      <c r="G50" s="18">
        <v>0</v>
      </c>
      <c r="H50" s="18">
        <f>I50+J50</f>
        <v>5</v>
      </c>
      <c r="I50" s="18">
        <v>5</v>
      </c>
      <c r="J50" s="18">
        <v>0</v>
      </c>
      <c r="K50" s="18">
        <f>L50+M50</f>
        <v>5</v>
      </c>
      <c r="L50" s="18">
        <v>5</v>
      </c>
      <c r="M50" s="18">
        <v>0</v>
      </c>
      <c r="N50" s="18">
        <f>O50+P50</f>
        <v>5</v>
      </c>
      <c r="O50" s="18">
        <v>5</v>
      </c>
      <c r="P50" s="18">
        <v>0</v>
      </c>
      <c r="Q50" s="18">
        <f>R50+S50</f>
        <v>5</v>
      </c>
      <c r="R50" s="24">
        <v>5</v>
      </c>
      <c r="S50" s="24">
        <v>0</v>
      </c>
      <c r="T50" s="18">
        <f>U50+V50</f>
        <v>5</v>
      </c>
      <c r="U50" s="24">
        <v>5</v>
      </c>
      <c r="V50" s="24">
        <v>0</v>
      </c>
      <c r="W50" s="18">
        <f>X50+Y50</f>
        <v>5</v>
      </c>
      <c r="X50" s="24">
        <v>5</v>
      </c>
      <c r="Y50" s="24">
        <v>0</v>
      </c>
      <c r="Z50" s="4"/>
      <c r="AA50" s="4"/>
      <c r="AB50" s="4"/>
      <c r="AC50" s="4"/>
    </row>
    <row r="51" spans="1:29" x14ac:dyDescent="0.25">
      <c r="B51" s="40"/>
      <c r="C51" s="40"/>
      <c r="D51" s="46"/>
      <c r="E51" s="46"/>
      <c r="F51" s="47"/>
      <c r="G51" s="47"/>
      <c r="H51" s="46"/>
      <c r="I51" s="47"/>
      <c r="J51" s="47"/>
      <c r="K51" s="46"/>
      <c r="L51" s="47"/>
      <c r="M51" s="47"/>
      <c r="N51" s="46"/>
      <c r="P51" s="50"/>
      <c r="Q51" s="57"/>
      <c r="R51" s="58"/>
      <c r="S51" s="6"/>
      <c r="T51" s="6"/>
      <c r="U51" s="6"/>
      <c r="V51" s="60" t="s">
        <v>62</v>
      </c>
      <c r="W51" s="6"/>
      <c r="X51" s="6"/>
      <c r="Y51" s="60" t="s">
        <v>62</v>
      </c>
      <c r="Z51" s="4"/>
      <c r="AA51" s="4"/>
      <c r="AB51" s="4"/>
      <c r="AC51" s="4"/>
    </row>
    <row r="52" spans="1:29" x14ac:dyDescent="0.25">
      <c r="D52" s="43"/>
      <c r="E52" s="43"/>
      <c r="F52" s="44"/>
      <c r="G52" s="44"/>
      <c r="H52" s="43"/>
      <c r="I52" s="44"/>
      <c r="J52" s="44"/>
      <c r="K52" s="43"/>
      <c r="L52" s="44"/>
      <c r="M52" s="44"/>
      <c r="N52" s="43"/>
      <c r="O52" s="44"/>
      <c r="P52" s="44"/>
      <c r="Q52" s="59"/>
      <c r="R52" s="58"/>
      <c r="S52" s="6"/>
      <c r="T52" s="6"/>
      <c r="U52" s="6"/>
      <c r="V52" s="6"/>
      <c r="W52" s="6"/>
      <c r="X52" s="6"/>
      <c r="Y52" s="6"/>
      <c r="Z52" s="4"/>
      <c r="AA52" s="4"/>
      <c r="AB52" s="4"/>
      <c r="AC52" s="4"/>
    </row>
    <row r="53" spans="1:29" x14ac:dyDescent="0.25"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57"/>
      <c r="R53" s="58"/>
      <c r="S53" s="6"/>
      <c r="T53" s="6"/>
      <c r="U53" s="6"/>
      <c r="V53" s="6"/>
      <c r="W53" s="6"/>
      <c r="X53" s="6"/>
      <c r="Y53" s="6"/>
      <c r="Z53" s="4"/>
      <c r="AA53" s="4"/>
      <c r="AB53" s="4"/>
      <c r="AC53" s="4"/>
    </row>
  </sheetData>
  <autoFilter ref="A10:P10"/>
  <mergeCells count="27">
    <mergeCell ref="A47:A48"/>
    <mergeCell ref="Q8:S8"/>
    <mergeCell ref="C7:C9"/>
    <mergeCell ref="D8:D9"/>
    <mergeCell ref="N8:P8"/>
    <mergeCell ref="E8:G8"/>
    <mergeCell ref="H8:J8"/>
    <mergeCell ref="K8:M8"/>
    <mergeCell ref="A18:A19"/>
    <mergeCell ref="B18:B19"/>
    <mergeCell ref="B24:B25"/>
    <mergeCell ref="Q1:Y1"/>
    <mergeCell ref="W8:Y8"/>
    <mergeCell ref="Q3:Y3"/>
    <mergeCell ref="D7:Y7"/>
    <mergeCell ref="B47:B48"/>
    <mergeCell ref="T8:V8"/>
    <mergeCell ref="A6:V6"/>
    <mergeCell ref="A24:A25"/>
    <mergeCell ref="A37:A38"/>
    <mergeCell ref="B37:B38"/>
    <mergeCell ref="B7:B9"/>
    <mergeCell ref="A7:A9"/>
    <mergeCell ref="B15:B16"/>
    <mergeCell ref="A15:A16"/>
    <mergeCell ref="A11:A14"/>
    <mergeCell ref="B11:B14"/>
  </mergeCells>
  <printOptions horizontalCentered="1"/>
  <pageMargins left="0.39370078740157483" right="0.39370078740157483" top="1.05" bottom="0.73" header="0.19685039370078741" footer="0.19685039370078741"/>
  <pageSetup paperSize="9" scale="48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2017-12-28T06:55:26Z</cp:lastPrinted>
  <dcterms:created xsi:type="dcterms:W3CDTF">2013-10-25T08:40:08Z</dcterms:created>
  <dcterms:modified xsi:type="dcterms:W3CDTF">2017-12-28T07:13:44Z</dcterms:modified>
</cp:coreProperties>
</file>