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75" yWindow="5790" windowWidth="23250" windowHeight="6300" tabRatio="855"/>
  </bookViews>
  <sheets>
    <sheet name="Приложение 1" sheetId="20" r:id="rId1"/>
  </sheets>
  <definedNames>
    <definedName name="_xlnm._FilterDatabase" localSheetId="0" hidden="1">'Приложение 1'!$A$18:$AB$384</definedName>
    <definedName name="_xlnm.Print_Titles" localSheetId="0">'Приложение 1'!$11:$15</definedName>
    <definedName name="_xlnm.Print_Area" localSheetId="0">'Приложение 1'!$A$1:$U$393</definedName>
  </definedNames>
  <calcPr calcId="144525"/>
  <fileRecoveryPr autoRecover="0"/>
</workbook>
</file>

<file path=xl/calcChain.xml><?xml version="1.0" encoding="utf-8"?>
<calcChain xmlns="http://schemas.openxmlformats.org/spreadsheetml/2006/main">
  <c r="M306" i="20" l="1"/>
  <c r="Q384" i="20"/>
  <c r="Q305" i="20"/>
  <c r="Q297" i="20"/>
  <c r="Q295" i="20"/>
  <c r="Q291" i="20"/>
  <c r="R295" i="20"/>
  <c r="R291" i="20"/>
  <c r="S384" i="20"/>
  <c r="S305" i="20"/>
  <c r="S297" i="20"/>
  <c r="S295" i="20"/>
  <c r="S291" i="20"/>
  <c r="P288" i="20"/>
  <c r="P287" i="20"/>
  <c r="S287" i="20" s="1"/>
  <c r="M292" i="20"/>
  <c r="M355" i="20"/>
  <c r="Q288" i="20" l="1"/>
  <c r="R288" i="20"/>
  <c r="S288" i="20"/>
  <c r="M209" i="20"/>
  <c r="L286" i="20" l="1"/>
  <c r="K286" i="20"/>
  <c r="J286" i="20"/>
  <c r="I286" i="20"/>
  <c r="H286" i="20"/>
  <c r="G286" i="20"/>
  <c r="O286" i="20"/>
  <c r="N286" i="20"/>
  <c r="M392" i="20"/>
  <c r="P392" i="20" s="1"/>
  <c r="M391" i="20"/>
  <c r="P391" i="20" s="1"/>
  <c r="M390" i="20"/>
  <c r="P390" i="20" s="1"/>
  <c r="M389" i="20"/>
  <c r="P389" i="20" s="1"/>
  <c r="M386" i="20"/>
  <c r="M385" i="20"/>
  <c r="P385" i="20" s="1"/>
  <c r="M388" i="20"/>
  <c r="P388" i="20" s="1"/>
  <c r="M387" i="20"/>
  <c r="P387" i="20" s="1"/>
  <c r="S392" i="20" l="1"/>
  <c r="Q392" i="20"/>
  <c r="R392" i="20"/>
  <c r="Q385" i="20"/>
  <c r="S385" i="20"/>
  <c r="Q389" i="20"/>
  <c r="S389" i="20"/>
  <c r="Q391" i="20"/>
  <c r="S391" i="20"/>
  <c r="Q387" i="20"/>
  <c r="S387" i="20"/>
  <c r="S388" i="20"/>
  <c r="Q388" i="20"/>
  <c r="S390" i="20"/>
  <c r="Q390" i="20"/>
  <c r="R391" i="20"/>
  <c r="R390" i="20"/>
  <c r="R389" i="20"/>
  <c r="R388" i="20"/>
  <c r="R387" i="20"/>
  <c r="M286" i="20"/>
  <c r="P386" i="20"/>
  <c r="R385" i="20"/>
  <c r="S386" i="20" l="1"/>
  <c r="Q386" i="20"/>
  <c r="R386" i="20"/>
  <c r="P371" i="20"/>
  <c r="Q371" i="20" l="1"/>
  <c r="S371" i="20"/>
  <c r="R384" i="20"/>
  <c r="P383" i="20" l="1"/>
  <c r="Q383" i="20" l="1"/>
  <c r="S383" i="20"/>
  <c r="R383" i="20"/>
  <c r="P382" i="20"/>
  <c r="P381" i="20"/>
  <c r="P380" i="20"/>
  <c r="P379" i="20"/>
  <c r="P378" i="20"/>
  <c r="P377" i="20"/>
  <c r="P376" i="20"/>
  <c r="P375" i="20"/>
  <c r="P374" i="20"/>
  <c r="P373" i="20"/>
  <c r="P372" i="20"/>
  <c r="P370" i="20"/>
  <c r="P369" i="20"/>
  <c r="P368" i="20"/>
  <c r="P367" i="20"/>
  <c r="P366" i="20"/>
  <c r="P365" i="20"/>
  <c r="P364" i="20"/>
  <c r="P363" i="20"/>
  <c r="P362" i="20"/>
  <c r="P361" i="20"/>
  <c r="P360" i="20"/>
  <c r="P359" i="20"/>
  <c r="P358" i="20"/>
  <c r="P357" i="20"/>
  <c r="P356" i="20"/>
  <c r="P355" i="20"/>
  <c r="P354" i="20"/>
  <c r="P353" i="20"/>
  <c r="P352" i="20"/>
  <c r="P351" i="20"/>
  <c r="P350" i="20"/>
  <c r="P349" i="20"/>
  <c r="P348" i="20"/>
  <c r="P347" i="20"/>
  <c r="P346" i="20"/>
  <c r="P345" i="20"/>
  <c r="P344" i="20"/>
  <c r="P343" i="20"/>
  <c r="P342" i="20"/>
  <c r="P341" i="20"/>
  <c r="P340" i="20"/>
  <c r="P339" i="20"/>
  <c r="P338" i="20"/>
  <c r="P337" i="20"/>
  <c r="P336" i="20"/>
  <c r="P335" i="20"/>
  <c r="P334" i="20"/>
  <c r="P333" i="20"/>
  <c r="P332" i="20"/>
  <c r="P331" i="20"/>
  <c r="P330" i="20"/>
  <c r="P329" i="20"/>
  <c r="P328" i="20"/>
  <c r="P327" i="20"/>
  <c r="P326" i="20"/>
  <c r="P325" i="20"/>
  <c r="P324" i="20"/>
  <c r="P323" i="20"/>
  <c r="P322" i="20"/>
  <c r="P321" i="20"/>
  <c r="P320" i="20"/>
  <c r="P319" i="20"/>
  <c r="P318" i="20"/>
  <c r="P317" i="20"/>
  <c r="P316" i="20"/>
  <c r="P315" i="20"/>
  <c r="P314" i="20"/>
  <c r="P313" i="20"/>
  <c r="P312" i="20"/>
  <c r="P311" i="20"/>
  <c r="P310" i="20"/>
  <c r="P309" i="20"/>
  <c r="P308" i="20"/>
  <c r="P307" i="20"/>
  <c r="P306" i="20"/>
  <c r="P304" i="20"/>
  <c r="P303" i="20"/>
  <c r="P302" i="20"/>
  <c r="P301" i="20"/>
  <c r="P300" i="20"/>
  <c r="P299" i="20"/>
  <c r="P298" i="20"/>
  <c r="P296" i="20"/>
  <c r="P294" i="20"/>
  <c r="P293" i="20"/>
  <c r="P292" i="20"/>
  <c r="P290" i="20"/>
  <c r="P289" i="20"/>
  <c r="I284" i="20"/>
  <c r="H284" i="20"/>
  <c r="G284" i="20"/>
  <c r="Q284" i="20"/>
  <c r="R284" i="20"/>
  <c r="S284" i="20"/>
  <c r="T284" i="20"/>
  <c r="P284" i="20" s="1"/>
  <c r="J284" i="20"/>
  <c r="K284" i="20"/>
  <c r="N284" i="20"/>
  <c r="M284" i="20"/>
  <c r="W286" i="20"/>
  <c r="V286" i="20"/>
  <c r="U286" i="20"/>
  <c r="T286" i="20"/>
  <c r="P252" i="20"/>
  <c r="P253" i="20"/>
  <c r="M253" i="20"/>
  <c r="P17" i="20"/>
  <c r="U284" i="20"/>
  <c r="O284" i="20"/>
  <c r="L284" i="20"/>
  <c r="M277" i="20"/>
  <c r="M275" i="20"/>
  <c r="M234" i="20"/>
  <c r="U211" i="20"/>
  <c r="T211" i="20"/>
  <c r="S211" i="20"/>
  <c r="R211" i="20"/>
  <c r="Q211" i="20"/>
  <c r="O211" i="20"/>
  <c r="N211" i="20"/>
  <c r="L211" i="20"/>
  <c r="K211" i="20"/>
  <c r="J211" i="20"/>
  <c r="I211" i="20"/>
  <c r="H211" i="20"/>
  <c r="G211" i="20"/>
  <c r="M210" i="20"/>
  <c r="P210" i="20" s="1"/>
  <c r="S210" i="20" s="1"/>
  <c r="M208" i="20"/>
  <c r="M207" i="20"/>
  <c r="M206" i="20"/>
  <c r="M205" i="20"/>
  <c r="M204" i="20"/>
  <c r="M203" i="20"/>
  <c r="M202" i="20"/>
  <c r="M201" i="20"/>
  <c r="M200" i="20"/>
  <c r="M199" i="20"/>
  <c r="M198" i="20"/>
  <c r="M197" i="20"/>
  <c r="M196" i="20"/>
  <c r="M195" i="20"/>
  <c r="M194" i="20"/>
  <c r="M193" i="20"/>
  <c r="M192" i="20"/>
  <c r="M191" i="20"/>
  <c r="M190" i="20"/>
  <c r="M189" i="20"/>
  <c r="M188" i="20"/>
  <c r="M187" i="20"/>
  <c r="M186" i="20"/>
  <c r="M185" i="20"/>
  <c r="M184" i="20"/>
  <c r="M183" i="20"/>
  <c r="M182" i="20"/>
  <c r="M181" i="20"/>
  <c r="M180" i="20"/>
  <c r="M179" i="20"/>
  <c r="M178" i="20"/>
  <c r="M177" i="20"/>
  <c r="M176" i="20"/>
  <c r="M175" i="20"/>
  <c r="M174" i="20"/>
  <c r="M173" i="20"/>
  <c r="M172" i="20"/>
  <c r="M171" i="20"/>
  <c r="M169" i="20"/>
  <c r="M168" i="20"/>
  <c r="M167" i="20"/>
  <c r="M166" i="20"/>
  <c r="M165" i="20"/>
  <c r="M164" i="20"/>
  <c r="M163" i="20"/>
  <c r="M162" i="20"/>
  <c r="M161" i="20"/>
  <c r="M160" i="20"/>
  <c r="M159" i="20"/>
  <c r="M158" i="20"/>
  <c r="M157" i="20"/>
  <c r="M156" i="20"/>
  <c r="M155" i="20"/>
  <c r="M154" i="20"/>
  <c r="M153" i="20"/>
  <c r="M152" i="20"/>
  <c r="M151" i="20"/>
  <c r="M150" i="20"/>
  <c r="M149" i="20"/>
  <c r="M148" i="20"/>
  <c r="M147" i="20"/>
  <c r="M146" i="20"/>
  <c r="M145" i="20"/>
  <c r="M144" i="20"/>
  <c r="M143" i="20"/>
  <c r="M142" i="20"/>
  <c r="M141" i="20"/>
  <c r="M140" i="20"/>
  <c r="M139" i="20"/>
  <c r="M138" i="20"/>
  <c r="M137" i="20"/>
  <c r="M136" i="20"/>
  <c r="M135" i="20"/>
  <c r="M134" i="20"/>
  <c r="M133" i="20"/>
  <c r="M132" i="20"/>
  <c r="M131" i="20"/>
  <c r="U130" i="20"/>
  <c r="T130" i="20"/>
  <c r="S130" i="20"/>
  <c r="R130" i="20"/>
  <c r="Q130" i="20"/>
  <c r="P130" i="20"/>
  <c r="O130" i="20"/>
  <c r="N130" i="20"/>
  <c r="L130" i="20"/>
  <c r="K130" i="20"/>
  <c r="J130" i="20"/>
  <c r="I130" i="20"/>
  <c r="H130" i="20"/>
  <c r="G130" i="20"/>
  <c r="W17" i="20"/>
  <c r="V17" i="20"/>
  <c r="U17" i="20"/>
  <c r="T17" i="20"/>
  <c r="S17" i="20"/>
  <c r="R17" i="20"/>
  <c r="Q17" i="20"/>
  <c r="O17" i="20"/>
  <c r="N17" i="20"/>
  <c r="M17" i="20"/>
  <c r="L17" i="20"/>
  <c r="K17" i="20"/>
  <c r="J17" i="20"/>
  <c r="G17" i="20"/>
  <c r="H17" i="20"/>
  <c r="I17" i="20"/>
  <c r="R371" i="20"/>
  <c r="R289" i="20" l="1"/>
  <c r="S289" i="20"/>
  <c r="S292" i="20"/>
  <c r="Q292" i="20"/>
  <c r="R292" i="20"/>
  <c r="Q294" i="20"/>
  <c r="R294" i="20"/>
  <c r="S294" i="20"/>
  <c r="Q298" i="20"/>
  <c r="S298" i="20"/>
  <c r="Q300" i="20"/>
  <c r="S300" i="20"/>
  <c r="Q302" i="20"/>
  <c r="S302" i="20"/>
  <c r="Q304" i="20"/>
  <c r="S304" i="20"/>
  <c r="Q307" i="20"/>
  <c r="S307" i="20"/>
  <c r="Q309" i="20"/>
  <c r="S309" i="20"/>
  <c r="Q311" i="20"/>
  <c r="S311" i="20"/>
  <c r="Q313" i="20"/>
  <c r="S313" i="20"/>
  <c r="Q315" i="20"/>
  <c r="S315" i="20"/>
  <c r="R317" i="20"/>
  <c r="Q317" i="20"/>
  <c r="S317" i="20"/>
  <c r="R319" i="20"/>
  <c r="Q319" i="20"/>
  <c r="S319" i="20"/>
  <c r="R321" i="20"/>
  <c r="Q321" i="20"/>
  <c r="S321" i="20"/>
  <c r="R323" i="20"/>
  <c r="Q323" i="20"/>
  <c r="S323" i="20"/>
  <c r="R325" i="20"/>
  <c r="Q325" i="20"/>
  <c r="S325" i="20"/>
  <c r="R327" i="20"/>
  <c r="Q327" i="20"/>
  <c r="S327" i="20"/>
  <c r="Q329" i="20"/>
  <c r="S329" i="20"/>
  <c r="Q331" i="20"/>
  <c r="S331" i="20"/>
  <c r="Q333" i="20"/>
  <c r="S333" i="20"/>
  <c r="Q335" i="20"/>
  <c r="S335" i="20"/>
  <c r="Q337" i="20"/>
  <c r="S337" i="20"/>
  <c r="Q339" i="20"/>
  <c r="S339" i="20"/>
  <c r="Q341" i="20"/>
  <c r="S341" i="20"/>
  <c r="Q343" i="20"/>
  <c r="S343" i="20"/>
  <c r="Q345" i="20"/>
  <c r="S345" i="20"/>
  <c r="Q347" i="20"/>
  <c r="S347" i="20"/>
  <c r="Q349" i="20"/>
  <c r="S349" i="20"/>
  <c r="Q351" i="20"/>
  <c r="S351" i="20"/>
  <c r="Q353" i="20"/>
  <c r="S353" i="20"/>
  <c r="Q355" i="20"/>
  <c r="S355" i="20"/>
  <c r="Q357" i="20"/>
  <c r="S357" i="20"/>
  <c r="Q359" i="20"/>
  <c r="S359" i="20"/>
  <c r="Q361" i="20"/>
  <c r="S361" i="20"/>
  <c r="Q363" i="20"/>
  <c r="S363" i="20"/>
  <c r="Q365" i="20"/>
  <c r="S365" i="20"/>
  <c r="Q367" i="20"/>
  <c r="S367" i="20"/>
  <c r="Q369" i="20"/>
  <c r="S369" i="20"/>
  <c r="S372" i="20"/>
  <c r="Q372" i="20"/>
  <c r="S374" i="20"/>
  <c r="Q374" i="20"/>
  <c r="S376" i="20"/>
  <c r="Q376" i="20"/>
  <c r="S378" i="20"/>
  <c r="Q378" i="20"/>
  <c r="S380" i="20"/>
  <c r="Q380" i="20"/>
  <c r="S382" i="20"/>
  <c r="Q382" i="20"/>
  <c r="Q290" i="20"/>
  <c r="R290" i="20"/>
  <c r="S290" i="20"/>
  <c r="R293" i="20"/>
  <c r="Q293" i="20"/>
  <c r="S293" i="20"/>
  <c r="Q296" i="20"/>
  <c r="S296" i="20"/>
  <c r="Q299" i="20"/>
  <c r="S299" i="20"/>
  <c r="Q301" i="20"/>
  <c r="S301" i="20"/>
  <c r="Q303" i="20"/>
  <c r="S303" i="20"/>
  <c r="R308" i="20"/>
  <c r="Q308" i="20"/>
  <c r="S308" i="20"/>
  <c r="R310" i="20"/>
  <c r="Q310" i="20"/>
  <c r="S310" i="20"/>
  <c r="R312" i="20"/>
  <c r="Q312" i="20"/>
  <c r="S312" i="20"/>
  <c r="R314" i="20"/>
  <c r="Q314" i="20"/>
  <c r="S314" i="20"/>
  <c r="R316" i="20"/>
  <c r="Q316" i="20"/>
  <c r="S316" i="20"/>
  <c r="R318" i="20"/>
  <c r="Q318" i="20"/>
  <c r="S318" i="20"/>
  <c r="R320" i="20"/>
  <c r="Q320" i="20"/>
  <c r="S320" i="20"/>
  <c r="R322" i="20"/>
  <c r="Q322" i="20"/>
  <c r="S322" i="20"/>
  <c r="R324" i="20"/>
  <c r="Q324" i="20"/>
  <c r="S324" i="20"/>
  <c r="R326" i="20"/>
  <c r="Q326" i="20"/>
  <c r="S326" i="20"/>
  <c r="S328" i="20"/>
  <c r="Q328" i="20"/>
  <c r="S330" i="20"/>
  <c r="Q330" i="20"/>
  <c r="S332" i="20"/>
  <c r="Q332" i="20"/>
  <c r="S334" i="20"/>
  <c r="Q334" i="20"/>
  <c r="S336" i="20"/>
  <c r="Q336" i="20"/>
  <c r="S338" i="20"/>
  <c r="Q338" i="20"/>
  <c r="S340" i="20"/>
  <c r="Q340" i="20"/>
  <c r="S342" i="20"/>
  <c r="Q342" i="20"/>
  <c r="S344" i="20"/>
  <c r="Q344" i="20"/>
  <c r="S346" i="20"/>
  <c r="Q346" i="20"/>
  <c r="S348" i="20"/>
  <c r="Q348" i="20"/>
  <c r="S350" i="20"/>
  <c r="Q350" i="20"/>
  <c r="S352" i="20"/>
  <c r="Q352" i="20"/>
  <c r="S354" i="20"/>
  <c r="Q354" i="20"/>
  <c r="S356" i="20"/>
  <c r="Q356" i="20"/>
  <c r="S358" i="20"/>
  <c r="Q358" i="20"/>
  <c r="S360" i="20"/>
  <c r="Q360" i="20"/>
  <c r="S362" i="20"/>
  <c r="Q362" i="20"/>
  <c r="S364" i="20"/>
  <c r="Q364" i="20"/>
  <c r="S366" i="20"/>
  <c r="Q366" i="20"/>
  <c r="S368" i="20"/>
  <c r="Q368" i="20"/>
  <c r="S370" i="20"/>
  <c r="Q370" i="20"/>
  <c r="Q373" i="20"/>
  <c r="S373" i="20"/>
  <c r="Q375" i="20"/>
  <c r="S375" i="20"/>
  <c r="R377" i="20"/>
  <c r="Q377" i="20"/>
  <c r="S377" i="20"/>
  <c r="Q379" i="20"/>
  <c r="S379" i="20"/>
  <c r="R381" i="20"/>
  <c r="Q381" i="20"/>
  <c r="S381" i="20"/>
  <c r="R306" i="20"/>
  <c r="Q306" i="20"/>
  <c r="Q286" i="20" s="1"/>
  <c r="S306" i="20"/>
  <c r="P286" i="20"/>
  <c r="R340" i="20"/>
  <c r="P211" i="20"/>
  <c r="R380" i="20"/>
  <c r="U16" i="20"/>
  <c r="O16" i="20"/>
  <c r="R374" i="20"/>
  <c r="R358" i="20"/>
  <c r="R379" i="20"/>
  <c r="R376" i="20"/>
  <c r="R342" i="20"/>
  <c r="R367" i="20"/>
  <c r="R335" i="20"/>
  <c r="R351" i="20"/>
  <c r="R348" i="20"/>
  <c r="R363" i="20"/>
  <c r="R347" i="20"/>
  <c r="R331" i="20"/>
  <c r="R368" i="20"/>
  <c r="R360" i="20"/>
  <c r="R332" i="20"/>
  <c r="R372" i="20"/>
  <c r="R364" i="20"/>
  <c r="R356" i="20"/>
  <c r="R336" i="20"/>
  <c r="R328" i="20"/>
  <c r="R352" i="20"/>
  <c r="R344" i="20"/>
  <c r="L16" i="20"/>
  <c r="R362" i="20"/>
  <c r="R346" i="20"/>
  <c r="R382" i="20"/>
  <c r="R378" i="20"/>
  <c r="R366" i="20"/>
  <c r="R355" i="20"/>
  <c r="R350" i="20"/>
  <c r="R339" i="20"/>
  <c r="R334" i="20"/>
  <c r="R330" i="20"/>
  <c r="R370" i="20"/>
  <c r="R359" i="20"/>
  <c r="R354" i="20"/>
  <c r="R343" i="20"/>
  <c r="R338" i="20"/>
  <c r="H16" i="20"/>
  <c r="R373" i="20"/>
  <c r="R357" i="20"/>
  <c r="R375" i="20"/>
  <c r="R369" i="20"/>
  <c r="R361" i="20"/>
  <c r="R353" i="20"/>
  <c r="R349" i="20"/>
  <c r="R345" i="20"/>
  <c r="R341" i="20"/>
  <c r="R337" i="20"/>
  <c r="R333" i="20"/>
  <c r="R329" i="20"/>
  <c r="R365" i="20"/>
  <c r="G16" i="20"/>
  <c r="M130" i="20"/>
  <c r="M211" i="20"/>
  <c r="K16" i="20"/>
  <c r="N16" i="20"/>
  <c r="R296" i="20"/>
  <c r="R298" i="20"/>
  <c r="R300" i="20"/>
  <c r="R302" i="20"/>
  <c r="R304" i="20"/>
  <c r="R297" i="20"/>
  <c r="R299" i="20"/>
  <c r="R301" i="20"/>
  <c r="R303" i="20"/>
  <c r="R305" i="20"/>
  <c r="R286" i="20" s="1"/>
  <c r="R307" i="20"/>
  <c r="R309" i="20"/>
  <c r="R311" i="20"/>
  <c r="R313" i="20"/>
  <c r="R315" i="20"/>
  <c r="J16" i="20"/>
  <c r="T16" i="20"/>
  <c r="I16" i="20"/>
  <c r="S286" i="20" l="1"/>
  <c r="M16" i="20"/>
  <c r="Q16" i="20"/>
  <c r="R16" i="20"/>
  <c r="S16" i="20"/>
  <c r="P16" i="20"/>
</calcChain>
</file>

<file path=xl/sharedStrings.xml><?xml version="1.0" encoding="utf-8"?>
<sst xmlns="http://schemas.openxmlformats.org/spreadsheetml/2006/main" count="1910" uniqueCount="513">
  <si>
    <t>№ п/п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</si>
  <si>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</si>
  <si>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</si>
  <si>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</si>
  <si>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</si>
  <si>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</si>
  <si>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</si>
  <si>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</si>
  <si>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</si>
  <si>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</si>
  <si>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</si>
  <si>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</si>
  <si>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</si>
  <si>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</si>
  <si>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</si>
  <si>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</si>
  <si>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</si>
  <si>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</si>
  <si>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</si>
  <si>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</si>
  <si>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</si>
  <si>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</si>
  <si>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</si>
  <si>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</si>
  <si>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</si>
  <si>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</si>
  <si>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</si>
  <si>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</si>
  <si>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X</t>
  </si>
  <si>
    <t>1</t>
  </si>
  <si>
    <t>3</t>
  </si>
  <si>
    <t>9</t>
  </si>
  <si>
    <t>47</t>
  </si>
  <si>
    <t>4</t>
  </si>
  <si>
    <t>5</t>
  </si>
  <si>
    <t>2</t>
  </si>
  <si>
    <t>7</t>
  </si>
  <si>
    <t>11</t>
  </si>
  <si>
    <t>12</t>
  </si>
  <si>
    <t>14</t>
  </si>
  <si>
    <t>18</t>
  </si>
  <si>
    <t>48</t>
  </si>
  <si>
    <t>77</t>
  </si>
  <si>
    <t>91</t>
  </si>
  <si>
    <t>Х</t>
  </si>
  <si>
    <t>Внебюджетные источники финансирования</t>
  </si>
  <si>
    <t>Перечень  многоквартирных домов, признанных аварийными до 1 января 2012 года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</si>
  <si>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</si>
  <si>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43</t>
  </si>
  <si>
    <t>15</t>
  </si>
  <si>
    <t>13</t>
  </si>
  <si>
    <t>16</t>
  </si>
  <si>
    <t>10</t>
  </si>
  <si>
    <t>153</t>
  </si>
  <si>
    <t>6</t>
  </si>
  <si>
    <t>8</t>
  </si>
  <si>
    <t>17</t>
  </si>
  <si>
    <t xml:space="preserve">Адрес
МКД 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</si>
  <si>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</si>
  <si>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</si>
  <si>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</si>
  <si>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</si>
  <si>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</si>
  <si>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</si>
  <si>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</si>
  <si>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</si>
  <si>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</si>
  <si>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</si>
  <si>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</si>
  <si>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</si>
  <si>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</si>
  <si>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</si>
  <si>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</si>
  <si>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</si>
  <si>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</si>
  <si>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</si>
  <si>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</si>
  <si>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</si>
  <si>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</si>
  <si>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</si>
  <si>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</si>
  <si>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</si>
  <si>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44</t>
  </si>
  <si>
    <t>45</t>
  </si>
  <si>
    <t>46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</si>
  <si>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</si>
  <si>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</si>
  <si>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</si>
  <si>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</si>
  <si>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</si>
  <si>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</si>
  <si>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</si>
  <si>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</si>
  <si>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</si>
  <si>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</si>
  <si>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</si>
  <si>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</si>
  <si>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</si>
  <si>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</si>
  <si>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</si>
  <si>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</si>
  <si>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</si>
  <si>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</si>
  <si>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</si>
  <si>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</si>
  <si>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</si>
  <si>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</si>
  <si>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</si>
  <si>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</si>
  <si>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</si>
  <si>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</si>
  <si>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</si>
  <si>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</si>
  <si>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</si>
  <si>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</si>
  <si>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</si>
  <si>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</si>
  <si>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</si>
  <si>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</si>
  <si>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</si>
  <si>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</si>
  <si>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</si>
  <si>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</si>
  <si>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</si>
  <si>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</si>
  <si>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</si>
  <si>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</si>
  <si>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</si>
  <si>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</si>
  <si>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</si>
  <si>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</si>
  <si>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</si>
  <si>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</si>
  <si>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</si>
  <si>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</si>
  <si>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</si>
  <si>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III.2017</t>
  </si>
  <si>
    <t>IV.2017</t>
  </si>
  <si>
    <t>IV.2014</t>
  </si>
  <si>
    <t>IV.2015</t>
  </si>
  <si>
    <t>г. Печора, пгт. Изъяю, ул. Вокзальная, д. 8</t>
  </si>
  <si>
    <t>19.04.2011</t>
  </si>
  <si>
    <t>г. Печора, пгт. Кожва, пер. Транспортный, д. 7 Б</t>
  </si>
  <si>
    <t>Заключение № 5</t>
  </si>
  <si>
    <t>27.01.2010</t>
  </si>
  <si>
    <t>г. Печора, пгт. Кожва, ул. Лесная, д. 29</t>
  </si>
  <si>
    <t>04.05.2011</t>
  </si>
  <si>
    <t>г. Печора, пгт. Путеец, ул. Парковая, д. 3</t>
  </si>
  <si>
    <t>18.08.2010</t>
  </si>
  <si>
    <t>г. Печора, пгт. Путеец, ул. Парковая, д. 31</t>
  </si>
  <si>
    <t>г. Печора, пгт. Путеец, ул. Парковая, д. 33</t>
  </si>
  <si>
    <t>11.02.2011</t>
  </si>
  <si>
    <t>г. Печора, пгт. Путеец, ул. Парковая, д. 35</t>
  </si>
  <si>
    <t>10.10.2011</t>
  </si>
  <si>
    <t>г. Печора, пгт. Путеец, ул. Парковая, д. 37 А</t>
  </si>
  <si>
    <t>12.05.2010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</si>
  <si>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</si>
  <si>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</si>
  <si>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</si>
  <si>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104</t>
  </si>
  <si>
    <t>16.09.2009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</si>
  <si>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</si>
  <si>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</si>
  <si>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</si>
  <si>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</si>
  <si>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28.01.2011</t>
  </si>
  <si>
    <t>г. Печора, п. Красный Яг, ул. Школьная, д. 15</t>
  </si>
  <si>
    <t>25.02.2009</t>
  </si>
  <si>
    <t>IV.2016</t>
  </si>
  <si>
    <t>г. Печора, п. Озёрный, ул. Запрудная, д. 3</t>
  </si>
  <si>
    <t>143</t>
  </si>
  <si>
    <t>14.10.2009</t>
  </si>
  <si>
    <t>г. Печора, п. Озёрный, ул. Центральная, д. 10</t>
  </si>
  <si>
    <t>06.12.2007</t>
  </si>
  <si>
    <t>г. Печора, п. Озёрный, ул. Центральная, д. 12</t>
  </si>
  <si>
    <t>г. Печора, п. Талый, ул. Рабочая, д. 18</t>
  </si>
  <si>
    <t>10.03.2009</t>
  </si>
  <si>
    <t>г. Печора, ул. Больничная, д. 37 Д</t>
  </si>
  <si>
    <t>119</t>
  </si>
  <si>
    <t>25.09.2009</t>
  </si>
  <si>
    <t>г. Печора, ул. Больничная, д. 39</t>
  </si>
  <si>
    <t>г. Печора, ул. Больничная, д. 45а</t>
  </si>
  <si>
    <t>28.04.2009</t>
  </si>
  <si>
    <t>г. Печора, ул. Больничная, д. 62</t>
  </si>
  <si>
    <t>149</t>
  </si>
  <si>
    <t>03.11.2009</t>
  </si>
  <si>
    <t>г. Печора, ул. Больничная, д. 72б</t>
  </si>
  <si>
    <t>10.06.2008</t>
  </si>
  <si>
    <t>г. Печора, ул. Больничная, д. 76</t>
  </si>
  <si>
    <t>179</t>
  </si>
  <si>
    <t>17.12.2009</t>
  </si>
  <si>
    <t>г. Печора, ул. Воркутинская, д. 2а</t>
  </si>
  <si>
    <t>13.03.2008</t>
  </si>
  <si>
    <t>г. Печора, ул. Восточная, д. 10</t>
  </si>
  <si>
    <t>25.11.2008</t>
  </si>
  <si>
    <t>г. Печора, ул. Восточная, д. 14</t>
  </si>
  <si>
    <t>127</t>
  </si>
  <si>
    <t>г. Печора, ул. Восточная, д. 16</t>
  </si>
  <si>
    <t>Заключение № 184</t>
  </si>
  <si>
    <t>г. Печора, ул. Восточная, д. 18</t>
  </si>
  <si>
    <t>152</t>
  </si>
  <si>
    <t>г. Печора, ул. Восточная, д. 2</t>
  </si>
  <si>
    <t>26.05.2010</t>
  </si>
  <si>
    <t>г. Печора, ул. Восточная, д. 4</t>
  </si>
  <si>
    <t>126</t>
  </si>
  <si>
    <t>г. Печора, ул. Восточная, д. 9</t>
  </si>
  <si>
    <t>09.04.2010</t>
  </si>
  <si>
    <t>г. Печора, ул. Гагарина, д. 10</t>
  </si>
  <si>
    <t>г. Печора, ул. Гагарина, д. 14</t>
  </si>
  <si>
    <t>168</t>
  </si>
  <si>
    <t>г. Печора, ул. Гагарина, д. 28</t>
  </si>
  <si>
    <t>г. Печора, ул. Гагарина, д. 33 Б</t>
  </si>
  <si>
    <t>г. Печора, ул. Гагарина, д. 33 Г</t>
  </si>
  <si>
    <t>124</t>
  </si>
  <si>
    <t>25.11.2010</t>
  </si>
  <si>
    <t>г. Печора, ул. Железнодорожная, д. 11</t>
  </si>
  <si>
    <t>г. Печора, ул. Железнодорожная, д. 13</t>
  </si>
  <si>
    <t>08.11.2010</t>
  </si>
  <si>
    <t>г. Печора, ул. Железнодорожная, д. 25</t>
  </si>
  <si>
    <t>г. Печора, ул. Железнодорожная, д. 43</t>
  </si>
  <si>
    <t>105</t>
  </si>
  <si>
    <t>15.12.2008</t>
  </si>
  <si>
    <t>г. Печора, ул. Железнодорожная, д. 44</t>
  </si>
  <si>
    <t>г. Печора, ул. Железнодорожная, д. 47</t>
  </si>
  <si>
    <t>26.05.2009</t>
  </si>
  <si>
    <t>г. Печора, ул. Железнодорожная, д. 7</t>
  </si>
  <si>
    <t>30.07.2010</t>
  </si>
  <si>
    <t>г. Печора, ул. Железнодорожная, д. 9</t>
  </si>
  <si>
    <t>25.12.2009</t>
  </si>
  <si>
    <t>г. Печора, ул. Западная, д. 50</t>
  </si>
  <si>
    <t>г. Печора, ул. Куратова, д. 1</t>
  </si>
  <si>
    <t>108</t>
  </si>
  <si>
    <t>г. Печора, ул. Ленинградская, д. 3</t>
  </si>
  <si>
    <t>107</t>
  </si>
  <si>
    <t>г. Печора, ул. МК-53, д. 10</t>
  </si>
  <si>
    <t>г. Печора, ул. МК-53, д. 18</t>
  </si>
  <si>
    <t>10.04.2009</t>
  </si>
  <si>
    <t>г. Печора, ул. МК-53, д. 4</t>
  </si>
  <si>
    <t>г. Печора, ул. МК-53, д. 8</t>
  </si>
  <si>
    <t>г. Печора, ул. Московская, д. 10</t>
  </si>
  <si>
    <t>117</t>
  </si>
  <si>
    <t>г. Печора, ул. Московская, д. 16</t>
  </si>
  <si>
    <t>г. Печора, ул. Московская, д. 2</t>
  </si>
  <si>
    <t>28.09.2011</t>
  </si>
  <si>
    <t>г. Печора, ул. Московская, д. 23</t>
  </si>
  <si>
    <t>120</t>
  </si>
  <si>
    <t>г. Печора, ул. Московская, д. 4</t>
  </si>
  <si>
    <t>Заключение № 119</t>
  </si>
  <si>
    <t>г. Печора, ул. Московская, д. 9</t>
  </si>
  <si>
    <t>118</t>
  </si>
  <si>
    <t>г. Печора, ул. Н.Островского, д. 1</t>
  </si>
  <si>
    <t>г. Печора, ул. Н.Островского, д. 28</t>
  </si>
  <si>
    <t>115</t>
  </si>
  <si>
    <t>г. Печора, ул. Н.Островского, д. 4</t>
  </si>
  <si>
    <t>114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</si>
  <si>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</si>
  <si>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</si>
  <si>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</si>
  <si>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</si>
  <si>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</si>
  <si>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</si>
  <si>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</si>
  <si>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</si>
  <si>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129</t>
  </si>
  <si>
    <t>г. Печора, ул. Первомайская, д. 21</t>
  </si>
  <si>
    <t>180</t>
  </si>
  <si>
    <t>г. Печора, ул. Пионерская, д. 1</t>
  </si>
  <si>
    <t>128</t>
  </si>
  <si>
    <t>г. Печора, ул. Пионерская, д. 13</t>
  </si>
  <si>
    <t>г. Печора, ул. Пионерская, д. 29</t>
  </si>
  <si>
    <t>г. Печора, ул. Пионерская, д. 30</t>
  </si>
  <si>
    <t>157</t>
  </si>
  <si>
    <t>г. Печора, ул. Пионерская, д. 31</t>
  </si>
  <si>
    <t>г. Печора, ул. Портовая, д. 11</t>
  </si>
  <si>
    <t>г. Печора, ул. Портовая, д. 17</t>
  </si>
  <si>
    <t>26.09.2009</t>
  </si>
  <si>
    <t>г. Печора, ул. Привокзальная, д. 29</t>
  </si>
  <si>
    <t>181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</si>
  <si>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</si>
  <si>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</si>
  <si>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</si>
  <si>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</si>
  <si>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111</t>
  </si>
  <si>
    <t>г. Печора, ул. Советская, д. 26</t>
  </si>
  <si>
    <t>г. Печора, ул. Советская, д. 28</t>
  </si>
  <si>
    <t>24.10.2011</t>
  </si>
  <si>
    <t>г. Печора, ул. Советская, д. 30</t>
  </si>
  <si>
    <t>г. Печора, ул. Советская, д. 32</t>
  </si>
  <si>
    <t>109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</si>
  <si>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</si>
  <si>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</si>
  <si>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</si>
  <si>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</si>
  <si>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16.09.2006</t>
  </si>
  <si>
    <t>г. Печора, ул. Спортивная, д. 6</t>
  </si>
  <si>
    <t>170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</si>
  <si>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</si>
  <si>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</si>
  <si>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</si>
  <si>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</si>
  <si>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</si>
  <si>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106</t>
  </si>
  <si>
    <t>г. Печора, ул. Щипачкина, д. 12</t>
  </si>
  <si>
    <t>г. Печора, ул. Щипачкина, д. 16</t>
  </si>
  <si>
    <t>г. Печора, пгт. Изъяю, ул. Таежная, д. 4</t>
  </si>
  <si>
    <t>03.03.2010</t>
  </si>
  <si>
    <t>г. Печора, пгт. Кожва, пер. Транспортный, д. 8</t>
  </si>
  <si>
    <t>Акт № 57</t>
  </si>
  <si>
    <t>г. Печора, пгт. Кожва, ул. Октябрьская, д. 30</t>
  </si>
  <si>
    <t>Заключение № 133</t>
  </si>
  <si>
    <t>07.12.2010</t>
  </si>
  <si>
    <t>г. Печора, пгт. Кожва, ул. Октябрьская, д. 4</t>
  </si>
  <si>
    <t>г. Печора, пер. Северный, д. 15</t>
  </si>
  <si>
    <t>125</t>
  </si>
  <si>
    <t>г. Печора, ул. Гагарина, д. 33 В</t>
  </si>
  <si>
    <t>Акт № 66</t>
  </si>
  <si>
    <t>12.12.2007</t>
  </si>
  <si>
    <t>г. Печора, ул. Железнодорожная, д. 21</t>
  </si>
  <si>
    <t>178</t>
  </si>
  <si>
    <t>г. Печора, ул. Ленина, д.   8</t>
  </si>
  <si>
    <t>г. Печора, ул. Московская, д. 14</t>
  </si>
  <si>
    <t>28.11.2007</t>
  </si>
  <si>
    <t>г. Печора, ул. Московская, д. 27</t>
  </si>
  <si>
    <t>03.07.2008</t>
  </si>
  <si>
    <t>г. Печора, ул. Московская, д. 31</t>
  </si>
  <si>
    <t>г. Печора, ул. Н.Островского, д. 9</t>
  </si>
  <si>
    <t>г. Печора, ул. Октябрьская, д. 10</t>
  </si>
  <si>
    <t>Акт № 18</t>
  </si>
  <si>
    <t>г. Печора, ул. Октябрьская, д. 6</t>
  </si>
  <si>
    <t>г. Печора, ул. Пионерская, д. 34</t>
  </si>
  <si>
    <t>17.10.2011</t>
  </si>
  <si>
    <t>г. Печора, ул. Пионерская, д. 9</t>
  </si>
  <si>
    <t>154</t>
  </si>
  <si>
    <t>г. Печора, ул. Портовая, д. 13</t>
  </si>
  <si>
    <t>г. Печора, ул. Путейская, д. 1</t>
  </si>
  <si>
    <t>г. Печора, ул. Речная, д. 1</t>
  </si>
  <si>
    <t>25.06.2008</t>
  </si>
  <si>
    <t>г. Печора, ул. Свободы, д. 7</t>
  </si>
  <si>
    <t>г. Печора, ул. Советская, д. 34</t>
  </si>
  <si>
    <t>08.10.2008</t>
  </si>
  <si>
    <t>г. Печора, ул. Социалистическая, д. 46 А</t>
  </si>
  <si>
    <t>20.10.2011</t>
  </si>
  <si>
    <t>г. Печора, ул. Строительная, д.  4</t>
  </si>
  <si>
    <t>г. Печора, пгт. Кожва, пер. Подгорный, д. 2</t>
  </si>
  <si>
    <t>Заключение № 54</t>
  </si>
  <si>
    <t>02.06.2010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</si>
  <si>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</si>
  <si>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</si>
  <si>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</si>
  <si>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Заключение № 53</t>
  </si>
  <si>
    <t>г. Печора, пгт. Кожва, ул. Уральская, д. 1</t>
  </si>
  <si>
    <t>г. Печора, пгт. Кожва, ул. Уральская, д. 18</t>
  </si>
  <si>
    <t>Заключение № 45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</si>
  <si>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</si>
  <si>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</si>
  <si>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</si>
  <si>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</si>
  <si>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</si>
  <si>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Заключение № 83</t>
  </si>
  <si>
    <t>г. Печора, ул. Гагарина, д. 6</t>
  </si>
  <si>
    <t>Акт № 45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</si>
  <si>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</si>
  <si>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</si>
  <si>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</si>
  <si>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176</t>
  </si>
  <si>
    <t>г. Печора, ул. Комсомольская, д. 3</t>
  </si>
  <si>
    <t>г. Печора, ул. Ленина, д. 10</t>
  </si>
  <si>
    <t>110</t>
  </si>
  <si>
    <t>г. Печора, ул. Московская, д. 12</t>
  </si>
  <si>
    <t>Акт № 6</t>
  </si>
  <si>
    <t>15.02.2008</t>
  </si>
  <si>
    <t>г. Печора, ул. Московская, д. 25</t>
  </si>
  <si>
    <t>30.03.2009</t>
  </si>
  <si>
    <t>г. Печора, ул. Московская, д. 8</t>
  </si>
  <si>
    <t>185</t>
  </si>
  <si>
    <t>г. Печора, ул. Н.Островского, д. 26</t>
  </si>
  <si>
    <t>175</t>
  </si>
  <si>
    <t>г. Печора, ул. Н.Островского, д. 4 А</t>
  </si>
  <si>
    <t>г. Печора, ул. Н.Островского, д. 8</t>
  </si>
  <si>
    <t>г. Печора, ул. Октябрьская, д. 5</t>
  </si>
  <si>
    <t>Заключение № 73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</si>
  <si>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</si>
  <si>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</si>
  <si>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</si>
  <si>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</si>
  <si>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</si>
  <si>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</si>
  <si>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102</t>
  </si>
  <si>
    <t>103</t>
  </si>
  <si>
    <t>г. Печора, п. Каджером, ул. Горького, д. 29</t>
  </si>
  <si>
    <t>Заключение № 90</t>
  </si>
  <si>
    <t>г. Печора, пгт. Кожва, пер. Торговый, д. 5</t>
  </si>
  <si>
    <t>г. Печора, пгт. Кожва, ул. Октябрьская, д. 17</t>
  </si>
  <si>
    <t>Заключение № 2</t>
  </si>
  <si>
    <t>г. Печора, пгт. Кожва, ул. Октябрьская, д. 33</t>
  </si>
  <si>
    <t>Заключение № 57</t>
  </si>
  <si>
    <t>г. Печора, пгт. Кожва, ул. Советская, д. 13</t>
  </si>
  <si>
    <t>Заключение № 132</t>
  </si>
  <si>
    <t>Итого по МО МР "Печора" по этапу 2013 года (I этап), в т.ч.:</t>
  </si>
  <si>
    <t>112</t>
  </si>
  <si>
    <t xml:space="preserve">                                                                                                                                                                                                                                     Приложение 1                                                                                                                                                                                                                                 к муниципальной адресной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"Переселение граждан из аварийного жилищного фонда" на 2013-2018 годы"</t>
  </si>
  <si>
    <t>IV.2018</t>
  </si>
  <si>
    <t>IV.2019</t>
  </si>
  <si>
    <t>г. Печора, ул. Больничная, д. 64</t>
  </si>
  <si>
    <t>г. Печора, пер. 3-й Стадионный, д. 1</t>
  </si>
  <si>
    <t>г. Печора, пер. Канинский, д. 2</t>
  </si>
  <si>
    <t>г. Печора, пер. Канинский, д. 7</t>
  </si>
  <si>
    <t>г. Печора, Печорский пр-т, д. 10</t>
  </si>
  <si>
    <t>г. Печора, ул. 2-я Лесокомбинатовская, д. 14</t>
  </si>
  <si>
    <t>г. Печора, ул. Больничная, д. 37 "Б"</t>
  </si>
  <si>
    <t>г. Печора, ул. Восточная, д. 12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</si>
  <si>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</si>
  <si>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</si>
  <si>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</si>
  <si>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</si>
  <si>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</si>
  <si>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</si>
  <si>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</si>
  <si>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</si>
  <si>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22</t>
  </si>
  <si>
    <t>г. Печора, ул. Стадионная, д. 28</t>
  </si>
  <si>
    <t>г. Печора, ул. Стадионная, д. 45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</si>
  <si>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</si>
  <si>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</si>
  <si>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</si>
  <si>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</si>
  <si>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12</t>
  </si>
  <si>
    <t>г. Печора, ул. Школьная, д. 9</t>
  </si>
  <si>
    <t>п. Белый-Ю, ул. Береговая, д. 6</t>
  </si>
  <si>
    <t>п. Березовка, ул. Нагорная, д. 25</t>
  </si>
  <si>
    <t>п. Зеленоборск, пер. Станционный, д. 5</t>
  </si>
  <si>
    <t>п. Зеленоборск, ул. Нагорная, д. 2</t>
  </si>
  <si>
    <t>п. Зеленоборск, ул. Турышевская, д. 1</t>
  </si>
  <si>
    <t>п. Зеленоборск, ул. Центральная, д. 28</t>
  </si>
  <si>
    <t>п. Изъяю, ул. Вокзальная, д. 18</t>
  </si>
  <si>
    <t>п. Изъяю, ул. Сосновая, д. 5</t>
  </si>
  <si>
    <t>п. Изъяю, ул. Строителей, д. 13</t>
  </si>
  <si>
    <t>п. Изъяю, ул. Строителей, д. 14</t>
  </si>
  <si>
    <t>п. Изъяю, ул. Юбилейная, д. 4</t>
  </si>
  <si>
    <t>п. Кедровый Шор, ул. Парковая, д. 12</t>
  </si>
  <si>
    <t>п. Кожва, пер. Транспортный, д. 13</t>
  </si>
  <si>
    <t>п. Кожва, ул. Гагарина, д. 11</t>
  </si>
  <si>
    <t>п. Кожва, ул. Интернациональная, д. 23</t>
  </si>
  <si>
    <t>п. Кожва, ул. Интернациональная, д. 4</t>
  </si>
  <si>
    <t>п. Кожва, ул. Интернациональная, д. 6</t>
  </si>
  <si>
    <t>п. Кожва, ул. Космонавтов, д. 6</t>
  </si>
  <si>
    <t>п. Кожва, ул. Лесная, д. 50</t>
  </si>
  <si>
    <t>п. Кожва, ул. Мезенцева, д. 34</t>
  </si>
  <si>
    <t>п. Кожва, ул. Октябрьская, д. 12</t>
  </si>
  <si>
    <t>п. Кожва, ул. Октябрьская, д. 28</t>
  </si>
  <si>
    <t>п. Кожва, ул. Октябрьская, д. 39</t>
  </si>
  <si>
    <t>п. Кожва, ул. Октябрьская, д. 41</t>
  </si>
  <si>
    <t>п. Кожва, ул. Октябрьская, д. 48</t>
  </si>
  <si>
    <t>п. Кожва, ул. Советская, д. 32</t>
  </si>
  <si>
    <t>п. Кожва, ул. Уральская, д. 20</t>
  </si>
  <si>
    <t>п. Красный Яг, ул. Лесокомбинатовская, д. 25</t>
  </si>
  <si>
    <t>п. Красный Яг, ул. Лесокомбинатовская, д. 49</t>
  </si>
  <si>
    <t>п. Озерный, ул. Терешковой, д. 5</t>
  </si>
  <si>
    <t>п. Чикшино, ул. Северная, д. 8</t>
  </si>
  <si>
    <t>г. Печора, ул. Больничная, д. 72А</t>
  </si>
  <si>
    <t>г. Печора, ул. Гагарина, д. 42</t>
  </si>
  <si>
    <t>п. Кожва, ул. Интернациональная, д. 2</t>
  </si>
  <si>
    <t>п. Кожва, ул. Лесная, д. 34</t>
  </si>
  <si>
    <t>г. Печора, ул. Лесокомбинатовская, д. 35А</t>
  </si>
  <si>
    <t>г. Печора, ул. Мехколонна-53, д. 14</t>
  </si>
  <si>
    <t>п. Кожва, пер. Комсомольский, д. 10</t>
  </si>
  <si>
    <t>п. Кожва, пер. Транспортный, д. 7А</t>
  </si>
  <si>
    <t>п. Кожва, ул. Печорская, д. 42</t>
  </si>
  <si>
    <t>п. Кожва, ул. Советская, д. 26</t>
  </si>
  <si>
    <t>п. Кожва, ул. Уральская, д. 10</t>
  </si>
  <si>
    <t>г. Печора, ул. Геологов, д. 20</t>
  </si>
  <si>
    <t>п. Белый-Ю, ул. Береговая, д. 5</t>
  </si>
  <si>
    <t>г. Печора, ул. Больничная, д. 17А</t>
  </si>
  <si>
    <t>г. Печора, ул. Больничная, д. 37В</t>
  </si>
  <si>
    <t>г. Печора, ул. Геологов, д. 2</t>
  </si>
  <si>
    <t>г. Печора, ул. Геологов, д. 16</t>
  </si>
  <si>
    <t>г. Печора, ул. Геологов, д. 19</t>
  </si>
  <si>
    <t>г. Печора, ул. Геологов, д. 1Д</t>
  </si>
  <si>
    <t>г. Печора, ул. Геологов, д. 2В</t>
  </si>
  <si>
    <t>п. Каджером, ул. Горького, д. 19</t>
  </si>
  <si>
    <t>г. Печора, ул. Заводская, д. 32</t>
  </si>
  <si>
    <t>г. Печора, ул. Заводская, д. 46</t>
  </si>
  <si>
    <t>г. Печора, ул. Загородная, д. 28</t>
  </si>
  <si>
    <t>г. Печора, ул. Лесокомбинатовская, д. 10</t>
  </si>
  <si>
    <t>п. Кожва, ул. Октябрьская, д. 42</t>
  </si>
  <si>
    <t>г. Печора, пер. Мирный, д. 10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</si>
  <si>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</si>
  <si>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</si>
  <si>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</si>
  <si>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Стадионная, д. 33</t>
  </si>
  <si>
    <t>г. Печора, ул. Центральная, д. 9</t>
  </si>
  <si>
    <t>г. Печора, ул. Центральная, д. 10</t>
  </si>
  <si>
    <t>г. Печора, ул. Центральная, д. 2Г</t>
  </si>
  <si>
    <t>г. Печора, ул. Чехова, д. 12</t>
  </si>
  <si>
    <t>п. Изъяю, ул. Юбилейная, д. 6</t>
  </si>
  <si>
    <t>Итого по МО МР "Печора" по этапу 2018 года ( V этап), в т.ч.:</t>
  </si>
  <si>
    <t>Итого по МО МР  "Печора" по этапу 2015 года (III этап), в т.ч.:</t>
  </si>
  <si>
    <t>Итого по МО МР "Печора" по этапу 2016 года (IV этап) с финансовой поддержкой Фонда</t>
  </si>
  <si>
    <t xml:space="preserve">Итого по МО МР "Печора" по этапу 2016 года (IV этап) без финансовой поддержки Фонда </t>
  </si>
  <si>
    <t>г. Печора,пгт. Кожва пер. Солнечный, д. 3</t>
  </si>
  <si>
    <t>г. Печора, ул. Восточная, д.8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</si>
  <si>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</si>
  <si>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</si>
  <si>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</si>
  <si>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</si>
  <si>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</si>
  <si>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пгт. Изъяю, ул. Строителей, д. 3Б</t>
  </si>
  <si>
    <t>г. Печора,ул. Строительная, д. 2</t>
  </si>
  <si>
    <t>г. Печора, пер. Канинский, д. 5</t>
  </si>
  <si>
    <t>г. Печора, пер. Канинский, д. 4</t>
  </si>
  <si>
    <t>163</t>
  </si>
  <si>
    <t>г. Печора, ул. Восточная, д. 22</t>
  </si>
  <si>
    <t>г. Печора, ул. Социалистическая, д 50А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</si>
</sst>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1" fillId="0" borderId="0"/>
    <xf numFmtId="0" fontId="11" fillId="0" borderId="0"/>
    <xf numFmtId="43" fontId="11" fillId="0" borderId="0" applyFont="0" applyFill="0" applyBorder="0" applyAlignment="0" applyProtection="0"/>
  </cellStyleXfs>
  <cellXfs count="159">
    <xf numFmtId="0" fontId="0" fillId="0" borderId="0" xfId="0"/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textRotation="90" wrapText="1"/>
    </xf>
    <xf numFmtId="3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14" fontId="3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14" fontId="3" fillId="2" borderId="0" xfId="0" applyNumberFormat="1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5" xfId="0" applyNumberFormat="1" applyFont="1" applyFill="1" applyBorder="1" applyAlignment="1">
      <alignment horizontal="right" vertical="center"/>
    </xf>
    <xf numFmtId="4" fontId="5" fillId="0" borderId="0" xfId="0" applyNumberFormat="1" applyFont="1" applyFill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/>
    </xf>
    <xf numFmtId="0" fontId="7" fillId="3" borderId="1" xfId="0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3" fontId="7" fillId="0" borderId="1" xfId="4" applyFont="1" applyFill="1" applyBorder="1" applyAlignment="1">
      <alignment vertical="center" wrapText="1"/>
    </xf>
    <xf numFmtId="2" fontId="7" fillId="0" borderId="1" xfId="4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wrapText="1"/>
    </xf>
    <xf numFmtId="43" fontId="7" fillId="0" borderId="1" xfId="4" applyFont="1" applyFill="1" applyBorder="1" applyAlignment="1">
      <alignment horizontal="right" vertical="center" wrapText="1"/>
    </xf>
    <xf numFmtId="2" fontId="7" fillId="0" borderId="1" xfId="4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14" fontId="12" fillId="3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9" fillId="2" borderId="8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" fontId="10" fillId="2" borderId="1" xfId="0" quotePrefix="1" applyNumberFormat="1" applyFont="1" applyFill="1" applyBorder="1" applyAlignment="1">
      <alignment horizontal="center" vertical="center" wrapText="1"/>
    </xf>
    <xf numFmtId="4" fontId="10" fillId="2" borderId="1" xfId="0" quotePrefix="1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2" borderId="0" xfId="0" applyNumberFormat="1" applyFont="1" applyFill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right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right" vertical="center"/>
    </xf>
    <xf numFmtId="0" fontId="9" fillId="3" borderId="0" xfId="0" applyFont="1" applyFill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" fontId="10" fillId="0" borderId="1" xfId="0" quotePrefix="1" applyNumberFormat="1" applyFont="1" applyFill="1" applyBorder="1" applyAlignment="1">
      <alignment horizontal="center" vertical="center" wrapText="1"/>
    </xf>
    <xf numFmtId="4" fontId="10" fillId="0" borderId="1" xfId="0" quotePrefix="1" applyNumberFormat="1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right" vertical="center"/>
    </xf>
    <xf numFmtId="4" fontId="10" fillId="0" borderId="5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wrapText="1"/>
    </xf>
    <xf numFmtId="0" fontId="7" fillId="3" borderId="1" xfId="4" applyNumberFormat="1" applyFont="1" applyFill="1" applyBorder="1" applyAlignment="1">
      <alignment horizontal="center" vertical="center" wrapText="1"/>
    </xf>
    <xf numFmtId="43" fontId="7" fillId="3" borderId="9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2" fontId="7" fillId="3" borderId="1" xfId="4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3" fontId="7" fillId="3" borderId="1" xfId="4" applyFont="1" applyFill="1" applyBorder="1" applyAlignment="1">
      <alignment horizontal="right" vertical="center" wrapText="1"/>
    </xf>
    <xf numFmtId="2" fontId="7" fillId="3" borderId="1" xfId="4" applyNumberFormat="1" applyFont="1" applyFill="1" applyBorder="1" applyAlignment="1">
      <alignment horizontal="right" vertical="center" wrapText="1"/>
    </xf>
    <xf numFmtId="4" fontId="7" fillId="3" borderId="1" xfId="0" applyNumberFormat="1" applyFont="1" applyFill="1" applyBorder="1" applyAlignment="1">
      <alignment horizontal="right" vertical="center"/>
    </xf>
    <xf numFmtId="4" fontId="10" fillId="3" borderId="9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center" vertical="center"/>
    </xf>
    <xf numFmtId="14" fontId="12" fillId="3" borderId="9" xfId="0" applyNumberFormat="1" applyFont="1" applyFill="1" applyBorder="1" applyAlignment="1">
      <alignment horizontal="left" vertical="center"/>
    </xf>
    <xf numFmtId="0" fontId="7" fillId="3" borderId="9" xfId="0" applyNumberFormat="1" applyFont="1" applyFill="1" applyBorder="1" applyAlignment="1">
      <alignment horizontal="center" vertical="center" wrapText="1"/>
    </xf>
    <xf numFmtId="0" fontId="7" fillId="3" borderId="9" xfId="4" applyNumberFormat="1" applyFont="1" applyFill="1" applyBorder="1" applyAlignment="1">
      <alignment horizontal="center" vertical="center" wrapText="1"/>
    </xf>
    <xf numFmtId="3" fontId="7" fillId="3" borderId="9" xfId="0" applyNumberFormat="1" applyFont="1" applyFill="1" applyBorder="1" applyAlignment="1">
      <alignment horizontal="center" vertical="center" wrapText="1"/>
    </xf>
    <xf numFmtId="2" fontId="7" fillId="3" borderId="9" xfId="4" applyNumberFormat="1" applyFont="1" applyFill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center" wrapText="1"/>
    </xf>
    <xf numFmtId="4" fontId="7" fillId="3" borderId="9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3" fontId="3" fillId="3" borderId="0" xfId="0" applyNumberFormat="1" applyFont="1" applyFill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 vertical="center"/>
    </xf>
    <xf numFmtId="49" fontId="10" fillId="3" borderId="9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 wrapText="1"/>
    </xf>
    <xf numFmtId="0" fontId="10" fillId="3" borderId="9" xfId="0" applyNumberFormat="1" applyFont="1" applyFill="1" applyBorder="1" applyAlignment="1">
      <alignment horizontal="center" vertical="center"/>
    </xf>
    <xf numFmtId="43" fontId="7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/>
    </xf>
    <xf numFmtId="2" fontId="1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1" fontId="7" fillId="3" borderId="1" xfId="0" applyNumberFormat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93"/>
  <sheetViews>
    <sheetView tabSelected="1" view="pageBreakPreview" zoomScale="85" zoomScaleNormal="100" zoomScaleSheetLayoutView="85" zoomScalePageLayoutView="130" workbookViewId="0">
      <pane ySplit="6210" topLeftCell="A380" activePane="bottomLeft"/>
      <selection activeCell="R205" sqref="R205"/>
      <selection pane="bottomLeft" activeCell="A393" sqref="A393"/>
    </sheetView>
  </sheetViews>
  <sheetFormatPr defaultColWidth="9.140625" defaultRowHeight="12" x14ac:dyDescent="0.25"/>
  <cols>
    <col min="1" max="1" width="5.28515625" style="12" customWidth="1"/>
    <col min="2" max="2" width="52.85546875" style="13" customWidth="1"/>
    <col min="3" max="3" width="14.85546875" style="12" customWidth="1"/>
    <col min="4" max="4" width="12.28515625" style="14" customWidth="1"/>
    <col min="5" max="5" width="12" style="12" customWidth="1"/>
    <col min="6" max="6" width="10" style="12" customWidth="1"/>
    <col min="7" max="7" width="8.85546875" style="15" customWidth="1"/>
    <col min="8" max="8" width="9.7109375" style="15" customWidth="1"/>
    <col min="9" max="9" width="12" style="16" customWidth="1"/>
    <col min="10" max="10" width="9.5703125" style="15" customWidth="1"/>
    <col min="11" max="11" width="9.140625" style="15" customWidth="1"/>
    <col min="12" max="12" width="8.85546875" style="15" customWidth="1"/>
    <col min="13" max="13" width="13.28515625" style="16" customWidth="1"/>
    <col min="14" max="14" width="12.140625" style="16" customWidth="1"/>
    <col min="15" max="15" width="12.28515625" style="16" customWidth="1"/>
    <col min="16" max="16" width="17.7109375" style="16" customWidth="1"/>
    <col min="17" max="17" width="21.140625" style="16" customWidth="1"/>
    <col min="18" max="18" width="17.7109375" style="16" customWidth="1"/>
    <col min="19" max="19" width="21.140625" style="16" customWidth="1"/>
    <col min="20" max="20" width="21.28515625" style="16" customWidth="1"/>
    <col min="21" max="21" width="7.85546875" style="23" customWidth="1"/>
    <col min="22" max="22" width="0" style="17" hidden="1" customWidth="1"/>
    <col min="23" max="23" width="1.42578125" style="17" hidden="1" customWidth="1"/>
    <col min="24" max="26" width="20.85546875" style="2" customWidth="1"/>
    <col min="27" max="27" width="14.28515625" style="17" bestFit="1" customWidth="1"/>
    <col min="28" max="28" width="15.42578125" style="17" bestFit="1" customWidth="1"/>
    <col min="29" max="16384" width="9.140625" style="17"/>
  </cols>
  <sheetData>
    <row r="1" spans="1:26" ht="10.5" customHeight="1" x14ac:dyDescent="0.3">
      <c r="A1" s="7"/>
      <c r="B1" s="8"/>
      <c r="C1" s="7"/>
      <c r="D1" s="9"/>
      <c r="E1" s="7"/>
      <c r="F1" s="7"/>
      <c r="G1" s="4"/>
      <c r="H1" s="4"/>
      <c r="I1" s="5"/>
      <c r="J1" s="4"/>
      <c r="K1" s="4"/>
      <c r="L1" s="4"/>
      <c r="M1" s="10"/>
      <c r="N1" s="143"/>
      <c r="O1" s="143"/>
      <c r="P1" s="143"/>
      <c r="Q1" s="143"/>
      <c r="R1" s="143"/>
      <c r="S1" s="143"/>
      <c r="T1" s="143"/>
      <c r="U1" s="143"/>
      <c r="V1" s="143"/>
      <c r="W1" s="143"/>
    </row>
    <row r="2" spans="1:26" ht="10.5" customHeight="1" x14ac:dyDescent="0.3">
      <c r="A2" s="7"/>
      <c r="B2" s="8"/>
      <c r="C2" s="7"/>
      <c r="D2" s="9"/>
      <c r="E2" s="7"/>
      <c r="F2" s="7"/>
      <c r="G2" s="4"/>
      <c r="H2" s="4"/>
      <c r="I2" s="5"/>
      <c r="J2" s="4"/>
      <c r="K2" s="4"/>
      <c r="L2" s="4"/>
      <c r="M2" s="10"/>
      <c r="N2" s="143"/>
      <c r="O2" s="143"/>
      <c r="P2" s="143"/>
      <c r="Q2" s="143"/>
      <c r="R2" s="143"/>
      <c r="S2" s="143"/>
      <c r="T2" s="143"/>
      <c r="U2" s="143"/>
      <c r="V2" s="143"/>
      <c r="W2" s="143"/>
    </row>
    <row r="3" spans="1:26" ht="9.75" customHeight="1" x14ac:dyDescent="0.25">
      <c r="A3" s="7"/>
      <c r="B3" s="8"/>
      <c r="C3" s="7"/>
      <c r="D3" s="9"/>
      <c r="E3" s="7"/>
      <c r="F3" s="7"/>
      <c r="G3" s="4"/>
      <c r="H3" s="4"/>
      <c r="I3" s="5"/>
      <c r="J3" s="4"/>
      <c r="K3" s="4"/>
      <c r="L3" s="4"/>
      <c r="M3" s="10"/>
      <c r="N3" s="143" t="s">
        <v>400</v>
      </c>
      <c r="O3" s="143"/>
      <c r="P3" s="143"/>
      <c r="Q3" s="143"/>
      <c r="R3" s="143"/>
      <c r="S3" s="143"/>
      <c r="T3" s="143"/>
      <c r="U3" s="143"/>
      <c r="V3" s="143"/>
      <c r="W3" s="143"/>
    </row>
    <row r="4" spans="1:26" ht="12.75" customHeight="1" x14ac:dyDescent="0.25">
      <c r="A4" s="7"/>
      <c r="B4" s="8"/>
      <c r="C4" s="7"/>
      <c r="D4" s="9"/>
      <c r="E4" s="7"/>
      <c r="F4" s="7"/>
      <c r="G4" s="4"/>
      <c r="H4" s="4"/>
      <c r="I4" s="5"/>
      <c r="J4" s="4"/>
      <c r="K4" s="4"/>
      <c r="L4" s="4"/>
      <c r="M4" s="10"/>
      <c r="N4" s="144"/>
      <c r="O4" s="144"/>
      <c r="P4" s="144"/>
      <c r="Q4" s="144"/>
      <c r="R4" s="144"/>
      <c r="S4" s="144"/>
      <c r="T4" s="144"/>
      <c r="U4" s="144"/>
      <c r="V4" s="144"/>
      <c r="W4" s="144"/>
    </row>
    <row r="5" spans="1:26" x14ac:dyDescent="0.25">
      <c r="A5" s="7"/>
      <c r="B5" s="8"/>
      <c r="C5" s="7"/>
      <c r="D5" s="9"/>
      <c r="E5" s="7"/>
      <c r="F5" s="7"/>
      <c r="G5" s="4"/>
      <c r="H5" s="4"/>
      <c r="I5" s="33"/>
      <c r="J5" s="126"/>
      <c r="K5" s="126"/>
      <c r="L5" s="4"/>
      <c r="M5" s="10"/>
      <c r="N5" s="144"/>
      <c r="O5" s="144"/>
      <c r="P5" s="144"/>
      <c r="Q5" s="144"/>
      <c r="R5" s="144"/>
      <c r="S5" s="144"/>
      <c r="T5" s="144"/>
      <c r="U5" s="144"/>
      <c r="V5" s="144"/>
      <c r="W5" s="144"/>
    </row>
    <row r="6" spans="1:26" ht="34.5" customHeight="1" x14ac:dyDescent="0.25">
      <c r="A6" s="7"/>
      <c r="B6" s="8"/>
      <c r="C6" s="7"/>
      <c r="D6" s="9"/>
      <c r="E6" s="7"/>
      <c r="F6" s="7"/>
      <c r="G6" s="4"/>
      <c r="H6" s="4"/>
      <c r="I6" s="5"/>
      <c r="J6" s="4"/>
      <c r="K6" s="4"/>
      <c r="L6" s="4"/>
      <c r="M6" s="5"/>
      <c r="N6" s="144"/>
      <c r="O6" s="144"/>
      <c r="P6" s="144"/>
      <c r="Q6" s="144"/>
      <c r="R6" s="144"/>
      <c r="S6" s="144"/>
      <c r="T6" s="144"/>
      <c r="U6" s="144"/>
      <c r="V6" s="144"/>
      <c r="W6" s="144"/>
    </row>
    <row r="7" spans="1:26" ht="11.25" customHeight="1" x14ac:dyDescent="0.3">
      <c r="A7" s="7"/>
      <c r="B7" s="8"/>
      <c r="C7" s="7"/>
      <c r="D7" s="9"/>
      <c r="E7" s="7"/>
      <c r="F7" s="7"/>
      <c r="G7" s="4"/>
      <c r="H7" s="4"/>
      <c r="I7" s="5"/>
      <c r="J7" s="4"/>
      <c r="K7" s="4"/>
      <c r="L7" s="4"/>
      <c r="M7" s="5"/>
      <c r="N7" s="145"/>
      <c r="O7" s="145"/>
      <c r="P7" s="145"/>
      <c r="Q7" s="145"/>
      <c r="R7" s="145"/>
      <c r="S7" s="145"/>
      <c r="T7" s="145"/>
      <c r="U7" s="145"/>
      <c r="V7" s="2"/>
      <c r="W7" s="2"/>
    </row>
    <row r="8" spans="1:26" ht="11.25" customHeight="1" x14ac:dyDescent="0.3">
      <c r="A8" s="7"/>
      <c r="B8" s="8"/>
      <c r="C8" s="7"/>
      <c r="D8" s="9"/>
      <c r="E8" s="7"/>
      <c r="F8" s="7"/>
      <c r="G8" s="4"/>
      <c r="H8" s="4"/>
      <c r="I8" s="5"/>
      <c r="J8" s="4"/>
      <c r="K8" s="4"/>
      <c r="L8" s="4"/>
      <c r="M8" s="5"/>
      <c r="N8" s="145"/>
      <c r="O8" s="145"/>
      <c r="P8" s="145"/>
      <c r="Q8" s="145"/>
      <c r="R8" s="145"/>
      <c r="S8" s="145"/>
      <c r="T8" s="145"/>
      <c r="U8" s="145"/>
      <c r="V8" s="2"/>
      <c r="W8" s="2"/>
    </row>
    <row r="9" spans="1:26" x14ac:dyDescent="0.3">
      <c r="A9" s="7"/>
      <c r="B9" s="8"/>
      <c r="C9" s="7"/>
      <c r="D9" s="9"/>
      <c r="E9" s="7"/>
      <c r="F9" s="7"/>
      <c r="G9" s="4"/>
      <c r="H9" s="4"/>
      <c r="I9" s="5"/>
      <c r="J9" s="4"/>
      <c r="K9" s="4"/>
      <c r="L9" s="4"/>
      <c r="M9" s="5"/>
      <c r="N9" s="5"/>
      <c r="O9" s="5"/>
      <c r="P9" s="5"/>
      <c r="Q9" s="5"/>
      <c r="R9" s="5"/>
      <c r="S9" s="5"/>
      <c r="T9" s="5"/>
      <c r="U9" s="11"/>
      <c r="V9" s="2"/>
      <c r="W9" s="2"/>
    </row>
    <row r="10" spans="1:26" ht="30" customHeight="1" x14ac:dyDescent="0.25">
      <c r="A10" s="141" t="s">
        <v>46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2"/>
      <c r="W10" s="2"/>
    </row>
    <row r="11" spans="1:26" s="15" customFormat="1" ht="48" customHeight="1" x14ac:dyDescent="0.25">
      <c r="A11" s="135" t="s">
        <v>0</v>
      </c>
      <c r="B11" s="135" t="s">
        <v>57</v>
      </c>
      <c r="C11" s="135" t="s">
        <v>1</v>
      </c>
      <c r="D11" s="135"/>
      <c r="E11" s="136" t="s">
        <v>4</v>
      </c>
      <c r="F11" s="136" t="s">
        <v>5</v>
      </c>
      <c r="G11" s="136" t="s">
        <v>6</v>
      </c>
      <c r="H11" s="136" t="s">
        <v>8</v>
      </c>
      <c r="I11" s="136" t="s">
        <v>9</v>
      </c>
      <c r="J11" s="135" t="s">
        <v>11</v>
      </c>
      <c r="K11" s="135"/>
      <c r="L11" s="135"/>
      <c r="M11" s="135" t="s">
        <v>17</v>
      </c>
      <c r="N11" s="135"/>
      <c r="O11" s="135"/>
      <c r="P11" s="135" t="s">
        <v>18</v>
      </c>
      <c r="Q11" s="135"/>
      <c r="R11" s="135"/>
      <c r="S11" s="135"/>
      <c r="T11" s="135"/>
      <c r="U11" s="135"/>
      <c r="V11" s="4" t="s">
        <v>25</v>
      </c>
      <c r="W11" s="4"/>
      <c r="X11" s="4"/>
      <c r="Y11" s="4"/>
      <c r="Z11" s="4"/>
    </row>
    <row r="12" spans="1:26" s="15" customFormat="1" ht="28.5" customHeight="1" x14ac:dyDescent="0.25">
      <c r="A12" s="135"/>
      <c r="B12" s="135"/>
      <c r="C12" s="135"/>
      <c r="D12" s="135"/>
      <c r="E12" s="135"/>
      <c r="F12" s="135"/>
      <c r="G12" s="135"/>
      <c r="H12" s="135"/>
      <c r="I12" s="135"/>
      <c r="J12" s="136" t="s">
        <v>12</v>
      </c>
      <c r="K12" s="135" t="s">
        <v>14</v>
      </c>
      <c r="L12" s="135"/>
      <c r="M12" s="136" t="s">
        <v>12</v>
      </c>
      <c r="N12" s="135" t="s">
        <v>14</v>
      </c>
      <c r="O12" s="135"/>
      <c r="P12" s="136" t="s">
        <v>19</v>
      </c>
      <c r="Q12" s="135" t="s">
        <v>21</v>
      </c>
      <c r="R12" s="135"/>
      <c r="S12" s="135"/>
      <c r="T12" s="135"/>
      <c r="U12" s="135"/>
      <c r="V12" s="4"/>
      <c r="W12" s="4"/>
      <c r="X12" s="4"/>
      <c r="Y12" s="4"/>
      <c r="Z12" s="4"/>
    </row>
    <row r="13" spans="1:26" s="15" customFormat="1" ht="84" x14ac:dyDescent="0.25">
      <c r="A13" s="135"/>
      <c r="B13" s="135"/>
      <c r="C13" s="136" t="s">
        <v>2</v>
      </c>
      <c r="D13" s="136" t="s">
        <v>3</v>
      </c>
      <c r="E13" s="135"/>
      <c r="F13" s="135"/>
      <c r="G13" s="135"/>
      <c r="H13" s="135"/>
      <c r="I13" s="135"/>
      <c r="J13" s="135"/>
      <c r="K13" s="3" t="s">
        <v>15</v>
      </c>
      <c r="L13" s="3" t="s">
        <v>16</v>
      </c>
      <c r="M13" s="135"/>
      <c r="N13" s="3" t="s">
        <v>15</v>
      </c>
      <c r="O13" s="3" t="s">
        <v>16</v>
      </c>
      <c r="P13" s="135"/>
      <c r="Q13" s="3" t="s">
        <v>22</v>
      </c>
      <c r="R13" s="3" t="s">
        <v>23</v>
      </c>
      <c r="S13" s="3" t="s">
        <v>24</v>
      </c>
      <c r="T13" s="3" t="s">
        <v>47</v>
      </c>
      <c r="U13" s="3" t="s">
        <v>45</v>
      </c>
      <c r="V13" s="4" t="s">
        <v>26</v>
      </c>
      <c r="W13" s="4"/>
    </row>
    <row r="14" spans="1:26" s="15" customFormat="1" ht="24" x14ac:dyDescent="0.25">
      <c r="A14" s="135"/>
      <c r="B14" s="135"/>
      <c r="C14" s="135"/>
      <c r="D14" s="135"/>
      <c r="E14" s="135"/>
      <c r="F14" s="135"/>
      <c r="G14" s="1" t="s">
        <v>7</v>
      </c>
      <c r="H14" s="1" t="s">
        <v>7</v>
      </c>
      <c r="I14" s="1" t="s">
        <v>10</v>
      </c>
      <c r="J14" s="1" t="s">
        <v>13</v>
      </c>
      <c r="K14" s="1" t="s">
        <v>13</v>
      </c>
      <c r="L14" s="1" t="s">
        <v>13</v>
      </c>
      <c r="M14" s="1" t="s">
        <v>10</v>
      </c>
      <c r="N14" s="1" t="s">
        <v>10</v>
      </c>
      <c r="O14" s="1" t="s">
        <v>10</v>
      </c>
      <c r="P14" s="1" t="s">
        <v>20</v>
      </c>
      <c r="Q14" s="1" t="s">
        <v>20</v>
      </c>
      <c r="R14" s="1" t="s">
        <v>20</v>
      </c>
      <c r="S14" s="1" t="s">
        <v>20</v>
      </c>
      <c r="T14" s="1" t="s">
        <v>20</v>
      </c>
      <c r="U14" s="1" t="s">
        <v>20</v>
      </c>
      <c r="V14" s="4" t="s">
        <v>27</v>
      </c>
      <c r="W14" s="4"/>
    </row>
    <row r="15" spans="1:26" s="15" customFormat="1" x14ac:dyDescent="0.3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  <c r="J15" s="1">
        <v>10</v>
      </c>
      <c r="K15" s="1">
        <v>11</v>
      </c>
      <c r="L15" s="1">
        <v>12</v>
      </c>
      <c r="M15" s="1">
        <v>13</v>
      </c>
      <c r="N15" s="1">
        <v>14</v>
      </c>
      <c r="O15" s="1">
        <v>15</v>
      </c>
      <c r="P15" s="1">
        <v>16</v>
      </c>
      <c r="Q15" s="1">
        <v>17</v>
      </c>
      <c r="R15" s="1">
        <v>18</v>
      </c>
      <c r="S15" s="1">
        <v>19</v>
      </c>
      <c r="T15" s="1">
        <v>20</v>
      </c>
      <c r="U15" s="1">
        <v>21</v>
      </c>
      <c r="V15" s="6"/>
      <c r="W15" s="4"/>
    </row>
    <row r="16" spans="1:26" s="15" customFormat="1" ht="24" customHeight="1" x14ac:dyDescent="0.25">
      <c r="A16" s="34"/>
      <c r="B16" s="35"/>
      <c r="C16" s="36"/>
      <c r="D16" s="36"/>
      <c r="E16" s="36"/>
      <c r="F16" s="36"/>
      <c r="G16" s="56">
        <f t="shared" ref="G16:U16" si="0">G17+G130+G211+G284+G286</f>
        <v>1781</v>
      </c>
      <c r="H16" s="56">
        <f t="shared" si="0"/>
        <v>1781</v>
      </c>
      <c r="I16" s="55">
        <f t="shared" si="0"/>
        <v>109156.26</v>
      </c>
      <c r="J16" s="56">
        <f t="shared" si="0"/>
        <v>975</v>
      </c>
      <c r="K16" s="56">
        <f t="shared" si="0"/>
        <v>515</v>
      </c>
      <c r="L16" s="56">
        <f t="shared" si="0"/>
        <v>460</v>
      </c>
      <c r="M16" s="55">
        <f t="shared" si="0"/>
        <v>45571.460000000006</v>
      </c>
      <c r="N16" s="55">
        <f t="shared" si="0"/>
        <v>25459.019999999997</v>
      </c>
      <c r="O16" s="55">
        <f t="shared" si="0"/>
        <v>20112.439999999999</v>
      </c>
      <c r="P16" s="55">
        <f t="shared" si="0"/>
        <v>1688952010.9994626</v>
      </c>
      <c r="Q16" s="55">
        <f t="shared" si="0"/>
        <v>731891007.16974711</v>
      </c>
      <c r="R16" s="55">
        <f t="shared" si="0"/>
        <v>734480659.55034161</v>
      </c>
      <c r="S16" s="55">
        <f t="shared" si="0"/>
        <v>111871243.52059278</v>
      </c>
      <c r="T16" s="55">
        <f t="shared" si="0"/>
        <v>110709100.78817782</v>
      </c>
      <c r="U16" s="55">
        <f t="shared" si="0"/>
        <v>0</v>
      </c>
      <c r="V16" s="30"/>
      <c r="W16" s="4"/>
    </row>
    <row r="17" spans="1:28" s="26" customFormat="1" ht="31.5" customHeight="1" x14ac:dyDescent="0.25">
      <c r="A17" s="137" t="s">
        <v>398</v>
      </c>
      <c r="B17" s="138"/>
      <c r="C17" s="37" t="s">
        <v>44</v>
      </c>
      <c r="D17" s="37" t="s">
        <v>44</v>
      </c>
      <c r="E17" s="38" t="s">
        <v>44</v>
      </c>
      <c r="F17" s="38" t="s">
        <v>44</v>
      </c>
      <c r="G17" s="39">
        <f t="shared" ref="G17:U17" si="1">SUM(G18:G129)</f>
        <v>739</v>
      </c>
      <c r="H17" s="39">
        <f t="shared" si="1"/>
        <v>739</v>
      </c>
      <c r="I17" s="40">
        <f t="shared" si="1"/>
        <v>41244.21</v>
      </c>
      <c r="J17" s="39">
        <f t="shared" si="1"/>
        <v>343</v>
      </c>
      <c r="K17" s="39">
        <f t="shared" si="1"/>
        <v>86</v>
      </c>
      <c r="L17" s="39">
        <f t="shared" si="1"/>
        <v>257</v>
      </c>
      <c r="M17" s="40">
        <f>SUM(M18:M129)</f>
        <v>17016.480000000003</v>
      </c>
      <c r="N17" s="40">
        <f t="shared" si="1"/>
        <v>4389.24</v>
      </c>
      <c r="O17" s="40">
        <f t="shared" si="1"/>
        <v>12627.24</v>
      </c>
      <c r="P17" s="40">
        <f>SUM(P18:P129)</f>
        <v>693330833.20000005</v>
      </c>
      <c r="Q17" s="40">
        <f>SUM(Q18:Q129)</f>
        <v>157020673.2614468</v>
      </c>
      <c r="R17" s="40">
        <f t="shared" si="1"/>
        <v>381348022.1400001</v>
      </c>
      <c r="S17" s="40">
        <f t="shared" si="1"/>
        <v>46530573.599999987</v>
      </c>
      <c r="T17" s="40">
        <f t="shared" si="1"/>
        <v>108431564.20000006</v>
      </c>
      <c r="U17" s="40">
        <f t="shared" si="1"/>
        <v>0</v>
      </c>
      <c r="V17" s="27">
        <f>SUM(W18:W80)</f>
        <v>0</v>
      </c>
      <c r="W17" s="28">
        <f>SUM(X25:X80)</f>
        <v>0</v>
      </c>
      <c r="X17" s="29"/>
      <c r="Y17" s="29"/>
      <c r="Z17" s="29"/>
      <c r="AA17" s="29"/>
      <c r="AB17" s="29"/>
    </row>
    <row r="18" spans="1:28" s="69" customFormat="1" ht="30" customHeight="1" x14ac:dyDescent="0.25">
      <c r="A18" s="61" t="s">
        <v>29</v>
      </c>
      <c r="B18" s="62" t="s">
        <v>353</v>
      </c>
      <c r="C18" s="63" t="s">
        <v>87</v>
      </c>
      <c r="D18" s="63" t="s">
        <v>173</v>
      </c>
      <c r="E18" s="63" t="s">
        <v>136</v>
      </c>
      <c r="F18" s="63" t="s">
        <v>137</v>
      </c>
      <c r="G18" s="63">
        <v>1</v>
      </c>
      <c r="H18" s="63">
        <v>1</v>
      </c>
      <c r="I18" s="63">
        <v>323.89999999999998</v>
      </c>
      <c r="J18" s="64">
        <v>1</v>
      </c>
      <c r="K18" s="64">
        <v>1</v>
      </c>
      <c r="L18" s="64"/>
      <c r="M18" s="65">
        <v>38</v>
      </c>
      <c r="N18" s="65">
        <v>38</v>
      </c>
      <c r="O18" s="65"/>
      <c r="P18" s="65">
        <v>2296480.9700000002</v>
      </c>
      <c r="Q18" s="65">
        <v>320491.77532150247</v>
      </c>
      <c r="R18" s="65">
        <v>788536.84</v>
      </c>
      <c r="S18" s="65">
        <v>97492.63</v>
      </c>
      <c r="T18" s="66">
        <v>1089959.72</v>
      </c>
      <c r="U18" s="66"/>
      <c r="V18" s="67">
        <v>0</v>
      </c>
      <c r="W18" s="68"/>
    </row>
    <row r="19" spans="1:28" s="69" customFormat="1" ht="30" customHeight="1" x14ac:dyDescent="0.25">
      <c r="A19" s="61" t="s">
        <v>35</v>
      </c>
      <c r="B19" s="62" t="s">
        <v>354</v>
      </c>
      <c r="C19" s="63" t="s">
        <v>88</v>
      </c>
      <c r="D19" s="63" t="s">
        <v>173</v>
      </c>
      <c r="E19" s="63" t="s">
        <v>136</v>
      </c>
      <c r="F19" s="63" t="s">
        <v>137</v>
      </c>
      <c r="G19" s="63">
        <v>1</v>
      </c>
      <c r="H19" s="63">
        <v>1</v>
      </c>
      <c r="I19" s="63">
        <v>510.4</v>
      </c>
      <c r="J19" s="64">
        <v>1</v>
      </c>
      <c r="K19" s="64">
        <v>1</v>
      </c>
      <c r="L19" s="64"/>
      <c r="M19" s="65">
        <v>30.5</v>
      </c>
      <c r="N19" s="65">
        <v>30.5</v>
      </c>
      <c r="O19" s="65"/>
      <c r="P19" s="65">
        <v>1068278.6299999999</v>
      </c>
      <c r="Q19" s="65">
        <v>279353.4992913584</v>
      </c>
      <c r="R19" s="65">
        <v>685766.53</v>
      </c>
      <c r="S19" s="65">
        <v>103158.54</v>
      </c>
      <c r="T19" s="66">
        <v>0</v>
      </c>
      <c r="U19" s="66"/>
      <c r="V19" s="67">
        <v>0</v>
      </c>
      <c r="W19" s="68"/>
    </row>
    <row r="20" spans="1:28" s="69" customFormat="1" ht="30" customHeight="1" x14ac:dyDescent="0.25">
      <c r="A20" s="61" t="s">
        <v>30</v>
      </c>
      <c r="B20" s="62" t="s">
        <v>166</v>
      </c>
      <c r="C20" s="63" t="s">
        <v>69</v>
      </c>
      <c r="D20" s="63" t="s">
        <v>167</v>
      </c>
      <c r="E20" s="63" t="s">
        <v>138</v>
      </c>
      <c r="F20" s="63" t="s">
        <v>168</v>
      </c>
      <c r="G20" s="63">
        <v>1</v>
      </c>
      <c r="H20" s="63">
        <v>1</v>
      </c>
      <c r="I20" s="63">
        <v>175.35</v>
      </c>
      <c r="J20" s="64">
        <v>1</v>
      </c>
      <c r="K20" s="64"/>
      <c r="L20" s="64">
        <v>1</v>
      </c>
      <c r="M20" s="65">
        <v>29.23</v>
      </c>
      <c r="N20" s="65"/>
      <c r="O20" s="65">
        <v>29.23</v>
      </c>
      <c r="P20" s="65">
        <v>1023796.14</v>
      </c>
      <c r="Q20" s="65">
        <v>267721.4027634887</v>
      </c>
      <c r="R20" s="65">
        <v>657211.66</v>
      </c>
      <c r="S20" s="65">
        <v>98863.08</v>
      </c>
      <c r="T20" s="66">
        <v>0</v>
      </c>
      <c r="U20" s="66"/>
      <c r="V20" s="67">
        <v>0</v>
      </c>
      <c r="W20" s="68"/>
    </row>
    <row r="21" spans="1:28" s="69" customFormat="1" ht="30" customHeight="1" x14ac:dyDescent="0.25">
      <c r="A21" s="61" t="s">
        <v>33</v>
      </c>
      <c r="B21" s="62" t="s">
        <v>355</v>
      </c>
      <c r="C21" s="63" t="s">
        <v>51</v>
      </c>
      <c r="D21" s="63" t="s">
        <v>305</v>
      </c>
      <c r="E21" s="63" t="s">
        <v>136</v>
      </c>
      <c r="F21" s="63" t="s">
        <v>137</v>
      </c>
      <c r="G21" s="63">
        <v>2</v>
      </c>
      <c r="H21" s="63">
        <v>2</v>
      </c>
      <c r="I21" s="63">
        <v>182.2</v>
      </c>
      <c r="J21" s="64">
        <v>1</v>
      </c>
      <c r="K21" s="64"/>
      <c r="L21" s="64">
        <v>1</v>
      </c>
      <c r="M21" s="65">
        <v>30.6</v>
      </c>
      <c r="N21" s="65"/>
      <c r="O21" s="65">
        <v>30.6</v>
      </c>
      <c r="P21" s="65">
        <v>1599060.23</v>
      </c>
      <c r="Q21" s="65">
        <v>249121.59555269306</v>
      </c>
      <c r="R21" s="65">
        <v>825254.53</v>
      </c>
      <c r="S21" s="65">
        <v>72525.36</v>
      </c>
      <c r="T21" s="66">
        <v>452158.74</v>
      </c>
      <c r="U21" s="66"/>
      <c r="V21" s="67">
        <v>0</v>
      </c>
      <c r="W21" s="68"/>
    </row>
    <row r="22" spans="1:28" s="69" customFormat="1" ht="30" customHeight="1" x14ac:dyDescent="0.25">
      <c r="A22" s="61" t="s">
        <v>34</v>
      </c>
      <c r="B22" s="62" t="s">
        <v>356</v>
      </c>
      <c r="C22" s="63" t="s">
        <v>58</v>
      </c>
      <c r="D22" s="63" t="s">
        <v>305</v>
      </c>
      <c r="E22" s="63" t="s">
        <v>136</v>
      </c>
      <c r="F22" s="63" t="s">
        <v>137</v>
      </c>
      <c r="G22" s="63">
        <v>1</v>
      </c>
      <c r="H22" s="63">
        <v>1</v>
      </c>
      <c r="I22" s="63">
        <v>182.5</v>
      </c>
      <c r="J22" s="64">
        <v>1</v>
      </c>
      <c r="K22" s="64">
        <v>1</v>
      </c>
      <c r="L22" s="64"/>
      <c r="M22" s="65">
        <v>46.4</v>
      </c>
      <c r="N22" s="65">
        <v>46.4</v>
      </c>
      <c r="O22" s="65"/>
      <c r="P22" s="65">
        <v>1625184.45</v>
      </c>
      <c r="Q22" s="65">
        <v>424983.68416783703</v>
      </c>
      <c r="R22" s="65">
        <v>1043264.5</v>
      </c>
      <c r="S22" s="65">
        <v>156936.26999999999</v>
      </c>
      <c r="T22" s="66">
        <v>0</v>
      </c>
      <c r="U22" s="66"/>
      <c r="V22" s="67">
        <v>0</v>
      </c>
    </row>
    <row r="23" spans="1:28" s="69" customFormat="1" ht="30" customHeight="1" x14ac:dyDescent="0.25">
      <c r="A23" s="61" t="s">
        <v>54</v>
      </c>
      <c r="B23" s="62" t="s">
        <v>172</v>
      </c>
      <c r="C23" s="63" t="s">
        <v>85</v>
      </c>
      <c r="D23" s="63" t="s">
        <v>173</v>
      </c>
      <c r="E23" s="63" t="s">
        <v>138</v>
      </c>
      <c r="F23" s="63" t="s">
        <v>168</v>
      </c>
      <c r="G23" s="63">
        <v>2</v>
      </c>
      <c r="H23" s="63">
        <v>2</v>
      </c>
      <c r="I23" s="63">
        <v>114.1</v>
      </c>
      <c r="J23" s="64">
        <v>2</v>
      </c>
      <c r="K23" s="64"/>
      <c r="L23" s="64">
        <v>2</v>
      </c>
      <c r="M23" s="65">
        <v>85.8</v>
      </c>
      <c r="N23" s="65"/>
      <c r="O23" s="65">
        <v>85.8</v>
      </c>
      <c r="P23" s="65">
        <v>3005190.21</v>
      </c>
      <c r="Q23" s="65">
        <v>785853.4504655262</v>
      </c>
      <c r="R23" s="65">
        <v>1929139.95</v>
      </c>
      <c r="S23" s="65">
        <v>290196.81</v>
      </c>
      <c r="T23" s="66">
        <v>0</v>
      </c>
      <c r="U23" s="66"/>
      <c r="V23" s="67">
        <v>0</v>
      </c>
    </row>
    <row r="24" spans="1:28" s="69" customFormat="1" ht="30" customHeight="1" x14ac:dyDescent="0.25">
      <c r="A24" s="61" t="s">
        <v>36</v>
      </c>
      <c r="B24" s="62" t="s">
        <v>174</v>
      </c>
      <c r="C24" s="63" t="s">
        <v>70</v>
      </c>
      <c r="D24" s="63" t="s">
        <v>155</v>
      </c>
      <c r="E24" s="63" t="s">
        <v>138</v>
      </c>
      <c r="F24" s="63" t="s">
        <v>168</v>
      </c>
      <c r="G24" s="63">
        <v>1</v>
      </c>
      <c r="H24" s="63">
        <v>1</v>
      </c>
      <c r="I24" s="63">
        <v>132.80000000000001</v>
      </c>
      <c r="J24" s="64">
        <v>1</v>
      </c>
      <c r="K24" s="64"/>
      <c r="L24" s="64">
        <v>1</v>
      </c>
      <c r="M24" s="65">
        <v>75.7</v>
      </c>
      <c r="N24" s="65"/>
      <c r="O24" s="65">
        <v>75.7</v>
      </c>
      <c r="P24" s="65">
        <v>3745830.52</v>
      </c>
      <c r="Q24" s="65">
        <v>722528.60766160942</v>
      </c>
      <c r="R24" s="65">
        <v>1608786.2</v>
      </c>
      <c r="S24" s="65">
        <v>182156.29</v>
      </c>
      <c r="T24" s="66">
        <v>1232359.42</v>
      </c>
      <c r="U24" s="66"/>
      <c r="V24" s="67">
        <v>0</v>
      </c>
    </row>
    <row r="25" spans="1:28" s="69" customFormat="1" ht="30" customHeight="1" x14ac:dyDescent="0.25">
      <c r="A25" s="61" t="s">
        <v>55</v>
      </c>
      <c r="B25" s="62" t="s">
        <v>175</v>
      </c>
      <c r="C25" s="63" t="s">
        <v>72</v>
      </c>
      <c r="D25" s="63" t="s">
        <v>176</v>
      </c>
      <c r="E25" s="63" t="s">
        <v>138</v>
      </c>
      <c r="F25" s="63" t="s">
        <v>137</v>
      </c>
      <c r="G25" s="63">
        <v>2</v>
      </c>
      <c r="H25" s="63">
        <v>2</v>
      </c>
      <c r="I25" s="63">
        <v>112.8</v>
      </c>
      <c r="J25" s="64">
        <v>1</v>
      </c>
      <c r="K25" s="64">
        <v>1</v>
      </c>
      <c r="L25" s="64"/>
      <c r="M25" s="65">
        <v>28.2</v>
      </c>
      <c r="N25" s="65">
        <v>28.2</v>
      </c>
      <c r="O25" s="65"/>
      <c r="P25" s="65">
        <v>987719.86</v>
      </c>
      <c r="Q25" s="65">
        <v>258287.49770545267</v>
      </c>
      <c r="R25" s="65">
        <v>634052.99</v>
      </c>
      <c r="S25" s="65">
        <v>95379.37</v>
      </c>
      <c r="T25" s="66">
        <v>0</v>
      </c>
      <c r="U25" s="66"/>
      <c r="V25" s="67">
        <v>0</v>
      </c>
    </row>
    <row r="26" spans="1:28" s="69" customFormat="1" ht="30" customHeight="1" x14ac:dyDescent="0.25">
      <c r="A26" s="61" t="s">
        <v>31</v>
      </c>
      <c r="B26" s="62" t="s">
        <v>140</v>
      </c>
      <c r="C26" s="63" t="s">
        <v>72</v>
      </c>
      <c r="D26" s="63" t="s">
        <v>141</v>
      </c>
      <c r="E26" s="63" t="s">
        <v>138</v>
      </c>
      <c r="F26" s="63" t="s">
        <v>137</v>
      </c>
      <c r="G26" s="63">
        <v>4</v>
      </c>
      <c r="H26" s="63">
        <v>4</v>
      </c>
      <c r="I26" s="63">
        <v>86.8</v>
      </c>
      <c r="J26" s="64">
        <v>1</v>
      </c>
      <c r="K26" s="64">
        <v>1</v>
      </c>
      <c r="L26" s="64"/>
      <c r="M26" s="65">
        <v>43.3</v>
      </c>
      <c r="N26" s="65">
        <v>43.3</v>
      </c>
      <c r="O26" s="65"/>
      <c r="P26" s="65">
        <v>1516605.32</v>
      </c>
      <c r="Q26" s="65">
        <v>396590.37768248579</v>
      </c>
      <c r="R26" s="65">
        <v>973563.64</v>
      </c>
      <c r="S26" s="65">
        <v>146451.29999999999</v>
      </c>
      <c r="T26" s="66">
        <v>0</v>
      </c>
      <c r="U26" s="66"/>
      <c r="V26" s="67">
        <v>0</v>
      </c>
    </row>
    <row r="27" spans="1:28" s="69" customFormat="1" ht="30" customHeight="1" x14ac:dyDescent="0.25">
      <c r="A27" s="61" t="s">
        <v>52</v>
      </c>
      <c r="B27" s="62" t="s">
        <v>142</v>
      </c>
      <c r="C27" s="63" t="s">
        <v>143</v>
      </c>
      <c r="D27" s="63" t="s">
        <v>144</v>
      </c>
      <c r="E27" s="63" t="s">
        <v>138</v>
      </c>
      <c r="F27" s="63" t="s">
        <v>137</v>
      </c>
      <c r="G27" s="63">
        <v>1</v>
      </c>
      <c r="H27" s="63">
        <v>1</v>
      </c>
      <c r="I27" s="63">
        <v>562.5</v>
      </c>
      <c r="J27" s="64">
        <v>1</v>
      </c>
      <c r="K27" s="64"/>
      <c r="L27" s="64">
        <v>1</v>
      </c>
      <c r="M27" s="65">
        <v>52.3</v>
      </c>
      <c r="N27" s="65"/>
      <c r="O27" s="65">
        <v>52.3</v>
      </c>
      <c r="P27" s="65">
        <v>1831835.06</v>
      </c>
      <c r="Q27" s="65">
        <v>479022.55780124728</v>
      </c>
      <c r="R27" s="65">
        <v>1175920.97</v>
      </c>
      <c r="S27" s="65">
        <v>176891.53</v>
      </c>
      <c r="T27" s="66">
        <v>0</v>
      </c>
      <c r="U27" s="66"/>
      <c r="V27" s="67">
        <v>0</v>
      </c>
    </row>
    <row r="28" spans="1:28" s="69" customFormat="1" ht="30" customHeight="1" x14ac:dyDescent="0.25">
      <c r="A28" s="61" t="s">
        <v>37</v>
      </c>
      <c r="B28" s="62" t="s">
        <v>306</v>
      </c>
      <c r="C28" s="63" t="s">
        <v>307</v>
      </c>
      <c r="D28" s="63" t="s">
        <v>173</v>
      </c>
      <c r="E28" s="63" t="s">
        <v>168</v>
      </c>
      <c r="F28" s="63" t="s">
        <v>137</v>
      </c>
      <c r="G28" s="63">
        <v>2</v>
      </c>
      <c r="H28" s="63">
        <v>2</v>
      </c>
      <c r="I28" s="63">
        <v>84.8</v>
      </c>
      <c r="J28" s="64">
        <v>1</v>
      </c>
      <c r="K28" s="64">
        <v>1</v>
      </c>
      <c r="L28" s="64"/>
      <c r="M28" s="65">
        <v>36.6</v>
      </c>
      <c r="N28" s="65">
        <v>36.6</v>
      </c>
      <c r="O28" s="65"/>
      <c r="P28" s="65">
        <v>1755371.74</v>
      </c>
      <c r="Q28" s="65">
        <v>306897.12774611142</v>
      </c>
      <c r="R28" s="65">
        <v>767257.43</v>
      </c>
      <c r="S28" s="65">
        <v>89284.53</v>
      </c>
      <c r="T28" s="66">
        <v>591932.65</v>
      </c>
      <c r="U28" s="66"/>
      <c r="V28" s="67">
        <v>0</v>
      </c>
    </row>
    <row r="29" spans="1:28" s="69" customFormat="1" ht="30" customHeight="1" x14ac:dyDescent="0.25">
      <c r="A29" s="61" t="s">
        <v>38</v>
      </c>
      <c r="B29" s="62" t="s">
        <v>145</v>
      </c>
      <c r="C29" s="63" t="s">
        <v>82</v>
      </c>
      <c r="D29" s="63" t="s">
        <v>146</v>
      </c>
      <c r="E29" s="63" t="s">
        <v>138</v>
      </c>
      <c r="F29" s="63" t="s">
        <v>137</v>
      </c>
      <c r="G29" s="63">
        <v>4</v>
      </c>
      <c r="H29" s="63">
        <v>4</v>
      </c>
      <c r="I29" s="63">
        <v>203.6</v>
      </c>
      <c r="J29" s="64">
        <v>2</v>
      </c>
      <c r="K29" s="64"/>
      <c r="L29" s="64">
        <v>2</v>
      </c>
      <c r="M29" s="65">
        <v>102.2</v>
      </c>
      <c r="N29" s="65"/>
      <c r="O29" s="65">
        <v>102.2</v>
      </c>
      <c r="P29" s="65">
        <v>5025183.03</v>
      </c>
      <c r="Q29" s="65">
        <v>894367.82128247316</v>
      </c>
      <c r="R29" s="65">
        <v>2182825.85</v>
      </c>
      <c r="S29" s="65">
        <v>298708.2</v>
      </c>
      <c r="T29" s="66">
        <v>1649281.16</v>
      </c>
      <c r="U29" s="66"/>
      <c r="V29" s="67">
        <v>0</v>
      </c>
    </row>
    <row r="30" spans="1:28" s="69" customFormat="1" ht="30" customHeight="1" x14ac:dyDescent="0.25">
      <c r="A30" s="61" t="s">
        <v>50</v>
      </c>
      <c r="B30" s="62" t="s">
        <v>347</v>
      </c>
      <c r="C30" s="63" t="s">
        <v>67</v>
      </c>
      <c r="D30" s="63" t="s">
        <v>141</v>
      </c>
      <c r="E30" s="63" t="s">
        <v>136</v>
      </c>
      <c r="F30" s="63" t="s">
        <v>137</v>
      </c>
      <c r="G30" s="63">
        <v>1</v>
      </c>
      <c r="H30" s="63">
        <v>1</v>
      </c>
      <c r="I30" s="63">
        <v>82</v>
      </c>
      <c r="J30" s="64">
        <v>1</v>
      </c>
      <c r="K30" s="64"/>
      <c r="L30" s="64">
        <v>1</v>
      </c>
      <c r="M30" s="65">
        <v>41.6</v>
      </c>
      <c r="N30" s="65"/>
      <c r="O30" s="65">
        <v>41.6</v>
      </c>
      <c r="P30" s="65">
        <v>1995176.61</v>
      </c>
      <c r="Q30" s="65">
        <v>348822.96486989717</v>
      </c>
      <c r="R30" s="65">
        <v>872074.02</v>
      </c>
      <c r="S30" s="65">
        <v>101481.87</v>
      </c>
      <c r="T30" s="66">
        <v>672797.76</v>
      </c>
      <c r="U30" s="66"/>
      <c r="V30" s="67">
        <v>0</v>
      </c>
    </row>
    <row r="31" spans="1:28" s="69" customFormat="1" ht="30" customHeight="1" x14ac:dyDescent="0.25">
      <c r="A31" s="61" t="s">
        <v>39</v>
      </c>
      <c r="B31" s="62" t="s">
        <v>147</v>
      </c>
      <c r="C31" s="63" t="s">
        <v>117</v>
      </c>
      <c r="D31" s="63" t="s">
        <v>148</v>
      </c>
      <c r="E31" s="63" t="s">
        <v>138</v>
      </c>
      <c r="F31" s="63" t="s">
        <v>139</v>
      </c>
      <c r="G31" s="63">
        <v>7</v>
      </c>
      <c r="H31" s="63">
        <v>7</v>
      </c>
      <c r="I31" s="63">
        <v>233</v>
      </c>
      <c r="J31" s="64">
        <v>3</v>
      </c>
      <c r="K31" s="64"/>
      <c r="L31" s="64">
        <v>3</v>
      </c>
      <c r="M31" s="65">
        <v>186.8</v>
      </c>
      <c r="N31" s="65"/>
      <c r="O31" s="65">
        <v>186.8</v>
      </c>
      <c r="P31" s="65">
        <v>6542768.4199999999</v>
      </c>
      <c r="Q31" s="65">
        <v>1710925.6940205162</v>
      </c>
      <c r="R31" s="65">
        <v>4200038.96</v>
      </c>
      <c r="S31" s="65">
        <v>631803.77</v>
      </c>
      <c r="T31" s="66">
        <v>0</v>
      </c>
      <c r="U31" s="66"/>
      <c r="V31" s="67">
        <v>0</v>
      </c>
    </row>
    <row r="32" spans="1:28" s="69" customFormat="1" ht="30" customHeight="1" x14ac:dyDescent="0.25">
      <c r="A32" s="61" t="s">
        <v>49</v>
      </c>
      <c r="B32" s="62" t="s">
        <v>149</v>
      </c>
      <c r="C32" s="63" t="s">
        <v>73</v>
      </c>
      <c r="D32" s="63" t="s">
        <v>141</v>
      </c>
      <c r="E32" s="63" t="s">
        <v>138</v>
      </c>
      <c r="F32" s="63" t="s">
        <v>137</v>
      </c>
      <c r="G32" s="63">
        <v>7</v>
      </c>
      <c r="H32" s="63">
        <v>7</v>
      </c>
      <c r="I32" s="63">
        <v>400.9</v>
      </c>
      <c r="J32" s="64">
        <v>4</v>
      </c>
      <c r="K32" s="64">
        <v>3</v>
      </c>
      <c r="L32" s="64">
        <v>1</v>
      </c>
      <c r="M32" s="65">
        <v>182.1</v>
      </c>
      <c r="N32" s="65">
        <v>134.5</v>
      </c>
      <c r="O32" s="65">
        <v>47.6</v>
      </c>
      <c r="P32" s="65">
        <v>6378148.46</v>
      </c>
      <c r="Q32" s="65">
        <v>1667877.7777362741</v>
      </c>
      <c r="R32" s="65">
        <v>4094363.47</v>
      </c>
      <c r="S32" s="65">
        <v>615907.21</v>
      </c>
      <c r="T32" s="66">
        <v>0</v>
      </c>
      <c r="U32" s="66"/>
      <c r="V32" s="67">
        <v>0</v>
      </c>
    </row>
    <row r="33" spans="1:22" s="69" customFormat="1" ht="30" customHeight="1" x14ac:dyDescent="0.25">
      <c r="A33" s="61" t="s">
        <v>51</v>
      </c>
      <c r="B33" s="62" t="s">
        <v>150</v>
      </c>
      <c r="C33" s="63" t="s">
        <v>64</v>
      </c>
      <c r="D33" s="63" t="s">
        <v>151</v>
      </c>
      <c r="E33" s="63" t="s">
        <v>138</v>
      </c>
      <c r="F33" s="63" t="s">
        <v>139</v>
      </c>
      <c r="G33" s="63">
        <v>16</v>
      </c>
      <c r="H33" s="63">
        <v>16</v>
      </c>
      <c r="I33" s="63">
        <v>408.4</v>
      </c>
      <c r="J33" s="64">
        <v>6</v>
      </c>
      <c r="K33" s="64">
        <v>2</v>
      </c>
      <c r="L33" s="64">
        <v>4</v>
      </c>
      <c r="M33" s="65">
        <v>313.48</v>
      </c>
      <c r="N33" s="65">
        <v>108.1</v>
      </c>
      <c r="O33" s="65">
        <v>205.38</v>
      </c>
      <c r="P33" s="65">
        <v>10979802.17</v>
      </c>
      <c r="Q33" s="65">
        <v>2871204.4248477058</v>
      </c>
      <c r="R33" s="65">
        <v>7048330.9100000001</v>
      </c>
      <c r="S33" s="65">
        <v>1060266.8400000001</v>
      </c>
      <c r="T33" s="66">
        <v>0</v>
      </c>
      <c r="U33" s="66"/>
      <c r="V33" s="67">
        <v>0</v>
      </c>
    </row>
    <row r="34" spans="1:22" s="69" customFormat="1" ht="30" customHeight="1" x14ac:dyDescent="0.25">
      <c r="A34" s="61" t="s">
        <v>56</v>
      </c>
      <c r="B34" s="62" t="s">
        <v>152</v>
      </c>
      <c r="C34" s="63" t="s">
        <v>115</v>
      </c>
      <c r="D34" s="63" t="s">
        <v>153</v>
      </c>
      <c r="E34" s="63" t="s">
        <v>138</v>
      </c>
      <c r="F34" s="63" t="s">
        <v>137</v>
      </c>
      <c r="G34" s="63">
        <v>14</v>
      </c>
      <c r="H34" s="63">
        <v>14</v>
      </c>
      <c r="I34" s="63">
        <v>412.7</v>
      </c>
      <c r="J34" s="64">
        <v>6</v>
      </c>
      <c r="K34" s="64"/>
      <c r="L34" s="64">
        <v>6</v>
      </c>
      <c r="M34" s="65">
        <v>300.90000000000003</v>
      </c>
      <c r="N34" s="65"/>
      <c r="O34" s="65">
        <v>300.90000000000003</v>
      </c>
      <c r="P34" s="65">
        <v>10539181.050000001</v>
      </c>
      <c r="Q34" s="65">
        <v>2755982.5553039256</v>
      </c>
      <c r="R34" s="65">
        <v>6765480.3200000003</v>
      </c>
      <c r="S34" s="65">
        <v>1017718.17</v>
      </c>
      <c r="T34" s="66">
        <v>0</v>
      </c>
      <c r="U34" s="66"/>
      <c r="V34" s="67">
        <v>0</v>
      </c>
    </row>
    <row r="35" spans="1:22" s="69" customFormat="1" ht="30" customHeight="1" x14ac:dyDescent="0.25">
      <c r="A35" s="61" t="s">
        <v>40</v>
      </c>
      <c r="B35" s="62" t="s">
        <v>154</v>
      </c>
      <c r="C35" s="63" t="s">
        <v>71</v>
      </c>
      <c r="D35" s="63" t="s">
        <v>155</v>
      </c>
      <c r="E35" s="63" t="s">
        <v>138</v>
      </c>
      <c r="F35" s="63" t="s">
        <v>137</v>
      </c>
      <c r="G35" s="63">
        <v>12</v>
      </c>
      <c r="H35" s="63">
        <v>12</v>
      </c>
      <c r="I35" s="63">
        <v>331.1</v>
      </c>
      <c r="J35" s="64">
        <v>4</v>
      </c>
      <c r="K35" s="64"/>
      <c r="L35" s="64">
        <v>4</v>
      </c>
      <c r="M35" s="65">
        <v>164.5</v>
      </c>
      <c r="N35" s="65"/>
      <c r="O35" s="65">
        <v>164.5</v>
      </c>
      <c r="P35" s="65">
        <v>5761699.1799999997</v>
      </c>
      <c r="Q35" s="65">
        <v>1506677.0699484742</v>
      </c>
      <c r="R35" s="65">
        <v>3698642.45</v>
      </c>
      <c r="S35" s="65">
        <v>556379.66</v>
      </c>
      <c r="T35" s="66">
        <v>0</v>
      </c>
      <c r="U35" s="66"/>
      <c r="V35" s="67">
        <v>0</v>
      </c>
    </row>
    <row r="36" spans="1:22" s="69" customFormat="1" ht="30" customHeight="1" x14ac:dyDescent="0.25">
      <c r="A36" s="61" t="s">
        <v>58</v>
      </c>
      <c r="B36" s="62" t="s">
        <v>156</v>
      </c>
      <c r="C36" s="63" t="s">
        <v>114</v>
      </c>
      <c r="D36" s="63" t="s">
        <v>153</v>
      </c>
      <c r="E36" s="63" t="s">
        <v>138</v>
      </c>
      <c r="F36" s="63" t="s">
        <v>137</v>
      </c>
      <c r="G36" s="63">
        <v>16</v>
      </c>
      <c r="H36" s="63">
        <v>16</v>
      </c>
      <c r="I36" s="63">
        <v>332</v>
      </c>
      <c r="J36" s="64">
        <v>6</v>
      </c>
      <c r="K36" s="64">
        <v>1</v>
      </c>
      <c r="L36" s="64">
        <v>5</v>
      </c>
      <c r="M36" s="65">
        <v>254.9</v>
      </c>
      <c r="N36" s="65">
        <v>39.4</v>
      </c>
      <c r="O36" s="65">
        <v>215.5</v>
      </c>
      <c r="P36" s="65">
        <v>8928006.8100000005</v>
      </c>
      <c r="Q36" s="65">
        <v>2334662.5235858113</v>
      </c>
      <c r="R36" s="65">
        <v>5731209.4900000002</v>
      </c>
      <c r="S36" s="65">
        <v>862134.8</v>
      </c>
      <c r="T36" s="66">
        <v>0</v>
      </c>
      <c r="U36" s="66"/>
      <c r="V36" s="67">
        <v>0</v>
      </c>
    </row>
    <row r="37" spans="1:22" s="69" customFormat="1" ht="30" customHeight="1" x14ac:dyDescent="0.25">
      <c r="A37" s="61" t="s">
        <v>59</v>
      </c>
      <c r="B37" s="62" t="s">
        <v>157</v>
      </c>
      <c r="C37" s="63" t="s">
        <v>113</v>
      </c>
      <c r="D37" s="63" t="s">
        <v>153</v>
      </c>
      <c r="E37" s="63" t="s">
        <v>138</v>
      </c>
      <c r="F37" s="63" t="s">
        <v>137</v>
      </c>
      <c r="G37" s="63">
        <v>8</v>
      </c>
      <c r="H37" s="63">
        <v>8</v>
      </c>
      <c r="I37" s="63">
        <v>337.1</v>
      </c>
      <c r="J37" s="64">
        <v>5</v>
      </c>
      <c r="K37" s="64">
        <v>2</v>
      </c>
      <c r="L37" s="64">
        <v>3</v>
      </c>
      <c r="M37" s="65">
        <v>196</v>
      </c>
      <c r="N37" s="65">
        <v>79.8</v>
      </c>
      <c r="O37" s="65">
        <v>116.2</v>
      </c>
      <c r="P37" s="65">
        <v>6865003.2699999996</v>
      </c>
      <c r="Q37" s="65">
        <v>1795189.7003641389</v>
      </c>
      <c r="R37" s="65">
        <v>4406893.13</v>
      </c>
      <c r="S37" s="65">
        <v>662920.43999999994</v>
      </c>
      <c r="T37" s="66">
        <v>0</v>
      </c>
      <c r="U37" s="66"/>
      <c r="V37" s="67">
        <v>0</v>
      </c>
    </row>
    <row r="38" spans="1:22" s="69" customFormat="1" ht="30" customHeight="1" x14ac:dyDescent="0.25">
      <c r="A38" s="61" t="s">
        <v>60</v>
      </c>
      <c r="B38" s="62" t="s">
        <v>158</v>
      </c>
      <c r="C38" s="63" t="s">
        <v>159</v>
      </c>
      <c r="D38" s="63" t="s">
        <v>160</v>
      </c>
      <c r="E38" s="63" t="s">
        <v>138</v>
      </c>
      <c r="F38" s="63" t="s">
        <v>137</v>
      </c>
      <c r="G38" s="63">
        <v>9</v>
      </c>
      <c r="H38" s="63">
        <v>9</v>
      </c>
      <c r="I38" s="63">
        <v>344.5</v>
      </c>
      <c r="J38" s="64">
        <v>3</v>
      </c>
      <c r="K38" s="64">
        <v>1</v>
      </c>
      <c r="L38" s="64">
        <v>2</v>
      </c>
      <c r="M38" s="65">
        <v>130.5</v>
      </c>
      <c r="N38" s="65">
        <v>39.299999999999997</v>
      </c>
      <c r="O38" s="65">
        <v>91.199999999999989</v>
      </c>
      <c r="P38" s="65">
        <v>4570831.26</v>
      </c>
      <c r="Q38" s="65">
        <v>1195266.6117220414</v>
      </c>
      <c r="R38" s="65">
        <v>2934181.4</v>
      </c>
      <c r="S38" s="65">
        <v>441383.25</v>
      </c>
      <c r="T38" s="66">
        <v>0</v>
      </c>
      <c r="U38" s="66"/>
      <c r="V38" s="67">
        <v>0</v>
      </c>
    </row>
    <row r="39" spans="1:22" s="69" customFormat="1" ht="30" customHeight="1" x14ac:dyDescent="0.25">
      <c r="A39" s="61" t="s">
        <v>61</v>
      </c>
      <c r="B39" s="62" t="s">
        <v>161</v>
      </c>
      <c r="C39" s="63" t="s">
        <v>159</v>
      </c>
      <c r="D39" s="63" t="s">
        <v>160</v>
      </c>
      <c r="E39" s="63" t="s">
        <v>138</v>
      </c>
      <c r="F39" s="63" t="s">
        <v>137</v>
      </c>
      <c r="G39" s="63">
        <v>3</v>
      </c>
      <c r="H39" s="63">
        <v>3</v>
      </c>
      <c r="I39" s="63">
        <v>514.20000000000005</v>
      </c>
      <c r="J39" s="64">
        <v>1</v>
      </c>
      <c r="K39" s="64"/>
      <c r="L39" s="64">
        <v>1</v>
      </c>
      <c r="M39" s="65">
        <v>41.3</v>
      </c>
      <c r="N39" s="65"/>
      <c r="O39" s="65">
        <v>41.3</v>
      </c>
      <c r="P39" s="65">
        <v>1446554.27</v>
      </c>
      <c r="Q39" s="65">
        <v>378272.11543387215</v>
      </c>
      <c r="R39" s="65">
        <v>928595.34</v>
      </c>
      <c r="S39" s="65">
        <v>139686.81</v>
      </c>
      <c r="T39" s="66">
        <v>0</v>
      </c>
      <c r="U39" s="66"/>
      <c r="V39" s="67">
        <v>0</v>
      </c>
    </row>
    <row r="40" spans="1:22" s="69" customFormat="1" ht="30" customHeight="1" x14ac:dyDescent="0.25">
      <c r="A40" s="61" t="s">
        <v>62</v>
      </c>
      <c r="B40" s="62" t="s">
        <v>162</v>
      </c>
      <c r="C40" s="63" t="s">
        <v>63</v>
      </c>
      <c r="D40" s="63" t="s">
        <v>151</v>
      </c>
      <c r="E40" s="63" t="s">
        <v>138</v>
      </c>
      <c r="F40" s="63" t="s">
        <v>137</v>
      </c>
      <c r="G40" s="63">
        <v>3</v>
      </c>
      <c r="H40" s="63">
        <v>3</v>
      </c>
      <c r="I40" s="63">
        <v>214.7</v>
      </c>
      <c r="J40" s="64">
        <v>2</v>
      </c>
      <c r="K40" s="64"/>
      <c r="L40" s="64">
        <v>2</v>
      </c>
      <c r="M40" s="65">
        <v>125.5</v>
      </c>
      <c r="N40" s="65"/>
      <c r="O40" s="65">
        <v>125.5</v>
      </c>
      <c r="P40" s="65">
        <v>4395703.63</v>
      </c>
      <c r="Q40" s="65">
        <v>1149470.9561005076</v>
      </c>
      <c r="R40" s="65">
        <v>2821760.65</v>
      </c>
      <c r="S40" s="65">
        <v>424472.02</v>
      </c>
      <c r="T40" s="66">
        <v>0</v>
      </c>
      <c r="U40" s="66"/>
      <c r="V40" s="67">
        <v>0</v>
      </c>
    </row>
    <row r="41" spans="1:22" s="69" customFormat="1" ht="30" customHeight="1" x14ac:dyDescent="0.25">
      <c r="A41" s="61" t="s">
        <v>63</v>
      </c>
      <c r="B41" s="62" t="s">
        <v>163</v>
      </c>
      <c r="C41" s="63" t="s">
        <v>130</v>
      </c>
      <c r="D41" s="63" t="s">
        <v>148</v>
      </c>
      <c r="E41" s="63" t="s">
        <v>138</v>
      </c>
      <c r="F41" s="63" t="s">
        <v>139</v>
      </c>
      <c r="G41" s="63">
        <v>2</v>
      </c>
      <c r="H41" s="63">
        <v>2</v>
      </c>
      <c r="I41" s="63">
        <v>205.3</v>
      </c>
      <c r="J41" s="64">
        <v>1</v>
      </c>
      <c r="K41" s="64"/>
      <c r="L41" s="64">
        <v>1</v>
      </c>
      <c r="M41" s="65">
        <v>57.9</v>
      </c>
      <c r="N41" s="65"/>
      <c r="O41" s="65">
        <v>57.9</v>
      </c>
      <c r="P41" s="65">
        <v>2069199.33</v>
      </c>
      <c r="Q41" s="65">
        <v>527125.30317560444</v>
      </c>
      <c r="R41" s="65">
        <v>1275361.8600000001</v>
      </c>
      <c r="S41" s="65">
        <v>140813.82</v>
      </c>
      <c r="T41" s="66">
        <v>125898.35</v>
      </c>
      <c r="U41" s="66"/>
      <c r="V41" s="67">
        <v>0</v>
      </c>
    </row>
    <row r="42" spans="1:22" s="69" customFormat="1" ht="30" customHeight="1" x14ac:dyDescent="0.25">
      <c r="A42" s="61" t="s">
        <v>64</v>
      </c>
      <c r="B42" s="62" t="s">
        <v>164</v>
      </c>
      <c r="C42" s="63" t="s">
        <v>31</v>
      </c>
      <c r="D42" s="63" t="s">
        <v>165</v>
      </c>
      <c r="E42" s="63" t="s">
        <v>138</v>
      </c>
      <c r="F42" s="63" t="s">
        <v>139</v>
      </c>
      <c r="G42" s="63">
        <v>4</v>
      </c>
      <c r="H42" s="63">
        <v>4</v>
      </c>
      <c r="I42" s="63">
        <v>203.65</v>
      </c>
      <c r="J42" s="64">
        <v>3</v>
      </c>
      <c r="K42" s="64">
        <v>1</v>
      </c>
      <c r="L42" s="64">
        <v>2</v>
      </c>
      <c r="M42" s="65">
        <v>145.46</v>
      </c>
      <c r="N42" s="65">
        <v>57.24</v>
      </c>
      <c r="O42" s="65">
        <v>88.22</v>
      </c>
      <c r="P42" s="65">
        <v>5688990.8399999999</v>
      </c>
      <c r="Q42" s="65">
        <v>1353546.9901167266</v>
      </c>
      <c r="R42" s="65">
        <v>3202091.98</v>
      </c>
      <c r="S42" s="65">
        <v>377414.3</v>
      </c>
      <c r="T42" s="66">
        <v>755937.57</v>
      </c>
      <c r="U42" s="66"/>
      <c r="V42" s="67">
        <v>0</v>
      </c>
    </row>
    <row r="43" spans="1:22" s="69" customFormat="1" ht="30" customHeight="1" x14ac:dyDescent="0.25">
      <c r="A43" s="61" t="s">
        <v>65</v>
      </c>
      <c r="B43" s="62" t="s">
        <v>177</v>
      </c>
      <c r="C43" s="63" t="s">
        <v>178</v>
      </c>
      <c r="D43" s="63" t="s">
        <v>179</v>
      </c>
      <c r="E43" s="63" t="s">
        <v>138</v>
      </c>
      <c r="F43" s="63" t="s">
        <v>139</v>
      </c>
      <c r="G43" s="63">
        <v>1</v>
      </c>
      <c r="H43" s="63">
        <v>1</v>
      </c>
      <c r="I43" s="63">
        <v>240.3</v>
      </c>
      <c r="J43" s="64">
        <v>1</v>
      </c>
      <c r="K43" s="64"/>
      <c r="L43" s="64">
        <v>1</v>
      </c>
      <c r="M43" s="65">
        <v>42.8</v>
      </c>
      <c r="N43" s="65"/>
      <c r="O43" s="65">
        <v>42.8</v>
      </c>
      <c r="P43" s="65">
        <v>2052729.79</v>
      </c>
      <c r="Q43" s="65">
        <v>358885.16577960568</v>
      </c>
      <c r="R43" s="65">
        <v>897230</v>
      </c>
      <c r="S43" s="65">
        <v>104409.23</v>
      </c>
      <c r="T43" s="66">
        <v>692205.39</v>
      </c>
      <c r="U43" s="66"/>
      <c r="V43" s="67">
        <v>0</v>
      </c>
    </row>
    <row r="44" spans="1:22" s="69" customFormat="1" ht="30" customHeight="1" x14ac:dyDescent="0.25">
      <c r="A44" s="61" t="s">
        <v>66</v>
      </c>
      <c r="B44" s="62" t="s">
        <v>180</v>
      </c>
      <c r="C44" s="63" t="s">
        <v>94</v>
      </c>
      <c r="D44" s="63" t="s">
        <v>146</v>
      </c>
      <c r="E44" s="63" t="s">
        <v>138</v>
      </c>
      <c r="F44" s="63" t="s">
        <v>137</v>
      </c>
      <c r="G44" s="63">
        <v>9</v>
      </c>
      <c r="H44" s="63">
        <v>9</v>
      </c>
      <c r="I44" s="63">
        <v>490.86</v>
      </c>
      <c r="J44" s="64">
        <v>4</v>
      </c>
      <c r="K44" s="64">
        <v>1</v>
      </c>
      <c r="L44" s="64">
        <v>3</v>
      </c>
      <c r="M44" s="65">
        <v>154.54</v>
      </c>
      <c r="N44" s="65">
        <v>31.2</v>
      </c>
      <c r="O44" s="65">
        <v>123.34</v>
      </c>
      <c r="P44" s="65">
        <v>7491128.4100000001</v>
      </c>
      <c r="Q44" s="65">
        <v>1336552.6215534082</v>
      </c>
      <c r="R44" s="65">
        <v>3558271.85</v>
      </c>
      <c r="S44" s="65">
        <v>385540.35</v>
      </c>
      <c r="T44" s="66">
        <v>2210763.59</v>
      </c>
      <c r="U44" s="66"/>
      <c r="V44" s="67">
        <v>0</v>
      </c>
    </row>
    <row r="45" spans="1:22" s="69" customFormat="1" ht="30" customHeight="1" x14ac:dyDescent="0.25">
      <c r="A45" s="61" t="s">
        <v>67</v>
      </c>
      <c r="B45" s="62" t="s">
        <v>181</v>
      </c>
      <c r="C45" s="63" t="s">
        <v>104</v>
      </c>
      <c r="D45" s="63" t="s">
        <v>182</v>
      </c>
      <c r="E45" s="63" t="s">
        <v>138</v>
      </c>
      <c r="F45" s="63" t="s">
        <v>137</v>
      </c>
      <c r="G45" s="63">
        <v>1</v>
      </c>
      <c r="H45" s="63">
        <v>1</v>
      </c>
      <c r="I45" s="63">
        <v>210.4</v>
      </c>
      <c r="J45" s="64">
        <v>1</v>
      </c>
      <c r="K45" s="64"/>
      <c r="L45" s="64">
        <v>1</v>
      </c>
      <c r="M45" s="65">
        <v>45.6</v>
      </c>
      <c r="N45" s="65"/>
      <c r="O45" s="65">
        <v>45.6</v>
      </c>
      <c r="P45" s="65">
        <v>1577705.02</v>
      </c>
      <c r="Q45" s="65">
        <v>413944.11465852195</v>
      </c>
      <c r="R45" s="65">
        <v>1005324.75</v>
      </c>
      <c r="S45" s="65">
        <v>120427.34</v>
      </c>
      <c r="T45" s="66">
        <v>38008.82</v>
      </c>
      <c r="U45" s="66"/>
      <c r="V45" s="67">
        <v>0</v>
      </c>
    </row>
    <row r="46" spans="1:22" s="69" customFormat="1" ht="30" customHeight="1" x14ac:dyDescent="0.25">
      <c r="A46" s="61" t="s">
        <v>68</v>
      </c>
      <c r="B46" s="62" t="s">
        <v>183</v>
      </c>
      <c r="C46" s="63" t="s">
        <v>184</v>
      </c>
      <c r="D46" s="63" t="s">
        <v>185</v>
      </c>
      <c r="E46" s="63" t="s">
        <v>138</v>
      </c>
      <c r="F46" s="63" t="s">
        <v>139</v>
      </c>
      <c r="G46" s="63">
        <v>7</v>
      </c>
      <c r="H46" s="63">
        <v>7</v>
      </c>
      <c r="I46" s="63">
        <v>186.7</v>
      </c>
      <c r="J46" s="64">
        <v>2</v>
      </c>
      <c r="K46" s="64"/>
      <c r="L46" s="64">
        <v>2</v>
      </c>
      <c r="M46" s="65">
        <v>61.9</v>
      </c>
      <c r="N46" s="65"/>
      <c r="O46" s="65">
        <v>61.9</v>
      </c>
      <c r="P46" s="65">
        <v>5207678.54</v>
      </c>
      <c r="Q46" s="65">
        <v>680622.77553668537</v>
      </c>
      <c r="R46" s="65">
        <v>1457340.64</v>
      </c>
      <c r="S46" s="65">
        <v>147726.32999999999</v>
      </c>
      <c r="T46" s="66">
        <v>2921988.79</v>
      </c>
      <c r="U46" s="66"/>
      <c r="V46" s="67">
        <v>0</v>
      </c>
    </row>
    <row r="47" spans="1:22" s="69" customFormat="1" ht="30" customHeight="1" x14ac:dyDescent="0.25">
      <c r="A47" s="61" t="s">
        <v>69</v>
      </c>
      <c r="B47" s="62" t="s">
        <v>186</v>
      </c>
      <c r="C47" s="63" t="s">
        <v>75</v>
      </c>
      <c r="D47" s="63" t="s">
        <v>187</v>
      </c>
      <c r="E47" s="63" t="s">
        <v>138</v>
      </c>
      <c r="F47" s="63" t="s">
        <v>137</v>
      </c>
      <c r="G47" s="63">
        <v>4</v>
      </c>
      <c r="H47" s="63">
        <v>4</v>
      </c>
      <c r="I47" s="63">
        <v>487.8</v>
      </c>
      <c r="J47" s="64">
        <v>4</v>
      </c>
      <c r="K47" s="64">
        <v>2</v>
      </c>
      <c r="L47" s="64">
        <v>2</v>
      </c>
      <c r="M47" s="65">
        <v>182.5</v>
      </c>
      <c r="N47" s="65">
        <v>101</v>
      </c>
      <c r="O47" s="65">
        <v>81.5</v>
      </c>
      <c r="P47" s="65">
        <v>7676258.1699999999</v>
      </c>
      <c r="Q47" s="65">
        <v>1638032.6799291908</v>
      </c>
      <c r="R47" s="65">
        <v>3985640.6</v>
      </c>
      <c r="S47" s="65">
        <v>504445.31</v>
      </c>
      <c r="T47" s="66">
        <v>1548139.58</v>
      </c>
      <c r="U47" s="66"/>
      <c r="V47" s="67">
        <v>0</v>
      </c>
    </row>
    <row r="48" spans="1:22" s="69" customFormat="1" ht="30" customHeight="1" x14ac:dyDescent="0.25">
      <c r="A48" s="61" t="s">
        <v>70</v>
      </c>
      <c r="B48" s="62" t="s">
        <v>188</v>
      </c>
      <c r="C48" s="63" t="s">
        <v>189</v>
      </c>
      <c r="D48" s="63" t="s">
        <v>190</v>
      </c>
      <c r="E48" s="63" t="s">
        <v>138</v>
      </c>
      <c r="F48" s="63" t="s">
        <v>139</v>
      </c>
      <c r="G48" s="63">
        <v>5</v>
      </c>
      <c r="H48" s="63">
        <v>5</v>
      </c>
      <c r="I48" s="63">
        <v>516.1</v>
      </c>
      <c r="J48" s="64">
        <v>3</v>
      </c>
      <c r="K48" s="64"/>
      <c r="L48" s="64">
        <v>3</v>
      </c>
      <c r="M48" s="65">
        <v>133.91999999999999</v>
      </c>
      <c r="N48" s="65"/>
      <c r="O48" s="65">
        <v>133.91999999999999</v>
      </c>
      <c r="P48" s="65">
        <v>4708893.79</v>
      </c>
      <c r="Q48" s="65">
        <v>1222443.4280504654</v>
      </c>
      <c r="R48" s="65">
        <v>2968885.4</v>
      </c>
      <c r="S48" s="65">
        <v>347783.79</v>
      </c>
      <c r="T48" s="66">
        <v>169781.17</v>
      </c>
      <c r="U48" s="66"/>
      <c r="V48" s="67">
        <v>0</v>
      </c>
    </row>
    <row r="49" spans="1:22" s="69" customFormat="1" ht="30" customHeight="1" x14ac:dyDescent="0.25">
      <c r="A49" s="61" t="s">
        <v>71</v>
      </c>
      <c r="B49" s="62" t="s">
        <v>191</v>
      </c>
      <c r="C49" s="63" t="s">
        <v>55</v>
      </c>
      <c r="D49" s="63" t="s">
        <v>192</v>
      </c>
      <c r="E49" s="63" t="s">
        <v>138</v>
      </c>
      <c r="F49" s="63" t="s">
        <v>168</v>
      </c>
      <c r="G49" s="63">
        <v>5</v>
      </c>
      <c r="H49" s="63">
        <v>5</v>
      </c>
      <c r="I49" s="63">
        <v>217.5</v>
      </c>
      <c r="J49" s="64">
        <v>3</v>
      </c>
      <c r="K49" s="64">
        <v>2</v>
      </c>
      <c r="L49" s="64">
        <v>1</v>
      </c>
      <c r="M49" s="65">
        <v>101.2</v>
      </c>
      <c r="N49" s="65">
        <v>70</v>
      </c>
      <c r="O49" s="65">
        <v>31.2</v>
      </c>
      <c r="P49" s="65">
        <v>5563381.6600000001</v>
      </c>
      <c r="Q49" s="65">
        <v>1022044.8222922003</v>
      </c>
      <c r="R49" s="65">
        <v>2078436.47</v>
      </c>
      <c r="S49" s="65">
        <v>249665.84</v>
      </c>
      <c r="T49" s="66">
        <v>2213234.5299999998</v>
      </c>
      <c r="U49" s="66"/>
      <c r="V49" s="67">
        <v>0</v>
      </c>
    </row>
    <row r="50" spans="1:22" s="69" customFormat="1" ht="30" customHeight="1" x14ac:dyDescent="0.25">
      <c r="A50" s="61" t="s">
        <v>72</v>
      </c>
      <c r="B50" s="62" t="s">
        <v>193</v>
      </c>
      <c r="C50" s="63" t="s">
        <v>124</v>
      </c>
      <c r="D50" s="63" t="s">
        <v>194</v>
      </c>
      <c r="E50" s="63" t="s">
        <v>138</v>
      </c>
      <c r="F50" s="63" t="s">
        <v>137</v>
      </c>
      <c r="G50" s="63">
        <v>11</v>
      </c>
      <c r="H50" s="63">
        <v>11</v>
      </c>
      <c r="I50" s="63">
        <v>722.9</v>
      </c>
      <c r="J50" s="64">
        <v>6</v>
      </c>
      <c r="K50" s="64">
        <v>2</v>
      </c>
      <c r="L50" s="64">
        <v>4</v>
      </c>
      <c r="M50" s="65">
        <v>334.6</v>
      </c>
      <c r="N50" s="65">
        <v>107.3</v>
      </c>
      <c r="O50" s="65">
        <v>227.3</v>
      </c>
      <c r="P50" s="65">
        <v>13935897.66</v>
      </c>
      <c r="Q50" s="65">
        <v>3015430.8897244558</v>
      </c>
      <c r="R50" s="65">
        <v>7556861.1699999999</v>
      </c>
      <c r="S50" s="65">
        <v>879337.49</v>
      </c>
      <c r="T50" s="66">
        <v>2484268.11</v>
      </c>
      <c r="U50" s="66"/>
      <c r="V50" s="67">
        <v>0</v>
      </c>
    </row>
    <row r="51" spans="1:22" s="69" customFormat="1" ht="30" customHeight="1" x14ac:dyDescent="0.25">
      <c r="A51" s="61" t="s">
        <v>73</v>
      </c>
      <c r="B51" s="62" t="s">
        <v>195</v>
      </c>
      <c r="C51" s="63" t="s">
        <v>196</v>
      </c>
      <c r="D51" s="63" t="s">
        <v>179</v>
      </c>
      <c r="E51" s="63" t="s">
        <v>138</v>
      </c>
      <c r="F51" s="63" t="s">
        <v>137</v>
      </c>
      <c r="G51" s="63">
        <v>4</v>
      </c>
      <c r="H51" s="63">
        <v>4</v>
      </c>
      <c r="I51" s="63">
        <v>738.1</v>
      </c>
      <c r="J51" s="64">
        <v>3</v>
      </c>
      <c r="K51" s="64"/>
      <c r="L51" s="64">
        <v>3</v>
      </c>
      <c r="M51" s="65">
        <v>178</v>
      </c>
      <c r="N51" s="65"/>
      <c r="O51" s="65">
        <v>178</v>
      </c>
      <c r="P51" s="65">
        <v>9220716.2899999991</v>
      </c>
      <c r="Q51" s="65">
        <v>1873645.3780425852</v>
      </c>
      <c r="R51" s="65">
        <v>3701777.54</v>
      </c>
      <c r="S51" s="65">
        <v>429976.38</v>
      </c>
      <c r="T51" s="66">
        <v>3215316.99</v>
      </c>
      <c r="U51" s="66"/>
      <c r="V51" s="67">
        <v>0</v>
      </c>
    </row>
    <row r="52" spans="1:22" s="69" customFormat="1" ht="30" customHeight="1" x14ac:dyDescent="0.25">
      <c r="A52" s="61" t="s">
        <v>74</v>
      </c>
      <c r="B52" s="62" t="s">
        <v>197</v>
      </c>
      <c r="C52" s="63" t="s">
        <v>198</v>
      </c>
      <c r="D52" s="63" t="s">
        <v>190</v>
      </c>
      <c r="E52" s="63" t="s">
        <v>138</v>
      </c>
      <c r="F52" s="63" t="s">
        <v>137</v>
      </c>
      <c r="G52" s="63">
        <v>2</v>
      </c>
      <c r="H52" s="63">
        <v>2</v>
      </c>
      <c r="I52" s="63">
        <v>740.5</v>
      </c>
      <c r="J52" s="64">
        <v>1</v>
      </c>
      <c r="K52" s="64"/>
      <c r="L52" s="64">
        <v>1</v>
      </c>
      <c r="M52" s="65">
        <v>55.4</v>
      </c>
      <c r="N52" s="65"/>
      <c r="O52" s="65">
        <v>55.4</v>
      </c>
      <c r="P52" s="65">
        <v>3243277.09</v>
      </c>
      <c r="Q52" s="65">
        <v>769855.07921897725</v>
      </c>
      <c r="R52" s="65">
        <v>1111437.05</v>
      </c>
      <c r="S52" s="65">
        <v>133138.48000000001</v>
      </c>
      <c r="T52" s="66">
        <v>1228846.48</v>
      </c>
      <c r="U52" s="66"/>
      <c r="V52" s="67">
        <v>0</v>
      </c>
    </row>
    <row r="53" spans="1:22" s="69" customFormat="1" ht="30" customHeight="1" x14ac:dyDescent="0.25">
      <c r="A53" s="61" t="s">
        <v>75</v>
      </c>
      <c r="B53" s="62" t="s">
        <v>199</v>
      </c>
      <c r="C53" s="63" t="s">
        <v>200</v>
      </c>
      <c r="D53" s="63" t="s">
        <v>185</v>
      </c>
      <c r="E53" s="63" t="s">
        <v>138</v>
      </c>
      <c r="F53" s="63" t="s">
        <v>137</v>
      </c>
      <c r="G53" s="63">
        <v>16</v>
      </c>
      <c r="H53" s="63">
        <v>16</v>
      </c>
      <c r="I53" s="63">
        <v>734.1</v>
      </c>
      <c r="J53" s="64">
        <v>8</v>
      </c>
      <c r="K53" s="64">
        <v>3</v>
      </c>
      <c r="L53" s="64">
        <v>5</v>
      </c>
      <c r="M53" s="65">
        <v>434.20000000000005</v>
      </c>
      <c r="N53" s="65">
        <v>176.9</v>
      </c>
      <c r="O53" s="65">
        <v>257.3</v>
      </c>
      <c r="P53" s="65">
        <v>17944915.949999999</v>
      </c>
      <c r="Q53" s="65">
        <v>4217683.3204820361</v>
      </c>
      <c r="R53" s="65">
        <v>9495095.8000000007</v>
      </c>
      <c r="S53" s="65">
        <v>1247733.0900000001</v>
      </c>
      <c r="T53" s="66">
        <v>2984403.74</v>
      </c>
      <c r="U53" s="66"/>
      <c r="V53" s="67">
        <v>0</v>
      </c>
    </row>
    <row r="54" spans="1:22" s="69" customFormat="1" ht="30" customHeight="1" x14ac:dyDescent="0.25">
      <c r="A54" s="61" t="s">
        <v>76</v>
      </c>
      <c r="B54" s="62" t="s">
        <v>201</v>
      </c>
      <c r="C54" s="63" t="s">
        <v>81</v>
      </c>
      <c r="D54" s="63" t="s">
        <v>202</v>
      </c>
      <c r="E54" s="63" t="s">
        <v>138</v>
      </c>
      <c r="F54" s="63" t="s">
        <v>137</v>
      </c>
      <c r="G54" s="63">
        <v>27</v>
      </c>
      <c r="H54" s="63">
        <v>27</v>
      </c>
      <c r="I54" s="63">
        <v>730.7</v>
      </c>
      <c r="J54" s="64">
        <v>10</v>
      </c>
      <c r="K54" s="64">
        <v>3</v>
      </c>
      <c r="L54" s="64">
        <v>7</v>
      </c>
      <c r="M54" s="65">
        <v>609.6</v>
      </c>
      <c r="N54" s="65">
        <v>151.29999999999998</v>
      </c>
      <c r="O54" s="65">
        <v>458.3</v>
      </c>
      <c r="P54" s="65">
        <v>24810687.280000001</v>
      </c>
      <c r="Q54" s="65">
        <v>5430205.6172551373</v>
      </c>
      <c r="R54" s="65">
        <v>14366256.92</v>
      </c>
      <c r="S54" s="65">
        <v>1616478.85</v>
      </c>
      <c r="T54" s="66">
        <v>3397745.89</v>
      </c>
      <c r="U54" s="66"/>
      <c r="V54" s="67">
        <v>0</v>
      </c>
    </row>
    <row r="55" spans="1:22" s="69" customFormat="1" ht="30" customHeight="1" x14ac:dyDescent="0.25">
      <c r="A55" s="61" t="s">
        <v>77</v>
      </c>
      <c r="B55" s="62" t="s">
        <v>203</v>
      </c>
      <c r="C55" s="63" t="s">
        <v>204</v>
      </c>
      <c r="D55" s="63" t="s">
        <v>179</v>
      </c>
      <c r="E55" s="63" t="s">
        <v>138</v>
      </c>
      <c r="F55" s="63" t="s">
        <v>137</v>
      </c>
      <c r="G55" s="63">
        <v>7</v>
      </c>
      <c r="H55" s="63">
        <v>7</v>
      </c>
      <c r="I55" s="63">
        <v>745.9</v>
      </c>
      <c r="J55" s="64">
        <v>3</v>
      </c>
      <c r="K55" s="64"/>
      <c r="L55" s="64">
        <v>3</v>
      </c>
      <c r="M55" s="65">
        <v>179.4</v>
      </c>
      <c r="N55" s="65"/>
      <c r="O55" s="65">
        <v>179.4</v>
      </c>
      <c r="P55" s="65">
        <v>7154589.7599999998</v>
      </c>
      <c r="Q55" s="65">
        <v>1625011.9928214853</v>
      </c>
      <c r="R55" s="65">
        <v>4255148.7300000004</v>
      </c>
      <c r="S55" s="65">
        <v>469389.41</v>
      </c>
      <c r="T55" s="66">
        <v>805039.63</v>
      </c>
      <c r="U55" s="66"/>
      <c r="V55" s="67">
        <v>0</v>
      </c>
    </row>
    <row r="56" spans="1:22" s="69" customFormat="1" ht="30" customHeight="1" x14ac:dyDescent="0.25">
      <c r="A56" s="61" t="s">
        <v>78</v>
      </c>
      <c r="B56" s="62" t="s">
        <v>205</v>
      </c>
      <c r="C56" s="63" t="s">
        <v>63</v>
      </c>
      <c r="D56" s="63" t="s">
        <v>206</v>
      </c>
      <c r="E56" s="63" t="s">
        <v>138</v>
      </c>
      <c r="F56" s="63" t="s">
        <v>137</v>
      </c>
      <c r="G56" s="63">
        <v>12</v>
      </c>
      <c r="H56" s="63">
        <v>12</v>
      </c>
      <c r="I56" s="63">
        <v>641.9</v>
      </c>
      <c r="J56" s="64">
        <v>4</v>
      </c>
      <c r="K56" s="64"/>
      <c r="L56" s="64">
        <v>4</v>
      </c>
      <c r="M56" s="65">
        <v>220.5</v>
      </c>
      <c r="N56" s="65"/>
      <c r="O56" s="65">
        <v>220.5</v>
      </c>
      <c r="P56" s="65">
        <v>10578000.07</v>
      </c>
      <c r="Q56" s="65">
        <v>1892704.2873309739</v>
      </c>
      <c r="R56" s="65">
        <v>4655529.7</v>
      </c>
      <c r="S56" s="65">
        <v>544705.12</v>
      </c>
      <c r="T56" s="66">
        <v>3485060.96</v>
      </c>
      <c r="U56" s="66"/>
      <c r="V56" s="67">
        <v>0</v>
      </c>
    </row>
    <row r="57" spans="1:22" s="69" customFormat="1" ht="30" customHeight="1" x14ac:dyDescent="0.25">
      <c r="A57" s="61" t="s">
        <v>79</v>
      </c>
      <c r="B57" s="62" t="s">
        <v>207</v>
      </c>
      <c r="C57" s="63" t="s">
        <v>129</v>
      </c>
      <c r="D57" s="63" t="s">
        <v>148</v>
      </c>
      <c r="E57" s="63" t="s">
        <v>138</v>
      </c>
      <c r="F57" s="63" t="s">
        <v>137</v>
      </c>
      <c r="G57" s="63">
        <v>15</v>
      </c>
      <c r="H57" s="63">
        <v>15</v>
      </c>
      <c r="I57" s="63">
        <v>344.4</v>
      </c>
      <c r="J57" s="64">
        <v>5</v>
      </c>
      <c r="K57" s="64"/>
      <c r="L57" s="64">
        <v>5</v>
      </c>
      <c r="M57" s="65">
        <v>210.79999999999998</v>
      </c>
      <c r="N57" s="65"/>
      <c r="O57" s="65">
        <v>210.79999999999998</v>
      </c>
      <c r="P57" s="65">
        <v>9418536.0800000001</v>
      </c>
      <c r="Q57" s="65">
        <v>1815642.5438669005</v>
      </c>
      <c r="R57" s="65">
        <v>4505111.6100000003</v>
      </c>
      <c r="S57" s="65">
        <v>525720.36</v>
      </c>
      <c r="T57" s="66">
        <v>2572061.5699999998</v>
      </c>
      <c r="U57" s="66"/>
      <c r="V57" s="67">
        <v>0</v>
      </c>
    </row>
    <row r="58" spans="1:22" s="69" customFormat="1" ht="30" customHeight="1" x14ac:dyDescent="0.25">
      <c r="A58" s="61" t="s">
        <v>80</v>
      </c>
      <c r="B58" s="62" t="s">
        <v>208</v>
      </c>
      <c r="C58" s="63" t="s">
        <v>209</v>
      </c>
      <c r="D58" s="63" t="s">
        <v>190</v>
      </c>
      <c r="E58" s="63" t="s">
        <v>138</v>
      </c>
      <c r="F58" s="63" t="s">
        <v>137</v>
      </c>
      <c r="G58" s="63">
        <v>4</v>
      </c>
      <c r="H58" s="63">
        <v>4</v>
      </c>
      <c r="I58" s="63">
        <v>598.79999999999995</v>
      </c>
      <c r="J58" s="64">
        <v>2</v>
      </c>
      <c r="K58" s="64"/>
      <c r="L58" s="64">
        <v>2</v>
      </c>
      <c r="M58" s="65">
        <v>93.3</v>
      </c>
      <c r="N58" s="65"/>
      <c r="O58" s="65">
        <v>93.3</v>
      </c>
      <c r="P58" s="65">
        <v>4474759.09</v>
      </c>
      <c r="Q58" s="65">
        <v>782336.12072984129</v>
      </c>
      <c r="R58" s="65">
        <v>1955877.55</v>
      </c>
      <c r="S58" s="65">
        <v>227602.36</v>
      </c>
      <c r="T58" s="66">
        <v>1508943.06</v>
      </c>
      <c r="U58" s="66"/>
      <c r="V58" s="67">
        <v>0</v>
      </c>
    </row>
    <row r="59" spans="1:22" s="69" customFormat="1" ht="30" customHeight="1" x14ac:dyDescent="0.25">
      <c r="A59" s="61" t="s">
        <v>81</v>
      </c>
      <c r="B59" s="62" t="s">
        <v>210</v>
      </c>
      <c r="C59" s="63" t="s">
        <v>131</v>
      </c>
      <c r="D59" s="63" t="s">
        <v>160</v>
      </c>
      <c r="E59" s="63" t="s">
        <v>138</v>
      </c>
      <c r="F59" s="63" t="s">
        <v>137</v>
      </c>
      <c r="G59" s="63">
        <v>11</v>
      </c>
      <c r="H59" s="63">
        <v>11</v>
      </c>
      <c r="I59" s="63">
        <v>563.29999999999995</v>
      </c>
      <c r="J59" s="64">
        <v>3</v>
      </c>
      <c r="K59" s="64"/>
      <c r="L59" s="64">
        <v>3</v>
      </c>
      <c r="M59" s="65">
        <v>142.69999999999999</v>
      </c>
      <c r="N59" s="65"/>
      <c r="O59" s="65">
        <v>142.69999999999999</v>
      </c>
      <c r="P59" s="65">
        <v>6928723.0099999998</v>
      </c>
      <c r="Q59" s="65">
        <v>1213831.4015594781</v>
      </c>
      <c r="R59" s="65">
        <v>3302880.47</v>
      </c>
      <c r="S59" s="65">
        <v>353135.8</v>
      </c>
      <c r="T59" s="66">
        <v>2058875.34</v>
      </c>
      <c r="U59" s="66"/>
      <c r="V59" s="67">
        <v>0</v>
      </c>
    </row>
    <row r="60" spans="1:22" s="69" customFormat="1" ht="30" customHeight="1" x14ac:dyDescent="0.25">
      <c r="A60" s="61" t="s">
        <v>48</v>
      </c>
      <c r="B60" s="62" t="s">
        <v>211</v>
      </c>
      <c r="C60" s="63" t="s">
        <v>95</v>
      </c>
      <c r="D60" s="63" t="s">
        <v>146</v>
      </c>
      <c r="E60" s="63" t="s">
        <v>138</v>
      </c>
      <c r="F60" s="63" t="s">
        <v>137</v>
      </c>
      <c r="G60" s="63">
        <v>8</v>
      </c>
      <c r="H60" s="63">
        <v>8</v>
      </c>
      <c r="I60" s="63">
        <v>330.7</v>
      </c>
      <c r="J60" s="64">
        <v>3</v>
      </c>
      <c r="K60" s="64">
        <v>1</v>
      </c>
      <c r="L60" s="64">
        <v>2</v>
      </c>
      <c r="M60" s="65">
        <v>138</v>
      </c>
      <c r="N60" s="65">
        <v>49.7</v>
      </c>
      <c r="O60" s="65">
        <v>88.3</v>
      </c>
      <c r="P60" s="65">
        <v>5309254.78</v>
      </c>
      <c r="Q60" s="65">
        <v>1248116.5716437188</v>
      </c>
      <c r="R60" s="65">
        <v>3055830.73</v>
      </c>
      <c r="S60" s="65">
        <v>358380.7</v>
      </c>
      <c r="T60" s="66">
        <v>646926.78</v>
      </c>
      <c r="U60" s="66"/>
      <c r="V60" s="67">
        <v>0</v>
      </c>
    </row>
    <row r="61" spans="1:22" s="69" customFormat="1" ht="30" customHeight="1" x14ac:dyDescent="0.25">
      <c r="A61" s="61" t="s">
        <v>82</v>
      </c>
      <c r="B61" s="62" t="s">
        <v>314</v>
      </c>
      <c r="C61" s="63" t="s">
        <v>315</v>
      </c>
      <c r="D61" s="63" t="s">
        <v>316</v>
      </c>
      <c r="E61" s="63" t="s">
        <v>168</v>
      </c>
      <c r="F61" s="63" t="s">
        <v>137</v>
      </c>
      <c r="G61" s="63">
        <v>2</v>
      </c>
      <c r="H61" s="63">
        <v>2</v>
      </c>
      <c r="I61" s="63">
        <v>339.3</v>
      </c>
      <c r="J61" s="64">
        <v>1</v>
      </c>
      <c r="K61" s="64"/>
      <c r="L61" s="64">
        <v>1</v>
      </c>
      <c r="M61" s="65">
        <v>39.299999999999997</v>
      </c>
      <c r="N61" s="65"/>
      <c r="O61" s="65">
        <v>39.299999999999997</v>
      </c>
      <c r="P61" s="65">
        <v>1884866.37</v>
      </c>
      <c r="Q61" s="65">
        <v>329537.07979295566</v>
      </c>
      <c r="R61" s="65">
        <v>823858.39</v>
      </c>
      <c r="S61" s="65">
        <v>95871.09</v>
      </c>
      <c r="T61" s="66">
        <v>635599.81000000006</v>
      </c>
      <c r="U61" s="66"/>
      <c r="V61" s="67">
        <v>0</v>
      </c>
    </row>
    <row r="62" spans="1:22" s="69" customFormat="1" ht="30" customHeight="1" x14ac:dyDescent="0.25">
      <c r="A62" s="61" t="s">
        <v>83</v>
      </c>
      <c r="B62" s="62" t="s">
        <v>212</v>
      </c>
      <c r="C62" s="63" t="s">
        <v>213</v>
      </c>
      <c r="D62" s="63" t="s">
        <v>214</v>
      </c>
      <c r="E62" s="63" t="s">
        <v>138</v>
      </c>
      <c r="F62" s="63" t="s">
        <v>168</v>
      </c>
      <c r="G62" s="63">
        <v>6</v>
      </c>
      <c r="H62" s="63">
        <v>6</v>
      </c>
      <c r="I62" s="63">
        <v>353.9</v>
      </c>
      <c r="J62" s="64">
        <v>3</v>
      </c>
      <c r="K62" s="64"/>
      <c r="L62" s="64">
        <v>3</v>
      </c>
      <c r="M62" s="65">
        <v>78.099999999999994</v>
      </c>
      <c r="N62" s="65"/>
      <c r="O62" s="65">
        <v>78.099999999999994</v>
      </c>
      <c r="P62" s="65">
        <v>3905034.88</v>
      </c>
      <c r="Q62" s="65">
        <v>680472.20902495924</v>
      </c>
      <c r="R62" s="65">
        <v>1649910.94</v>
      </c>
      <c r="S62" s="65">
        <v>196031.73</v>
      </c>
      <c r="T62" s="66">
        <v>1378620</v>
      </c>
      <c r="U62" s="66"/>
      <c r="V62" s="67">
        <v>0</v>
      </c>
    </row>
    <row r="63" spans="1:22" s="69" customFormat="1" ht="30" customHeight="1" x14ac:dyDescent="0.25">
      <c r="A63" s="61" t="s">
        <v>84</v>
      </c>
      <c r="B63" s="62" t="s">
        <v>215</v>
      </c>
      <c r="C63" s="63" t="s">
        <v>76</v>
      </c>
      <c r="D63" s="63" t="s">
        <v>187</v>
      </c>
      <c r="E63" s="63" t="s">
        <v>138</v>
      </c>
      <c r="F63" s="63" t="s">
        <v>139</v>
      </c>
      <c r="G63" s="63">
        <v>13</v>
      </c>
      <c r="H63" s="63">
        <v>13</v>
      </c>
      <c r="I63" s="63">
        <v>448.63</v>
      </c>
      <c r="J63" s="64">
        <v>7</v>
      </c>
      <c r="K63" s="64">
        <v>1</v>
      </c>
      <c r="L63" s="64">
        <v>6</v>
      </c>
      <c r="M63" s="65">
        <v>395.78</v>
      </c>
      <c r="N63" s="65">
        <v>50.5</v>
      </c>
      <c r="O63" s="65">
        <v>345.28</v>
      </c>
      <c r="P63" s="65">
        <v>15473550.93</v>
      </c>
      <c r="Q63" s="65">
        <v>3639600.7173898593</v>
      </c>
      <c r="R63" s="65">
        <v>9104988.6500000004</v>
      </c>
      <c r="S63" s="65">
        <v>1038063.3</v>
      </c>
      <c r="T63" s="66">
        <v>1690898.26</v>
      </c>
      <c r="U63" s="66"/>
      <c r="V63" s="67">
        <v>0</v>
      </c>
    </row>
    <row r="64" spans="1:22" s="69" customFormat="1" ht="30" customHeight="1" x14ac:dyDescent="0.25">
      <c r="A64" s="61" t="s">
        <v>32</v>
      </c>
      <c r="B64" s="62" t="s">
        <v>216</v>
      </c>
      <c r="C64" s="63" t="s">
        <v>134</v>
      </c>
      <c r="D64" s="63" t="s">
        <v>217</v>
      </c>
      <c r="E64" s="63" t="s">
        <v>138</v>
      </c>
      <c r="F64" s="63" t="s">
        <v>137</v>
      </c>
      <c r="G64" s="63">
        <v>9</v>
      </c>
      <c r="H64" s="63">
        <v>9</v>
      </c>
      <c r="I64" s="63">
        <v>446.4</v>
      </c>
      <c r="J64" s="64">
        <v>5</v>
      </c>
      <c r="K64" s="64">
        <v>2</v>
      </c>
      <c r="L64" s="64">
        <v>3</v>
      </c>
      <c r="M64" s="65">
        <v>247.29999999999998</v>
      </c>
      <c r="N64" s="65">
        <v>119.19999999999999</v>
      </c>
      <c r="O64" s="65">
        <v>128.1</v>
      </c>
      <c r="P64" s="65">
        <v>9565348.2300000004</v>
      </c>
      <c r="Q64" s="65">
        <v>2308631.4872415629</v>
      </c>
      <c r="R64" s="65">
        <v>5502892.8899999997</v>
      </c>
      <c r="S64" s="65">
        <v>646996.34</v>
      </c>
      <c r="T64" s="66">
        <v>1106827.51</v>
      </c>
      <c r="U64" s="66"/>
      <c r="V64" s="67">
        <v>0</v>
      </c>
    </row>
    <row r="65" spans="1:22" s="69" customFormat="1" ht="30" customHeight="1" x14ac:dyDescent="0.25">
      <c r="A65" s="61" t="s">
        <v>41</v>
      </c>
      <c r="B65" s="62" t="s">
        <v>218</v>
      </c>
      <c r="C65" s="63" t="s">
        <v>55</v>
      </c>
      <c r="D65" s="63" t="s">
        <v>165</v>
      </c>
      <c r="E65" s="63" t="s">
        <v>138</v>
      </c>
      <c r="F65" s="63" t="s">
        <v>139</v>
      </c>
      <c r="G65" s="63">
        <v>16</v>
      </c>
      <c r="H65" s="63">
        <v>16</v>
      </c>
      <c r="I65" s="63">
        <v>464</v>
      </c>
      <c r="J65" s="64">
        <v>8</v>
      </c>
      <c r="K65" s="64">
        <v>4</v>
      </c>
      <c r="L65" s="64">
        <v>4</v>
      </c>
      <c r="M65" s="65">
        <v>443.40000000000003</v>
      </c>
      <c r="N65" s="65">
        <v>184.5</v>
      </c>
      <c r="O65" s="65">
        <v>258.90000000000003</v>
      </c>
      <c r="P65" s="65">
        <v>15674617.560000001</v>
      </c>
      <c r="Q65" s="65">
        <v>4094037.3356740545</v>
      </c>
      <c r="R65" s="65">
        <v>10006728.140000001</v>
      </c>
      <c r="S65" s="65">
        <v>1184086.6599999999</v>
      </c>
      <c r="T65" s="66">
        <v>389765.42</v>
      </c>
      <c r="U65" s="66"/>
      <c r="V65" s="67">
        <v>0</v>
      </c>
    </row>
    <row r="66" spans="1:22" s="69" customFormat="1" ht="30" customHeight="1" x14ac:dyDescent="0.25">
      <c r="A66" s="61" t="s">
        <v>85</v>
      </c>
      <c r="B66" s="62" t="s">
        <v>219</v>
      </c>
      <c r="C66" s="63" t="s">
        <v>220</v>
      </c>
      <c r="D66" s="63" t="s">
        <v>221</v>
      </c>
      <c r="E66" s="63" t="s">
        <v>138</v>
      </c>
      <c r="F66" s="63" t="s">
        <v>137</v>
      </c>
      <c r="G66" s="63">
        <v>4</v>
      </c>
      <c r="H66" s="63">
        <v>4</v>
      </c>
      <c r="I66" s="63">
        <v>205.1</v>
      </c>
      <c r="J66" s="64">
        <v>1</v>
      </c>
      <c r="K66" s="64"/>
      <c r="L66" s="64">
        <v>1</v>
      </c>
      <c r="M66" s="65">
        <v>57.4</v>
      </c>
      <c r="N66" s="65"/>
      <c r="O66" s="65">
        <v>57.4</v>
      </c>
      <c r="P66" s="65">
        <v>3360362.9</v>
      </c>
      <c r="Q66" s="65">
        <v>797647.68135684647</v>
      </c>
      <c r="R66" s="65">
        <v>1151561.1299999999</v>
      </c>
      <c r="S66" s="65">
        <v>137944.92000000001</v>
      </c>
      <c r="T66" s="66">
        <v>1273209.17</v>
      </c>
      <c r="U66" s="66"/>
      <c r="V66" s="67">
        <v>0</v>
      </c>
    </row>
    <row r="67" spans="1:22" s="69" customFormat="1" ht="30" customHeight="1" x14ac:dyDescent="0.25">
      <c r="A67" s="61" t="s">
        <v>86</v>
      </c>
      <c r="B67" s="62" t="s">
        <v>222</v>
      </c>
      <c r="C67" s="63" t="s">
        <v>81</v>
      </c>
      <c r="D67" s="63" t="s">
        <v>141</v>
      </c>
      <c r="E67" s="63" t="s">
        <v>138</v>
      </c>
      <c r="F67" s="63" t="s">
        <v>139</v>
      </c>
      <c r="G67" s="63">
        <v>8</v>
      </c>
      <c r="H67" s="63">
        <v>8</v>
      </c>
      <c r="I67" s="63">
        <v>171.2</v>
      </c>
      <c r="J67" s="64">
        <v>3</v>
      </c>
      <c r="K67" s="64"/>
      <c r="L67" s="64">
        <v>3</v>
      </c>
      <c r="M67" s="65">
        <v>130</v>
      </c>
      <c r="N67" s="65"/>
      <c r="O67" s="65">
        <v>130</v>
      </c>
      <c r="P67" s="65">
        <v>5103503.0999999996</v>
      </c>
      <c r="Q67" s="65">
        <v>1285930.853466148</v>
      </c>
      <c r="R67" s="65">
        <v>2884444.84</v>
      </c>
      <c r="S67" s="65">
        <v>368734.52</v>
      </c>
      <c r="T67" s="66">
        <v>564392.89</v>
      </c>
      <c r="U67" s="66"/>
      <c r="V67" s="67">
        <v>0</v>
      </c>
    </row>
    <row r="68" spans="1:22" s="69" customFormat="1" ht="30" customHeight="1" x14ac:dyDescent="0.25">
      <c r="A68" s="61" t="s">
        <v>87</v>
      </c>
      <c r="B68" s="62" t="s">
        <v>223</v>
      </c>
      <c r="C68" s="63" t="s">
        <v>128</v>
      </c>
      <c r="D68" s="63" t="s">
        <v>224</v>
      </c>
      <c r="E68" s="63" t="s">
        <v>138</v>
      </c>
      <c r="F68" s="63" t="s">
        <v>168</v>
      </c>
      <c r="G68" s="63">
        <v>1</v>
      </c>
      <c r="H68" s="63">
        <v>1</v>
      </c>
      <c r="I68" s="63">
        <v>206.9</v>
      </c>
      <c r="J68" s="64">
        <v>1</v>
      </c>
      <c r="K68" s="64"/>
      <c r="L68" s="64">
        <v>1</v>
      </c>
      <c r="M68" s="65">
        <v>45.4</v>
      </c>
      <c r="N68" s="65"/>
      <c r="O68" s="65">
        <v>45.4</v>
      </c>
      <c r="P68" s="65">
        <v>2177428.3199999998</v>
      </c>
      <c r="Q68" s="65">
        <v>380686.6010839743</v>
      </c>
      <c r="R68" s="65">
        <v>951734.63</v>
      </c>
      <c r="S68" s="65">
        <v>110751.84</v>
      </c>
      <c r="T68" s="66">
        <v>734255.25</v>
      </c>
      <c r="U68" s="66"/>
      <c r="V68" s="67">
        <v>0</v>
      </c>
    </row>
    <row r="69" spans="1:22" s="69" customFormat="1" ht="30" customHeight="1" x14ac:dyDescent="0.25">
      <c r="A69" s="61" t="s">
        <v>88</v>
      </c>
      <c r="B69" s="62" t="s">
        <v>225</v>
      </c>
      <c r="C69" s="63" t="s">
        <v>100</v>
      </c>
      <c r="D69" s="63" t="s">
        <v>226</v>
      </c>
      <c r="E69" s="63" t="s">
        <v>138</v>
      </c>
      <c r="F69" s="63" t="s">
        <v>137</v>
      </c>
      <c r="G69" s="63">
        <v>5</v>
      </c>
      <c r="H69" s="63">
        <v>5</v>
      </c>
      <c r="I69" s="63">
        <v>472.2</v>
      </c>
      <c r="J69" s="64">
        <v>4</v>
      </c>
      <c r="K69" s="64">
        <v>2</v>
      </c>
      <c r="L69" s="64">
        <v>2</v>
      </c>
      <c r="M69" s="65">
        <v>236.3</v>
      </c>
      <c r="N69" s="65">
        <v>116.9</v>
      </c>
      <c r="O69" s="65">
        <v>119.39999999999999</v>
      </c>
      <c r="P69" s="65">
        <v>9154753.0399999991</v>
      </c>
      <c r="Q69" s="65">
        <v>2199253.2220224338</v>
      </c>
      <c r="R69" s="65">
        <v>5311133.9000000004</v>
      </c>
      <c r="S69" s="65">
        <v>618450.97</v>
      </c>
      <c r="T69" s="66">
        <v>1025914.95</v>
      </c>
      <c r="U69" s="66"/>
      <c r="V69" s="67">
        <v>0</v>
      </c>
    </row>
    <row r="70" spans="1:22" s="69" customFormat="1" ht="30" customHeight="1" x14ac:dyDescent="0.25">
      <c r="A70" s="61" t="s">
        <v>89</v>
      </c>
      <c r="B70" s="62" t="s">
        <v>227</v>
      </c>
      <c r="C70" s="63" t="s">
        <v>132</v>
      </c>
      <c r="D70" s="63" t="s">
        <v>228</v>
      </c>
      <c r="E70" s="63" t="s">
        <v>138</v>
      </c>
      <c r="F70" s="63" t="s">
        <v>137</v>
      </c>
      <c r="G70" s="63">
        <v>2</v>
      </c>
      <c r="H70" s="63">
        <v>2</v>
      </c>
      <c r="I70" s="63">
        <v>445.5</v>
      </c>
      <c r="J70" s="64">
        <v>1</v>
      </c>
      <c r="K70" s="64"/>
      <c r="L70" s="64">
        <v>1</v>
      </c>
      <c r="M70" s="65">
        <v>65.599999999999994</v>
      </c>
      <c r="N70" s="65"/>
      <c r="O70" s="65">
        <v>65.599999999999994</v>
      </c>
      <c r="P70" s="65">
        <v>3146240.05</v>
      </c>
      <c r="Q70" s="65">
        <v>550066.98306406848</v>
      </c>
      <c r="R70" s="65">
        <v>1375193.65</v>
      </c>
      <c r="S70" s="65">
        <v>160029.1</v>
      </c>
      <c r="T70" s="66">
        <v>1060950.32</v>
      </c>
      <c r="U70" s="66"/>
      <c r="V70" s="67">
        <v>0</v>
      </c>
    </row>
    <row r="71" spans="1:22" s="69" customFormat="1" ht="30" customHeight="1" x14ac:dyDescent="0.25">
      <c r="A71" s="61" t="s">
        <v>90</v>
      </c>
      <c r="B71" s="62" t="s">
        <v>229</v>
      </c>
      <c r="C71" s="63" t="s">
        <v>118</v>
      </c>
      <c r="D71" s="63" t="s">
        <v>153</v>
      </c>
      <c r="E71" s="63" t="s">
        <v>138</v>
      </c>
      <c r="F71" s="63" t="s">
        <v>137</v>
      </c>
      <c r="G71" s="63">
        <v>1</v>
      </c>
      <c r="H71" s="63">
        <v>1</v>
      </c>
      <c r="I71" s="63">
        <v>80.400000000000006</v>
      </c>
      <c r="J71" s="64">
        <v>1</v>
      </c>
      <c r="K71" s="64"/>
      <c r="L71" s="64">
        <v>1</v>
      </c>
      <c r="M71" s="65">
        <v>40.200000000000003</v>
      </c>
      <c r="N71" s="65"/>
      <c r="O71" s="65">
        <v>40.200000000000003</v>
      </c>
      <c r="P71" s="65">
        <v>1928031.25</v>
      </c>
      <c r="Q71" s="65">
        <v>337083.73047523719</v>
      </c>
      <c r="R71" s="65">
        <v>842725.38</v>
      </c>
      <c r="S71" s="65">
        <v>98066.61</v>
      </c>
      <c r="T71" s="66">
        <v>650155.53</v>
      </c>
      <c r="U71" s="66"/>
      <c r="V71" s="67">
        <v>0</v>
      </c>
    </row>
    <row r="72" spans="1:22" s="69" customFormat="1" ht="30" customHeight="1" x14ac:dyDescent="0.25">
      <c r="A72" s="61" t="s">
        <v>91</v>
      </c>
      <c r="B72" s="62" t="s">
        <v>230</v>
      </c>
      <c r="C72" s="63" t="s">
        <v>231</v>
      </c>
      <c r="D72" s="63" t="s">
        <v>160</v>
      </c>
      <c r="E72" s="63" t="s">
        <v>138</v>
      </c>
      <c r="F72" s="63" t="s">
        <v>137</v>
      </c>
      <c r="G72" s="63">
        <v>6</v>
      </c>
      <c r="H72" s="63">
        <v>6</v>
      </c>
      <c r="I72" s="63">
        <v>523.1</v>
      </c>
      <c r="J72" s="64">
        <v>2</v>
      </c>
      <c r="K72" s="64">
        <v>1</v>
      </c>
      <c r="L72" s="64">
        <v>1</v>
      </c>
      <c r="M72" s="65">
        <v>131.30000000000001</v>
      </c>
      <c r="N72" s="65">
        <v>66.5</v>
      </c>
      <c r="O72" s="65">
        <v>64.8</v>
      </c>
      <c r="P72" s="65">
        <v>4649424.29</v>
      </c>
      <c r="Q72" s="65">
        <v>1216367.6707656388</v>
      </c>
      <c r="R72" s="65">
        <v>2954392.44</v>
      </c>
      <c r="S72" s="65">
        <v>407107.38</v>
      </c>
      <c r="T72" s="66">
        <v>71556.800000000003</v>
      </c>
      <c r="U72" s="66"/>
      <c r="V72" s="67">
        <v>0</v>
      </c>
    </row>
    <row r="73" spans="1:22" s="69" customFormat="1" ht="30" customHeight="1" x14ac:dyDescent="0.25">
      <c r="A73" s="61" t="s">
        <v>92</v>
      </c>
      <c r="B73" s="62" t="s">
        <v>319</v>
      </c>
      <c r="C73" s="63" t="s">
        <v>94</v>
      </c>
      <c r="D73" s="63" t="s">
        <v>236</v>
      </c>
      <c r="E73" s="63" t="s">
        <v>139</v>
      </c>
      <c r="F73" s="63" t="s">
        <v>168</v>
      </c>
      <c r="G73" s="63">
        <v>4</v>
      </c>
      <c r="H73" s="63">
        <v>4</v>
      </c>
      <c r="I73" s="63">
        <v>458.1</v>
      </c>
      <c r="J73" s="64">
        <v>1</v>
      </c>
      <c r="K73" s="64"/>
      <c r="L73" s="64">
        <v>1</v>
      </c>
      <c r="M73" s="65">
        <v>62.9</v>
      </c>
      <c r="N73" s="65"/>
      <c r="O73" s="65">
        <v>62.9</v>
      </c>
      <c r="P73" s="65">
        <v>2247886.66</v>
      </c>
      <c r="Q73" s="65">
        <v>572645.62296624377</v>
      </c>
      <c r="R73" s="65">
        <v>1385496.74</v>
      </c>
      <c r="S73" s="65">
        <v>152973.9</v>
      </c>
      <c r="T73" s="66">
        <v>136770.4</v>
      </c>
      <c r="U73" s="66"/>
      <c r="V73" s="67">
        <v>0</v>
      </c>
    </row>
    <row r="74" spans="1:22" s="69" customFormat="1" ht="30" customHeight="1" x14ac:dyDescent="0.25">
      <c r="A74" s="61" t="s">
        <v>93</v>
      </c>
      <c r="B74" s="62" t="s">
        <v>232</v>
      </c>
      <c r="C74" s="63" t="s">
        <v>233</v>
      </c>
      <c r="D74" s="63" t="s">
        <v>160</v>
      </c>
      <c r="E74" s="63" t="s">
        <v>138</v>
      </c>
      <c r="F74" s="63" t="s">
        <v>137</v>
      </c>
      <c r="G74" s="63">
        <v>10</v>
      </c>
      <c r="H74" s="63">
        <v>10</v>
      </c>
      <c r="I74" s="63">
        <v>552.59</v>
      </c>
      <c r="J74" s="64">
        <v>4</v>
      </c>
      <c r="K74" s="64"/>
      <c r="L74" s="64">
        <v>4</v>
      </c>
      <c r="M74" s="65">
        <v>149.4</v>
      </c>
      <c r="N74" s="65"/>
      <c r="O74" s="65">
        <v>149.4</v>
      </c>
      <c r="P74" s="65">
        <v>7830565.8200000003</v>
      </c>
      <c r="Q74" s="65">
        <v>1417957.6434194949</v>
      </c>
      <c r="R74" s="65">
        <v>3420662.23</v>
      </c>
      <c r="S74" s="65">
        <v>371792.36</v>
      </c>
      <c r="T74" s="66">
        <v>2620153.59</v>
      </c>
      <c r="U74" s="66"/>
      <c r="V74" s="67">
        <v>0</v>
      </c>
    </row>
    <row r="75" spans="1:22" s="69" customFormat="1" ht="30" customHeight="1" x14ac:dyDescent="0.25">
      <c r="A75" s="61" t="s">
        <v>94</v>
      </c>
      <c r="B75" s="62" t="s">
        <v>234</v>
      </c>
      <c r="C75" s="63" t="s">
        <v>60</v>
      </c>
      <c r="D75" s="63" t="s">
        <v>151</v>
      </c>
      <c r="E75" s="63" t="s">
        <v>138</v>
      </c>
      <c r="F75" s="63" t="s">
        <v>139</v>
      </c>
      <c r="G75" s="63">
        <v>13</v>
      </c>
      <c r="H75" s="63">
        <v>13</v>
      </c>
      <c r="I75" s="63">
        <v>299.10000000000002</v>
      </c>
      <c r="J75" s="64">
        <v>7</v>
      </c>
      <c r="K75" s="64"/>
      <c r="L75" s="64">
        <v>7</v>
      </c>
      <c r="M75" s="65">
        <v>218.5</v>
      </c>
      <c r="N75" s="65"/>
      <c r="O75" s="65">
        <v>218.5</v>
      </c>
      <c r="P75" s="65">
        <v>9308344.7799999993</v>
      </c>
      <c r="Q75" s="65">
        <v>1962619.5386845521</v>
      </c>
      <c r="R75" s="65">
        <v>4718258.8499999996</v>
      </c>
      <c r="S75" s="65">
        <v>531138.98</v>
      </c>
      <c r="T75" s="66">
        <v>2096327.41</v>
      </c>
      <c r="U75" s="66"/>
      <c r="V75" s="67">
        <v>0</v>
      </c>
    </row>
    <row r="76" spans="1:22" s="69" customFormat="1" ht="30" customHeight="1" x14ac:dyDescent="0.25">
      <c r="A76" s="61" t="s">
        <v>95</v>
      </c>
      <c r="B76" s="62" t="s">
        <v>235</v>
      </c>
      <c r="C76" s="63" t="s">
        <v>135</v>
      </c>
      <c r="D76" s="63" t="s">
        <v>217</v>
      </c>
      <c r="E76" s="63" t="s">
        <v>138</v>
      </c>
      <c r="F76" s="63" t="s">
        <v>139</v>
      </c>
      <c r="G76" s="63">
        <v>5</v>
      </c>
      <c r="H76" s="63">
        <v>5</v>
      </c>
      <c r="I76" s="63">
        <v>288.5</v>
      </c>
      <c r="J76" s="64">
        <v>3</v>
      </c>
      <c r="K76" s="64"/>
      <c r="L76" s="64">
        <v>3</v>
      </c>
      <c r="M76" s="65">
        <v>154.80000000000001</v>
      </c>
      <c r="N76" s="65"/>
      <c r="O76" s="65">
        <v>154.80000000000001</v>
      </c>
      <c r="P76" s="65">
        <v>5994701.8099999996</v>
      </c>
      <c r="Q76" s="65">
        <v>1399917.9530148911</v>
      </c>
      <c r="R76" s="65">
        <v>3424474.1</v>
      </c>
      <c r="S76" s="65">
        <v>441052.06</v>
      </c>
      <c r="T76" s="66">
        <v>729257.7</v>
      </c>
      <c r="U76" s="66"/>
      <c r="V76" s="67">
        <v>0</v>
      </c>
    </row>
    <row r="77" spans="1:22" s="69" customFormat="1" ht="30" customHeight="1" x14ac:dyDescent="0.25">
      <c r="A77" s="61" t="s">
        <v>96</v>
      </c>
      <c r="B77" s="62" t="s">
        <v>237</v>
      </c>
      <c r="C77" s="63" t="s">
        <v>76</v>
      </c>
      <c r="D77" s="63" t="s">
        <v>202</v>
      </c>
      <c r="E77" s="63" t="s">
        <v>138</v>
      </c>
      <c r="F77" s="63" t="s">
        <v>139</v>
      </c>
      <c r="G77" s="63">
        <v>3</v>
      </c>
      <c r="H77" s="63">
        <v>3</v>
      </c>
      <c r="I77" s="63">
        <v>276.5</v>
      </c>
      <c r="J77" s="64">
        <v>2</v>
      </c>
      <c r="K77" s="64"/>
      <c r="L77" s="64">
        <v>2</v>
      </c>
      <c r="M77" s="65">
        <v>80</v>
      </c>
      <c r="N77" s="65"/>
      <c r="O77" s="65">
        <v>80</v>
      </c>
      <c r="P77" s="65">
        <v>3836878.1</v>
      </c>
      <c r="Q77" s="65">
        <v>670813.39398057142</v>
      </c>
      <c r="R77" s="65">
        <v>1677065.42</v>
      </c>
      <c r="S77" s="65">
        <v>195157.44</v>
      </c>
      <c r="T77" s="66">
        <v>1293841.8500000001</v>
      </c>
      <c r="U77" s="66"/>
      <c r="V77" s="67">
        <v>0</v>
      </c>
    </row>
    <row r="78" spans="1:22" s="69" customFormat="1" ht="30" customHeight="1" x14ac:dyDescent="0.25">
      <c r="A78" s="61" t="s">
        <v>97</v>
      </c>
      <c r="B78" s="62" t="s">
        <v>238</v>
      </c>
      <c r="C78" s="63" t="s">
        <v>77</v>
      </c>
      <c r="D78" s="63" t="s">
        <v>202</v>
      </c>
      <c r="E78" s="63" t="s">
        <v>138</v>
      </c>
      <c r="F78" s="63" t="s">
        <v>139</v>
      </c>
      <c r="G78" s="63">
        <v>3</v>
      </c>
      <c r="H78" s="63">
        <v>3</v>
      </c>
      <c r="I78" s="63">
        <v>207.5</v>
      </c>
      <c r="J78" s="64">
        <v>2</v>
      </c>
      <c r="K78" s="64"/>
      <c r="L78" s="64">
        <v>2</v>
      </c>
      <c r="M78" s="65">
        <v>66.7</v>
      </c>
      <c r="N78" s="65"/>
      <c r="O78" s="65">
        <v>66.7</v>
      </c>
      <c r="P78" s="65">
        <v>3485533.24</v>
      </c>
      <c r="Q78" s="65">
        <v>543019.94847596821</v>
      </c>
      <c r="R78" s="65">
        <v>1798839.12</v>
      </c>
      <c r="S78" s="65">
        <v>158086.32999999999</v>
      </c>
      <c r="T78" s="66">
        <v>985587.84</v>
      </c>
      <c r="U78" s="66"/>
      <c r="V78" s="67">
        <v>0</v>
      </c>
    </row>
    <row r="79" spans="1:22" s="69" customFormat="1" ht="30" customHeight="1" x14ac:dyDescent="0.25">
      <c r="A79" s="61" t="s">
        <v>98</v>
      </c>
      <c r="B79" s="62" t="s">
        <v>239</v>
      </c>
      <c r="C79" s="63" t="s">
        <v>240</v>
      </c>
      <c r="D79" s="63" t="s">
        <v>214</v>
      </c>
      <c r="E79" s="63" t="s">
        <v>138</v>
      </c>
      <c r="F79" s="63" t="s">
        <v>139</v>
      </c>
      <c r="G79" s="63">
        <v>8</v>
      </c>
      <c r="H79" s="63">
        <v>8</v>
      </c>
      <c r="I79" s="63">
        <v>206.9</v>
      </c>
      <c r="J79" s="64">
        <v>4</v>
      </c>
      <c r="K79" s="64">
        <v>1</v>
      </c>
      <c r="L79" s="64">
        <v>3</v>
      </c>
      <c r="M79" s="65">
        <v>206.9</v>
      </c>
      <c r="N79" s="65">
        <v>58.4</v>
      </c>
      <c r="O79" s="65">
        <v>148.5</v>
      </c>
      <c r="P79" s="65">
        <v>8880686.3200000003</v>
      </c>
      <c r="Q79" s="65">
        <v>1873652.2836887871</v>
      </c>
      <c r="R79" s="65">
        <v>4550442.8</v>
      </c>
      <c r="S79" s="65">
        <v>547834.96</v>
      </c>
      <c r="T79" s="66">
        <v>1908756.28</v>
      </c>
      <c r="U79" s="66"/>
      <c r="V79" s="67">
        <v>0</v>
      </c>
    </row>
    <row r="80" spans="1:22" s="69" customFormat="1" ht="30" customHeight="1" x14ac:dyDescent="0.25">
      <c r="A80" s="61" t="s">
        <v>99</v>
      </c>
      <c r="B80" s="62" t="s">
        <v>320</v>
      </c>
      <c r="C80" s="63" t="s">
        <v>81</v>
      </c>
      <c r="D80" s="63" t="s">
        <v>321</v>
      </c>
      <c r="E80" s="63" t="s">
        <v>168</v>
      </c>
      <c r="F80" s="63" t="s">
        <v>137</v>
      </c>
      <c r="G80" s="63">
        <v>3</v>
      </c>
      <c r="H80" s="63">
        <v>3</v>
      </c>
      <c r="I80" s="63">
        <v>203</v>
      </c>
      <c r="J80" s="64">
        <v>1</v>
      </c>
      <c r="K80" s="64"/>
      <c r="L80" s="64">
        <v>1</v>
      </c>
      <c r="M80" s="65">
        <v>58.1</v>
      </c>
      <c r="N80" s="65"/>
      <c r="O80" s="65">
        <v>58.1</v>
      </c>
      <c r="P80" s="65">
        <v>3036124.14</v>
      </c>
      <c r="Q80" s="65">
        <v>473005.38240560348</v>
      </c>
      <c r="R80" s="65">
        <v>1566904.84</v>
      </c>
      <c r="S80" s="65">
        <v>137703.38</v>
      </c>
      <c r="T80" s="66">
        <v>858510.54</v>
      </c>
      <c r="U80" s="66"/>
      <c r="V80" s="67">
        <v>0</v>
      </c>
    </row>
    <row r="81" spans="1:22" s="69" customFormat="1" ht="30" customHeight="1" x14ac:dyDescent="0.25">
      <c r="A81" s="61" t="s">
        <v>100</v>
      </c>
      <c r="B81" s="62" t="s">
        <v>241</v>
      </c>
      <c r="C81" s="63" t="s">
        <v>135</v>
      </c>
      <c r="D81" s="63" t="s">
        <v>160</v>
      </c>
      <c r="E81" s="63" t="s">
        <v>138</v>
      </c>
      <c r="F81" s="63" t="s">
        <v>139</v>
      </c>
      <c r="G81" s="63">
        <v>9</v>
      </c>
      <c r="H81" s="63">
        <v>9</v>
      </c>
      <c r="I81" s="63">
        <v>202.9</v>
      </c>
      <c r="J81" s="64">
        <v>2</v>
      </c>
      <c r="K81" s="64"/>
      <c r="L81" s="64">
        <v>2</v>
      </c>
      <c r="M81" s="65">
        <v>101</v>
      </c>
      <c r="N81" s="65"/>
      <c r="O81" s="65">
        <v>101</v>
      </c>
      <c r="P81" s="65">
        <v>4920887.7</v>
      </c>
      <c r="Q81" s="65">
        <v>1203680.3085381694</v>
      </c>
      <c r="R81" s="65">
        <v>2136302.94</v>
      </c>
      <c r="S81" s="65">
        <v>255906.64</v>
      </c>
      <c r="T81" s="66">
        <v>1324997.81</v>
      </c>
      <c r="U81" s="66"/>
      <c r="V81" s="70">
        <v>0</v>
      </c>
    </row>
    <row r="82" spans="1:22" s="69" customFormat="1" ht="30" customHeight="1" x14ac:dyDescent="0.25">
      <c r="A82" s="61" t="s">
        <v>101</v>
      </c>
      <c r="B82" s="62" t="s">
        <v>242</v>
      </c>
      <c r="C82" s="63" t="s">
        <v>97</v>
      </c>
      <c r="D82" s="63" t="s">
        <v>243</v>
      </c>
      <c r="E82" s="63" t="s">
        <v>138</v>
      </c>
      <c r="F82" s="63" t="s">
        <v>137</v>
      </c>
      <c r="G82" s="63">
        <v>1</v>
      </c>
      <c r="H82" s="63">
        <v>1</v>
      </c>
      <c r="I82" s="63">
        <v>208.9</v>
      </c>
      <c r="J82" s="64">
        <v>1</v>
      </c>
      <c r="K82" s="64"/>
      <c r="L82" s="64">
        <v>1</v>
      </c>
      <c r="M82" s="65">
        <v>45.4</v>
      </c>
      <c r="N82" s="65"/>
      <c r="O82" s="65">
        <v>45.4</v>
      </c>
      <c r="P82" s="65">
        <v>2177428.3199999998</v>
      </c>
      <c r="Q82" s="65">
        <v>380686.6010839743</v>
      </c>
      <c r="R82" s="65">
        <v>951734.63</v>
      </c>
      <c r="S82" s="65">
        <v>110751.84</v>
      </c>
      <c r="T82" s="66">
        <v>734255.25</v>
      </c>
      <c r="U82" s="66"/>
      <c r="V82" s="70">
        <v>0</v>
      </c>
    </row>
    <row r="83" spans="1:22" s="69" customFormat="1" ht="30" customHeight="1" x14ac:dyDescent="0.25">
      <c r="A83" s="61" t="s">
        <v>102</v>
      </c>
      <c r="B83" s="62" t="s">
        <v>244</v>
      </c>
      <c r="C83" s="63" t="s">
        <v>245</v>
      </c>
      <c r="D83" s="63" t="s">
        <v>214</v>
      </c>
      <c r="E83" s="63" t="s">
        <v>138</v>
      </c>
      <c r="F83" s="63" t="s">
        <v>139</v>
      </c>
      <c r="G83" s="63">
        <v>17</v>
      </c>
      <c r="H83" s="63">
        <v>17</v>
      </c>
      <c r="I83" s="63">
        <v>487.7</v>
      </c>
      <c r="J83" s="64">
        <v>8</v>
      </c>
      <c r="K83" s="64">
        <v>5</v>
      </c>
      <c r="L83" s="64">
        <v>3</v>
      </c>
      <c r="M83" s="65">
        <v>487.7</v>
      </c>
      <c r="N83" s="65">
        <v>312.89999999999998</v>
      </c>
      <c r="O83" s="65">
        <v>174.8</v>
      </c>
      <c r="P83" s="65">
        <v>17150874.530000001</v>
      </c>
      <c r="Q83" s="65">
        <v>4491926.1145023685</v>
      </c>
      <c r="R83" s="65">
        <v>10984347.630000001</v>
      </c>
      <c r="S83" s="65">
        <v>1371091.13</v>
      </c>
      <c r="T83" s="66">
        <v>303509.65999999997</v>
      </c>
      <c r="U83" s="66"/>
      <c r="V83" s="70">
        <v>0</v>
      </c>
    </row>
    <row r="84" spans="1:22" s="69" customFormat="1" ht="30" customHeight="1" x14ac:dyDescent="0.25">
      <c r="A84" s="61" t="s">
        <v>103</v>
      </c>
      <c r="B84" s="62" t="s">
        <v>246</v>
      </c>
      <c r="C84" s="63" t="s">
        <v>247</v>
      </c>
      <c r="D84" s="63" t="s">
        <v>214</v>
      </c>
      <c r="E84" s="63" t="s">
        <v>168</v>
      </c>
      <c r="F84" s="63" t="s">
        <v>137</v>
      </c>
      <c r="G84" s="63">
        <v>1</v>
      </c>
      <c r="H84" s="63">
        <v>1</v>
      </c>
      <c r="I84" s="63">
        <v>200.9</v>
      </c>
      <c r="J84" s="64">
        <v>1</v>
      </c>
      <c r="K84" s="64">
        <v>1</v>
      </c>
      <c r="L84" s="64"/>
      <c r="M84" s="65">
        <v>43.2</v>
      </c>
      <c r="N84" s="65">
        <v>43.2</v>
      </c>
      <c r="O84" s="65"/>
      <c r="P84" s="65">
        <v>2071914.17</v>
      </c>
      <c r="Q84" s="65">
        <v>362239.23274950858</v>
      </c>
      <c r="R84" s="65">
        <v>905615.33</v>
      </c>
      <c r="S84" s="65">
        <v>105385.01</v>
      </c>
      <c r="T84" s="66">
        <v>698674.6</v>
      </c>
      <c r="U84" s="66"/>
      <c r="V84" s="70">
        <v>0</v>
      </c>
    </row>
    <row r="85" spans="1:22" s="69" customFormat="1" ht="30" customHeight="1" x14ac:dyDescent="0.25">
      <c r="A85" s="61" t="s">
        <v>104</v>
      </c>
      <c r="B85" s="62" t="s">
        <v>248</v>
      </c>
      <c r="C85" s="63" t="s">
        <v>249</v>
      </c>
      <c r="D85" s="63" t="s">
        <v>214</v>
      </c>
      <c r="E85" s="63" t="s">
        <v>138</v>
      </c>
      <c r="F85" s="63" t="s">
        <v>139</v>
      </c>
      <c r="G85" s="63">
        <v>9</v>
      </c>
      <c r="H85" s="63">
        <v>9</v>
      </c>
      <c r="I85" s="63">
        <v>200.5</v>
      </c>
      <c r="J85" s="64">
        <v>4</v>
      </c>
      <c r="K85" s="64"/>
      <c r="L85" s="64">
        <v>4</v>
      </c>
      <c r="M85" s="65">
        <v>144</v>
      </c>
      <c r="N85" s="65"/>
      <c r="O85" s="65">
        <v>144</v>
      </c>
      <c r="P85" s="65">
        <v>5198616.47</v>
      </c>
      <c r="Q85" s="65">
        <v>1339507.851744069</v>
      </c>
      <c r="R85" s="65">
        <v>3253193.73</v>
      </c>
      <c r="S85" s="65">
        <v>385683.75</v>
      </c>
      <c r="T85" s="66">
        <v>220231.14</v>
      </c>
      <c r="U85" s="66"/>
      <c r="V85" s="70">
        <v>0</v>
      </c>
    </row>
    <row r="86" spans="1:22" s="69" customFormat="1" ht="30" customHeight="1" x14ac:dyDescent="0.25">
      <c r="A86" s="61" t="s">
        <v>105</v>
      </c>
      <c r="B86" s="62" t="s">
        <v>250</v>
      </c>
      <c r="C86" s="63" t="s">
        <v>70</v>
      </c>
      <c r="D86" s="63" t="s">
        <v>187</v>
      </c>
      <c r="E86" s="63" t="s">
        <v>138</v>
      </c>
      <c r="F86" s="63" t="s">
        <v>137</v>
      </c>
      <c r="G86" s="63">
        <v>10</v>
      </c>
      <c r="H86" s="63">
        <v>10</v>
      </c>
      <c r="I86" s="63">
        <v>450.3</v>
      </c>
      <c r="J86" s="64">
        <v>5</v>
      </c>
      <c r="K86" s="64">
        <v>3</v>
      </c>
      <c r="L86" s="64">
        <v>2</v>
      </c>
      <c r="M86" s="65">
        <v>288.10000000000002</v>
      </c>
      <c r="N86" s="65">
        <v>162.1</v>
      </c>
      <c r="O86" s="65">
        <v>126</v>
      </c>
      <c r="P86" s="65">
        <v>11754238.119999999</v>
      </c>
      <c r="Q86" s="65">
        <v>2652417.7828083127</v>
      </c>
      <c r="R86" s="65">
        <v>6702281.6600000001</v>
      </c>
      <c r="S86" s="65">
        <v>784407.41</v>
      </c>
      <c r="T86" s="66">
        <v>1615131.27</v>
      </c>
      <c r="U86" s="66"/>
      <c r="V86" s="70">
        <v>0</v>
      </c>
    </row>
    <row r="87" spans="1:22" s="69" customFormat="1" ht="30" customHeight="1" x14ac:dyDescent="0.25">
      <c r="A87" s="61" t="s">
        <v>106</v>
      </c>
      <c r="B87" s="62" t="s">
        <v>251</v>
      </c>
      <c r="C87" s="63" t="s">
        <v>252</v>
      </c>
      <c r="D87" s="63" t="s">
        <v>214</v>
      </c>
      <c r="E87" s="63" t="s">
        <v>138</v>
      </c>
      <c r="F87" s="63" t="s">
        <v>137</v>
      </c>
      <c r="G87" s="63">
        <v>3</v>
      </c>
      <c r="H87" s="63">
        <v>3</v>
      </c>
      <c r="I87" s="63">
        <v>201.1</v>
      </c>
      <c r="J87" s="64">
        <v>2</v>
      </c>
      <c r="K87" s="64"/>
      <c r="L87" s="64">
        <v>2</v>
      </c>
      <c r="M87" s="65">
        <v>99.6</v>
      </c>
      <c r="N87" s="65"/>
      <c r="O87" s="65">
        <v>99.6</v>
      </c>
      <c r="P87" s="65">
        <v>3446039.92</v>
      </c>
      <c r="Q87" s="65">
        <v>904141.09254361375</v>
      </c>
      <c r="R87" s="65">
        <v>2195840.91</v>
      </c>
      <c r="S87" s="65">
        <v>263038.65999999997</v>
      </c>
      <c r="T87" s="66">
        <v>83019.259999999995</v>
      </c>
      <c r="U87" s="66"/>
      <c r="V87" s="70">
        <v>0</v>
      </c>
    </row>
    <row r="88" spans="1:22" s="69" customFormat="1" ht="30" customHeight="1" x14ac:dyDescent="0.25">
      <c r="A88" s="61" t="s">
        <v>107</v>
      </c>
      <c r="B88" s="62" t="s">
        <v>253</v>
      </c>
      <c r="C88" s="63" t="s">
        <v>254</v>
      </c>
      <c r="D88" s="63" t="s">
        <v>214</v>
      </c>
      <c r="E88" s="63" t="s">
        <v>138</v>
      </c>
      <c r="F88" s="63" t="s">
        <v>137</v>
      </c>
      <c r="G88" s="63">
        <v>8</v>
      </c>
      <c r="H88" s="63">
        <v>8</v>
      </c>
      <c r="I88" s="63">
        <v>454.86</v>
      </c>
      <c r="J88" s="64">
        <v>4</v>
      </c>
      <c r="K88" s="64"/>
      <c r="L88" s="64">
        <v>4</v>
      </c>
      <c r="M88" s="65">
        <v>240.82999999999998</v>
      </c>
      <c r="N88" s="65"/>
      <c r="O88" s="65">
        <v>240.82999999999998</v>
      </c>
      <c r="P88" s="65">
        <v>11487622.33</v>
      </c>
      <c r="Q88" s="65">
        <v>2368175.3555765571</v>
      </c>
      <c r="R88" s="65">
        <v>5559371.0499999998</v>
      </c>
      <c r="S88" s="65">
        <v>632541.59</v>
      </c>
      <c r="T88" s="66">
        <v>2927534.33</v>
      </c>
      <c r="U88" s="66"/>
      <c r="V88" s="70">
        <v>0</v>
      </c>
    </row>
    <row r="89" spans="1:22" s="69" customFormat="1" ht="30" customHeight="1" x14ac:dyDescent="0.25">
      <c r="A89" s="61" t="s">
        <v>108</v>
      </c>
      <c r="B89" s="62" t="s">
        <v>255</v>
      </c>
      <c r="C89" s="63" t="s">
        <v>119</v>
      </c>
      <c r="D89" s="63" t="s">
        <v>148</v>
      </c>
      <c r="E89" s="63" t="s">
        <v>138</v>
      </c>
      <c r="F89" s="63" t="s">
        <v>139</v>
      </c>
      <c r="G89" s="63">
        <v>14</v>
      </c>
      <c r="H89" s="63">
        <v>14</v>
      </c>
      <c r="I89" s="63">
        <v>464.2</v>
      </c>
      <c r="J89" s="64">
        <v>5</v>
      </c>
      <c r="K89" s="64">
        <v>2</v>
      </c>
      <c r="L89" s="64">
        <v>3</v>
      </c>
      <c r="M89" s="65">
        <v>269.2</v>
      </c>
      <c r="N89" s="65">
        <v>101.5</v>
      </c>
      <c r="O89" s="65">
        <v>167.7</v>
      </c>
      <c r="P89" s="65">
        <v>9425452.2400000002</v>
      </c>
      <c r="Q89" s="65">
        <v>2467382.8132695179</v>
      </c>
      <c r="R89" s="65">
        <v>5992536.1200000001</v>
      </c>
      <c r="S89" s="65">
        <v>744261.61</v>
      </c>
      <c r="T89" s="66">
        <v>221271.7</v>
      </c>
      <c r="U89" s="66"/>
      <c r="V89" s="70">
        <v>0</v>
      </c>
    </row>
    <row r="90" spans="1:22" s="69" customFormat="1" ht="30" customHeight="1" x14ac:dyDescent="0.25">
      <c r="A90" s="61" t="s">
        <v>109</v>
      </c>
      <c r="B90" s="62" t="s">
        <v>326</v>
      </c>
      <c r="C90" s="63" t="s">
        <v>327</v>
      </c>
      <c r="D90" s="63" t="s">
        <v>192</v>
      </c>
      <c r="E90" s="63" t="s">
        <v>168</v>
      </c>
      <c r="F90" s="63" t="s">
        <v>137</v>
      </c>
      <c r="G90" s="63">
        <v>3</v>
      </c>
      <c r="H90" s="63">
        <v>3</v>
      </c>
      <c r="I90" s="63">
        <v>204.8</v>
      </c>
      <c r="J90" s="64">
        <v>1</v>
      </c>
      <c r="K90" s="64"/>
      <c r="L90" s="64">
        <v>1</v>
      </c>
      <c r="M90" s="65">
        <v>44.4</v>
      </c>
      <c r="N90" s="65"/>
      <c r="O90" s="65">
        <v>44.4</v>
      </c>
      <c r="P90" s="65">
        <v>2197026.08</v>
      </c>
      <c r="Q90" s="65">
        <v>423781.64042503905</v>
      </c>
      <c r="R90" s="65">
        <v>943594.55</v>
      </c>
      <c r="S90" s="65">
        <v>106839.35</v>
      </c>
      <c r="T90" s="66">
        <v>722810.54</v>
      </c>
      <c r="U90" s="66"/>
      <c r="V90" s="70">
        <v>0</v>
      </c>
    </row>
    <row r="91" spans="1:22" s="69" customFormat="1" ht="30" customHeight="1" x14ac:dyDescent="0.25">
      <c r="A91" s="61" t="s">
        <v>110</v>
      </c>
      <c r="B91" s="62" t="s">
        <v>256</v>
      </c>
      <c r="C91" s="63" t="s">
        <v>90</v>
      </c>
      <c r="D91" s="63" t="s">
        <v>146</v>
      </c>
      <c r="E91" s="63" t="s">
        <v>138</v>
      </c>
      <c r="F91" s="63" t="s">
        <v>139</v>
      </c>
      <c r="G91" s="63">
        <v>2</v>
      </c>
      <c r="H91" s="63">
        <v>2</v>
      </c>
      <c r="I91" s="63">
        <v>80.2</v>
      </c>
      <c r="J91" s="64">
        <v>1</v>
      </c>
      <c r="K91" s="64"/>
      <c r="L91" s="64">
        <v>1</v>
      </c>
      <c r="M91" s="65">
        <v>40.299999999999997</v>
      </c>
      <c r="N91" s="65"/>
      <c r="O91" s="65">
        <v>40.299999999999997</v>
      </c>
      <c r="P91" s="65">
        <v>1932827.35</v>
      </c>
      <c r="Q91" s="65">
        <v>337922.24721771281</v>
      </c>
      <c r="R91" s="65">
        <v>844821.71</v>
      </c>
      <c r="S91" s="65">
        <v>98310.56</v>
      </c>
      <c r="T91" s="66">
        <v>651772.82999999996</v>
      </c>
      <c r="U91" s="66"/>
      <c r="V91" s="70">
        <v>0</v>
      </c>
    </row>
    <row r="92" spans="1:22" s="69" customFormat="1" ht="30" customHeight="1" x14ac:dyDescent="0.25">
      <c r="A92" s="61" t="s">
        <v>111</v>
      </c>
      <c r="B92" s="62" t="s">
        <v>257</v>
      </c>
      <c r="C92" s="63" t="s">
        <v>134</v>
      </c>
      <c r="D92" s="63" t="s">
        <v>160</v>
      </c>
      <c r="E92" s="63" t="s">
        <v>138</v>
      </c>
      <c r="F92" s="63" t="s">
        <v>137</v>
      </c>
      <c r="G92" s="63">
        <v>4</v>
      </c>
      <c r="H92" s="63">
        <v>4</v>
      </c>
      <c r="I92" s="63">
        <v>203.1</v>
      </c>
      <c r="J92" s="64">
        <v>1</v>
      </c>
      <c r="K92" s="64"/>
      <c r="L92" s="64">
        <v>1</v>
      </c>
      <c r="M92" s="65">
        <v>43.2</v>
      </c>
      <c r="N92" s="65"/>
      <c r="O92" s="65">
        <v>43.2</v>
      </c>
      <c r="P92" s="65">
        <v>2071914.17</v>
      </c>
      <c r="Q92" s="65">
        <v>362239.23274950858</v>
      </c>
      <c r="R92" s="65">
        <v>905615.33</v>
      </c>
      <c r="S92" s="65">
        <v>105385.01</v>
      </c>
      <c r="T92" s="66">
        <v>698674.6</v>
      </c>
      <c r="U92" s="66"/>
      <c r="V92" s="70">
        <v>0</v>
      </c>
    </row>
    <row r="93" spans="1:22" s="69" customFormat="1" ht="30" customHeight="1" x14ac:dyDescent="0.25">
      <c r="A93" s="61" t="s">
        <v>112</v>
      </c>
      <c r="B93" s="62" t="s">
        <v>258</v>
      </c>
      <c r="C93" s="63" t="s">
        <v>129</v>
      </c>
      <c r="D93" s="63" t="s">
        <v>224</v>
      </c>
      <c r="E93" s="63" t="s">
        <v>138</v>
      </c>
      <c r="F93" s="63" t="s">
        <v>139</v>
      </c>
      <c r="G93" s="63">
        <v>6</v>
      </c>
      <c r="H93" s="63">
        <v>6</v>
      </c>
      <c r="I93" s="63">
        <v>200.7</v>
      </c>
      <c r="J93" s="64">
        <v>3</v>
      </c>
      <c r="K93" s="64">
        <v>1</v>
      </c>
      <c r="L93" s="64">
        <v>2</v>
      </c>
      <c r="M93" s="65">
        <v>156.9</v>
      </c>
      <c r="N93" s="65">
        <v>44.2</v>
      </c>
      <c r="O93" s="65">
        <v>112.7</v>
      </c>
      <c r="P93" s="65">
        <v>7113881.4000000004</v>
      </c>
      <c r="Q93" s="65">
        <v>1382824.5889107331</v>
      </c>
      <c r="R93" s="65">
        <v>3996733.56</v>
      </c>
      <c r="S93" s="65">
        <v>402300.41</v>
      </c>
      <c r="T93" s="66">
        <v>1332022.8400000001</v>
      </c>
      <c r="U93" s="66"/>
      <c r="V93" s="70">
        <v>0</v>
      </c>
    </row>
    <row r="94" spans="1:22" s="69" customFormat="1" ht="30" customHeight="1" x14ac:dyDescent="0.25">
      <c r="A94" s="61" t="s">
        <v>42</v>
      </c>
      <c r="B94" s="62" t="s">
        <v>259</v>
      </c>
      <c r="C94" s="63" t="s">
        <v>102</v>
      </c>
      <c r="D94" s="63" t="s">
        <v>226</v>
      </c>
      <c r="E94" s="63" t="s">
        <v>138</v>
      </c>
      <c r="F94" s="63" t="s">
        <v>137</v>
      </c>
      <c r="G94" s="63">
        <v>4</v>
      </c>
      <c r="H94" s="63">
        <v>4</v>
      </c>
      <c r="I94" s="63">
        <v>84.4</v>
      </c>
      <c r="J94" s="64">
        <v>1</v>
      </c>
      <c r="K94" s="64"/>
      <c r="L94" s="64">
        <v>1</v>
      </c>
      <c r="M94" s="65">
        <v>41.7</v>
      </c>
      <c r="N94" s="65"/>
      <c r="O94" s="65">
        <v>41.7</v>
      </c>
      <c r="P94" s="65">
        <v>1999972.7</v>
      </c>
      <c r="Q94" s="65">
        <v>349661.48161237285</v>
      </c>
      <c r="R94" s="65">
        <v>874170.35</v>
      </c>
      <c r="S94" s="65">
        <v>101725.81</v>
      </c>
      <c r="T94" s="66">
        <v>674415.06</v>
      </c>
      <c r="U94" s="66"/>
      <c r="V94" s="70">
        <v>0</v>
      </c>
    </row>
    <row r="95" spans="1:22" s="69" customFormat="1" ht="30" customHeight="1" x14ac:dyDescent="0.25">
      <c r="A95" s="61" t="s">
        <v>113</v>
      </c>
      <c r="B95" s="62" t="s">
        <v>260</v>
      </c>
      <c r="C95" s="63" t="s">
        <v>101</v>
      </c>
      <c r="D95" s="63" t="s">
        <v>243</v>
      </c>
      <c r="E95" s="63" t="s">
        <v>138</v>
      </c>
      <c r="F95" s="63" t="s">
        <v>137</v>
      </c>
      <c r="G95" s="63">
        <v>5</v>
      </c>
      <c r="H95" s="63">
        <v>5</v>
      </c>
      <c r="I95" s="63">
        <v>199.2</v>
      </c>
      <c r="J95" s="64">
        <v>3</v>
      </c>
      <c r="K95" s="64">
        <v>1</v>
      </c>
      <c r="L95" s="64">
        <v>2</v>
      </c>
      <c r="M95" s="65">
        <v>143.4</v>
      </c>
      <c r="N95" s="65">
        <v>43.5</v>
      </c>
      <c r="O95" s="65">
        <v>99.9</v>
      </c>
      <c r="P95" s="65">
        <v>5008781.55</v>
      </c>
      <c r="Q95" s="65">
        <v>1314447.2563153058</v>
      </c>
      <c r="R95" s="65">
        <v>3192330.36</v>
      </c>
      <c r="S95" s="65">
        <v>389602.34</v>
      </c>
      <c r="T95" s="66">
        <v>112401.59</v>
      </c>
      <c r="U95" s="66"/>
      <c r="V95" s="70">
        <v>0</v>
      </c>
    </row>
    <row r="96" spans="1:22" s="69" customFormat="1" ht="30" customHeight="1" x14ac:dyDescent="0.25">
      <c r="A96" s="61" t="s">
        <v>114</v>
      </c>
      <c r="B96" s="62" t="s">
        <v>261</v>
      </c>
      <c r="C96" s="63" t="s">
        <v>80</v>
      </c>
      <c r="D96" s="63" t="s">
        <v>141</v>
      </c>
      <c r="E96" s="63" t="s">
        <v>138</v>
      </c>
      <c r="F96" s="63" t="s">
        <v>137</v>
      </c>
      <c r="G96" s="63">
        <v>4</v>
      </c>
      <c r="H96" s="63">
        <v>4</v>
      </c>
      <c r="I96" s="63">
        <v>211</v>
      </c>
      <c r="J96" s="64">
        <v>2</v>
      </c>
      <c r="K96" s="64">
        <v>1</v>
      </c>
      <c r="L96" s="64">
        <v>1</v>
      </c>
      <c r="M96" s="65">
        <v>106.2</v>
      </c>
      <c r="N96" s="65">
        <v>46.7</v>
      </c>
      <c r="O96" s="65">
        <v>59.5</v>
      </c>
      <c r="P96" s="65">
        <v>3742142.97</v>
      </c>
      <c r="Q96" s="65">
        <v>965621.41416108655</v>
      </c>
      <c r="R96" s="65">
        <v>2340181.0299999998</v>
      </c>
      <c r="S96" s="65">
        <v>268037.43</v>
      </c>
      <c r="T96" s="66">
        <v>168303.1</v>
      </c>
      <c r="U96" s="66"/>
      <c r="V96" s="70">
        <v>0</v>
      </c>
    </row>
    <row r="97" spans="1:22" s="69" customFormat="1" ht="30" customHeight="1" x14ac:dyDescent="0.25">
      <c r="A97" s="61" t="s">
        <v>115</v>
      </c>
      <c r="B97" s="62" t="s">
        <v>381</v>
      </c>
      <c r="C97" s="63" t="s">
        <v>34</v>
      </c>
      <c r="D97" s="63" t="s">
        <v>370</v>
      </c>
      <c r="E97" s="63" t="s">
        <v>136</v>
      </c>
      <c r="F97" s="63" t="s">
        <v>137</v>
      </c>
      <c r="G97" s="63">
        <v>2</v>
      </c>
      <c r="H97" s="63">
        <v>2</v>
      </c>
      <c r="I97" s="63">
        <v>482.8</v>
      </c>
      <c r="J97" s="64">
        <v>1</v>
      </c>
      <c r="K97" s="64">
        <v>1</v>
      </c>
      <c r="L97" s="64"/>
      <c r="M97" s="65">
        <v>29.6</v>
      </c>
      <c r="N97" s="65">
        <v>29.6</v>
      </c>
      <c r="O97" s="65"/>
      <c r="P97" s="65">
        <v>1780912.04</v>
      </c>
      <c r="Q97" s="65">
        <v>249646.22498727564</v>
      </c>
      <c r="R97" s="65">
        <v>606302.93000000005</v>
      </c>
      <c r="S97" s="65">
        <v>75941.63</v>
      </c>
      <c r="T97" s="66">
        <v>849021.26</v>
      </c>
      <c r="U97" s="66"/>
      <c r="V97" s="70">
        <v>0</v>
      </c>
    </row>
    <row r="98" spans="1:22" s="69" customFormat="1" ht="30" customHeight="1" x14ac:dyDescent="0.25">
      <c r="A98" s="61" t="s">
        <v>116</v>
      </c>
      <c r="B98" s="62" t="s">
        <v>262</v>
      </c>
      <c r="C98" s="63" t="s">
        <v>263</v>
      </c>
      <c r="D98" s="63" t="s">
        <v>214</v>
      </c>
      <c r="E98" s="63" t="s">
        <v>138</v>
      </c>
      <c r="F98" s="63" t="s">
        <v>139</v>
      </c>
      <c r="G98" s="63">
        <v>3</v>
      </c>
      <c r="H98" s="63">
        <v>3</v>
      </c>
      <c r="I98" s="63">
        <v>80.900000000000006</v>
      </c>
      <c r="J98" s="64">
        <v>2</v>
      </c>
      <c r="K98" s="64"/>
      <c r="L98" s="64">
        <v>2</v>
      </c>
      <c r="M98" s="65">
        <v>80.900000000000006</v>
      </c>
      <c r="N98" s="65"/>
      <c r="O98" s="65">
        <v>80.900000000000006</v>
      </c>
      <c r="P98" s="65">
        <v>3880042.98</v>
      </c>
      <c r="Q98" s="65">
        <v>678360.04466285277</v>
      </c>
      <c r="R98" s="65">
        <v>1695932.41</v>
      </c>
      <c r="S98" s="65">
        <v>197352.95999999999</v>
      </c>
      <c r="T98" s="66">
        <v>1308397.57</v>
      </c>
      <c r="U98" s="66"/>
      <c r="V98" s="70">
        <v>0</v>
      </c>
    </row>
    <row r="99" spans="1:22" s="69" customFormat="1" ht="30" customHeight="1" x14ac:dyDescent="0.25">
      <c r="A99" s="61" t="s">
        <v>117</v>
      </c>
      <c r="B99" s="62" t="s">
        <v>264</v>
      </c>
      <c r="C99" s="63" t="s">
        <v>265</v>
      </c>
      <c r="D99" s="63" t="s">
        <v>190</v>
      </c>
      <c r="E99" s="63" t="s">
        <v>138</v>
      </c>
      <c r="F99" s="63" t="s">
        <v>137</v>
      </c>
      <c r="G99" s="63">
        <v>3</v>
      </c>
      <c r="H99" s="63">
        <v>3</v>
      </c>
      <c r="I99" s="63">
        <v>477.6</v>
      </c>
      <c r="J99" s="64">
        <v>2</v>
      </c>
      <c r="K99" s="64"/>
      <c r="L99" s="64">
        <v>2</v>
      </c>
      <c r="M99" s="65">
        <v>119.10000000000001</v>
      </c>
      <c r="N99" s="65"/>
      <c r="O99" s="65">
        <v>119.10000000000001</v>
      </c>
      <c r="P99" s="65">
        <v>5893374.04</v>
      </c>
      <c r="Q99" s="65">
        <v>1136765.616545544</v>
      </c>
      <c r="R99" s="65">
        <v>2531128.63</v>
      </c>
      <c r="S99" s="65">
        <v>286589.34999999998</v>
      </c>
      <c r="T99" s="66">
        <v>1938890.44</v>
      </c>
      <c r="U99" s="66"/>
      <c r="V99" s="70">
        <v>0</v>
      </c>
    </row>
    <row r="100" spans="1:22" s="69" customFormat="1" ht="30" customHeight="1" x14ac:dyDescent="0.25">
      <c r="A100" s="61" t="s">
        <v>118</v>
      </c>
      <c r="B100" s="62" t="s">
        <v>266</v>
      </c>
      <c r="C100" s="63" t="s">
        <v>267</v>
      </c>
      <c r="D100" s="63" t="s">
        <v>214</v>
      </c>
      <c r="E100" s="63" t="s">
        <v>138</v>
      </c>
      <c r="F100" s="63" t="s">
        <v>137</v>
      </c>
      <c r="G100" s="63">
        <v>15</v>
      </c>
      <c r="H100" s="63">
        <v>15</v>
      </c>
      <c r="I100" s="63">
        <v>465.25</v>
      </c>
      <c r="J100" s="64">
        <v>6</v>
      </c>
      <c r="K100" s="64">
        <v>3</v>
      </c>
      <c r="L100" s="64">
        <v>3</v>
      </c>
      <c r="M100" s="65">
        <v>363.2</v>
      </c>
      <c r="N100" s="65">
        <v>181.5</v>
      </c>
      <c r="O100" s="65">
        <v>181.7</v>
      </c>
      <c r="P100" s="65">
        <v>13574044.33</v>
      </c>
      <c r="Q100" s="65">
        <v>3316983.8141969345</v>
      </c>
      <c r="R100" s="65">
        <v>8424208.0899999999</v>
      </c>
      <c r="S100" s="65">
        <v>1041622.42</v>
      </c>
      <c r="T100" s="66">
        <v>791230.01</v>
      </c>
      <c r="U100" s="66"/>
      <c r="V100" s="70">
        <v>0</v>
      </c>
    </row>
    <row r="101" spans="1:22" s="69" customFormat="1" ht="30" customHeight="1" x14ac:dyDescent="0.25">
      <c r="A101" s="61" t="s">
        <v>119</v>
      </c>
      <c r="B101" s="62" t="s">
        <v>268</v>
      </c>
      <c r="C101" s="63" t="s">
        <v>56</v>
      </c>
      <c r="D101" s="63" t="s">
        <v>151</v>
      </c>
      <c r="E101" s="63" t="s">
        <v>138</v>
      </c>
      <c r="F101" s="63" t="s">
        <v>137</v>
      </c>
      <c r="G101" s="63">
        <v>9</v>
      </c>
      <c r="H101" s="63">
        <v>9</v>
      </c>
      <c r="I101" s="63">
        <v>472.12</v>
      </c>
      <c r="J101" s="64">
        <v>6</v>
      </c>
      <c r="K101" s="64">
        <v>2</v>
      </c>
      <c r="L101" s="64">
        <v>4</v>
      </c>
      <c r="M101" s="65">
        <v>353.85</v>
      </c>
      <c r="N101" s="65">
        <v>119.30000000000001</v>
      </c>
      <c r="O101" s="65">
        <v>234.55</v>
      </c>
      <c r="P101" s="65">
        <v>12307036.029999999</v>
      </c>
      <c r="Q101" s="65">
        <v>3238996.1360819093</v>
      </c>
      <c r="R101" s="65">
        <v>7867405.8300000001</v>
      </c>
      <c r="S101" s="65">
        <v>966044.88</v>
      </c>
      <c r="T101" s="66">
        <v>234589.18</v>
      </c>
      <c r="U101" s="66"/>
      <c r="V101" s="70">
        <v>0</v>
      </c>
    </row>
    <row r="102" spans="1:22" s="69" customFormat="1" ht="30" customHeight="1" x14ac:dyDescent="0.25">
      <c r="A102" s="61" t="s">
        <v>120</v>
      </c>
      <c r="B102" s="62" t="s">
        <v>269</v>
      </c>
      <c r="C102" s="63" t="s">
        <v>87</v>
      </c>
      <c r="D102" s="63" t="s">
        <v>146</v>
      </c>
      <c r="E102" s="63" t="s">
        <v>138</v>
      </c>
      <c r="F102" s="63" t="s">
        <v>137</v>
      </c>
      <c r="G102" s="63">
        <v>10</v>
      </c>
      <c r="H102" s="63">
        <v>10</v>
      </c>
      <c r="I102" s="63">
        <v>469.71</v>
      </c>
      <c r="J102" s="64">
        <v>3</v>
      </c>
      <c r="K102" s="64"/>
      <c r="L102" s="64">
        <v>3</v>
      </c>
      <c r="M102" s="65">
        <v>182.96</v>
      </c>
      <c r="N102" s="65"/>
      <c r="O102" s="65">
        <v>182.96</v>
      </c>
      <c r="P102" s="65">
        <v>6384634.5300000003</v>
      </c>
      <c r="Q102" s="65">
        <v>1687235.6008830727</v>
      </c>
      <c r="R102" s="65">
        <v>4098597.98</v>
      </c>
      <c r="S102" s="65">
        <v>494422.52</v>
      </c>
      <c r="T102" s="66">
        <v>104378.43</v>
      </c>
      <c r="U102" s="66"/>
      <c r="V102" s="70">
        <v>0</v>
      </c>
    </row>
    <row r="103" spans="1:22" s="69" customFormat="1" ht="30" customHeight="1" x14ac:dyDescent="0.25">
      <c r="A103" s="61" t="s">
        <v>121</v>
      </c>
      <c r="B103" s="62" t="s">
        <v>270</v>
      </c>
      <c r="C103" s="63" t="s">
        <v>271</v>
      </c>
      <c r="D103" s="63" t="s">
        <v>185</v>
      </c>
      <c r="E103" s="63" t="s">
        <v>138</v>
      </c>
      <c r="F103" s="63" t="s">
        <v>137</v>
      </c>
      <c r="G103" s="63">
        <v>9</v>
      </c>
      <c r="H103" s="63">
        <v>9</v>
      </c>
      <c r="I103" s="63">
        <v>476.2</v>
      </c>
      <c r="J103" s="64">
        <v>4</v>
      </c>
      <c r="K103" s="64"/>
      <c r="L103" s="64">
        <v>4</v>
      </c>
      <c r="M103" s="65">
        <v>238.7</v>
      </c>
      <c r="N103" s="65"/>
      <c r="O103" s="65">
        <v>238.7</v>
      </c>
      <c r="P103" s="65">
        <v>11709999.07</v>
      </c>
      <c r="Q103" s="65">
        <v>2200967.2923012725</v>
      </c>
      <c r="R103" s="65">
        <v>5053619.57</v>
      </c>
      <c r="S103" s="65">
        <v>576594.68999999994</v>
      </c>
      <c r="T103" s="66">
        <v>3878817.52</v>
      </c>
      <c r="U103" s="66"/>
      <c r="V103" s="70"/>
    </row>
    <row r="104" spans="1:22" s="69" customFormat="1" ht="30" customHeight="1" x14ac:dyDescent="0.25">
      <c r="A104" s="61" t="s">
        <v>122</v>
      </c>
      <c r="B104" s="62" t="s">
        <v>272</v>
      </c>
      <c r="C104" s="63" t="s">
        <v>97</v>
      </c>
      <c r="D104" s="63" t="s">
        <v>226</v>
      </c>
      <c r="E104" s="63" t="s">
        <v>138</v>
      </c>
      <c r="F104" s="63" t="s">
        <v>139</v>
      </c>
      <c r="G104" s="63">
        <v>5</v>
      </c>
      <c r="H104" s="63">
        <v>5</v>
      </c>
      <c r="I104" s="63">
        <v>468.56</v>
      </c>
      <c r="J104" s="64">
        <v>4</v>
      </c>
      <c r="K104" s="64">
        <v>1</v>
      </c>
      <c r="L104" s="64">
        <v>3</v>
      </c>
      <c r="M104" s="65">
        <v>206.14000000000001</v>
      </c>
      <c r="N104" s="65">
        <v>65.599999999999994</v>
      </c>
      <c r="O104" s="65">
        <v>140.54000000000002</v>
      </c>
      <c r="P104" s="65">
        <v>7594575.4400000004</v>
      </c>
      <c r="Q104" s="65">
        <v>1886439.9388541861</v>
      </c>
      <c r="R104" s="65">
        <v>4714339.7300000004</v>
      </c>
      <c r="S104" s="65">
        <v>575432.35</v>
      </c>
      <c r="T104" s="66">
        <v>418363.42</v>
      </c>
      <c r="U104" s="66"/>
      <c r="V104" s="70"/>
    </row>
    <row r="105" spans="1:22" s="69" customFormat="1" ht="30" customHeight="1" x14ac:dyDescent="0.25">
      <c r="A105" s="61" t="s">
        <v>123</v>
      </c>
      <c r="B105" s="62" t="s">
        <v>331</v>
      </c>
      <c r="C105" s="63" t="s">
        <v>332</v>
      </c>
      <c r="D105" s="63" t="s">
        <v>185</v>
      </c>
      <c r="E105" s="63" t="s">
        <v>168</v>
      </c>
      <c r="F105" s="63" t="s">
        <v>137</v>
      </c>
      <c r="G105" s="63">
        <v>4</v>
      </c>
      <c r="H105" s="63">
        <v>4</v>
      </c>
      <c r="I105" s="63">
        <v>460.39</v>
      </c>
      <c r="J105" s="64">
        <v>1</v>
      </c>
      <c r="K105" s="64"/>
      <c r="L105" s="64">
        <v>1</v>
      </c>
      <c r="M105" s="65">
        <v>64.22</v>
      </c>
      <c r="N105" s="65"/>
      <c r="O105" s="65">
        <v>64.22</v>
      </c>
      <c r="P105" s="65">
        <v>3863857.14</v>
      </c>
      <c r="Q105" s="65">
        <v>541631.10029333923</v>
      </c>
      <c r="R105" s="65">
        <v>1315431.56</v>
      </c>
      <c r="S105" s="65">
        <v>164762.54999999999</v>
      </c>
      <c r="T105" s="66">
        <v>1842031.93</v>
      </c>
      <c r="U105" s="66"/>
      <c r="V105" s="70"/>
    </row>
    <row r="106" spans="1:22" s="69" customFormat="1" ht="30" customHeight="1" x14ac:dyDescent="0.25">
      <c r="A106" s="61" t="s">
        <v>124</v>
      </c>
      <c r="B106" s="62" t="s">
        <v>383</v>
      </c>
      <c r="C106" s="63" t="s">
        <v>115</v>
      </c>
      <c r="D106" s="63" t="s">
        <v>148</v>
      </c>
      <c r="E106" s="63" t="s">
        <v>136</v>
      </c>
      <c r="F106" s="63" t="s">
        <v>137</v>
      </c>
      <c r="G106" s="63">
        <v>1</v>
      </c>
      <c r="H106" s="63">
        <v>1</v>
      </c>
      <c r="I106" s="63">
        <v>474</v>
      </c>
      <c r="J106" s="64">
        <v>1</v>
      </c>
      <c r="K106" s="64"/>
      <c r="L106" s="64">
        <v>1</v>
      </c>
      <c r="M106" s="65">
        <v>52</v>
      </c>
      <c r="N106" s="65"/>
      <c r="O106" s="65">
        <v>52</v>
      </c>
      <c r="P106" s="65">
        <v>1858348.28</v>
      </c>
      <c r="Q106" s="65">
        <v>473411.32582264993</v>
      </c>
      <c r="R106" s="65">
        <v>1145402.71</v>
      </c>
      <c r="S106" s="65">
        <v>126464.91</v>
      </c>
      <c r="T106" s="66">
        <v>113069.33</v>
      </c>
      <c r="U106" s="66"/>
      <c r="V106" s="70"/>
    </row>
    <row r="107" spans="1:22" s="69" customFormat="1" ht="30" customHeight="1" x14ac:dyDescent="0.25">
      <c r="A107" s="61" t="s">
        <v>125</v>
      </c>
      <c r="B107" s="62" t="s">
        <v>274</v>
      </c>
      <c r="C107" s="63" t="s">
        <v>127</v>
      </c>
      <c r="D107" s="63" t="s">
        <v>275</v>
      </c>
      <c r="E107" s="63" t="s">
        <v>138</v>
      </c>
      <c r="F107" s="63" t="s">
        <v>137</v>
      </c>
      <c r="G107" s="63">
        <v>2</v>
      </c>
      <c r="H107" s="63">
        <v>2</v>
      </c>
      <c r="I107" s="63">
        <v>481.6</v>
      </c>
      <c r="J107" s="64">
        <v>2</v>
      </c>
      <c r="K107" s="64"/>
      <c r="L107" s="64">
        <v>2</v>
      </c>
      <c r="M107" s="65">
        <v>120</v>
      </c>
      <c r="N107" s="65"/>
      <c r="O107" s="65">
        <v>120</v>
      </c>
      <c r="P107" s="65">
        <v>5937908.3399999999</v>
      </c>
      <c r="Q107" s="65">
        <v>1145355.7849325379</v>
      </c>
      <c r="R107" s="65">
        <v>2550255.54</v>
      </c>
      <c r="S107" s="65">
        <v>288755.01</v>
      </c>
      <c r="T107" s="66">
        <v>1953542.01</v>
      </c>
      <c r="U107" s="66"/>
      <c r="V107" s="70"/>
    </row>
    <row r="108" spans="1:22" s="69" customFormat="1" ht="30" customHeight="1" x14ac:dyDescent="0.25">
      <c r="A108" s="61" t="s">
        <v>43</v>
      </c>
      <c r="B108" s="62" t="s">
        <v>276</v>
      </c>
      <c r="C108" s="63" t="s">
        <v>277</v>
      </c>
      <c r="D108" s="63" t="s">
        <v>190</v>
      </c>
      <c r="E108" s="63" t="s">
        <v>138</v>
      </c>
      <c r="F108" s="63" t="s">
        <v>139</v>
      </c>
      <c r="G108" s="63">
        <v>5</v>
      </c>
      <c r="H108" s="63">
        <v>5</v>
      </c>
      <c r="I108" s="63">
        <v>97.2</v>
      </c>
      <c r="J108" s="64">
        <v>3</v>
      </c>
      <c r="K108" s="64"/>
      <c r="L108" s="64">
        <v>3</v>
      </c>
      <c r="M108" s="65">
        <v>97.199999999999989</v>
      </c>
      <c r="N108" s="65"/>
      <c r="O108" s="65">
        <v>97.199999999999989</v>
      </c>
      <c r="P108" s="65">
        <v>3846140.72</v>
      </c>
      <c r="Q108" s="65">
        <v>883075.62868181535</v>
      </c>
      <c r="R108" s="65">
        <v>2142753.3199999998</v>
      </c>
      <c r="S108" s="65">
        <v>249767.67</v>
      </c>
      <c r="T108" s="66">
        <v>570544.1</v>
      </c>
      <c r="U108" s="66"/>
      <c r="V108" s="70"/>
    </row>
    <row r="109" spans="1:22" s="69" customFormat="1" ht="30" customHeight="1" x14ac:dyDescent="0.25">
      <c r="A109" s="61" t="s">
        <v>126</v>
      </c>
      <c r="B109" s="62" t="s">
        <v>278</v>
      </c>
      <c r="C109" s="63" t="s">
        <v>104</v>
      </c>
      <c r="D109" s="63" t="s">
        <v>243</v>
      </c>
      <c r="E109" s="63" t="s">
        <v>138</v>
      </c>
      <c r="F109" s="63" t="s">
        <v>139</v>
      </c>
      <c r="G109" s="63">
        <v>3</v>
      </c>
      <c r="H109" s="63">
        <v>3</v>
      </c>
      <c r="I109" s="63">
        <v>173.5</v>
      </c>
      <c r="J109" s="64">
        <v>1</v>
      </c>
      <c r="K109" s="64"/>
      <c r="L109" s="64">
        <v>1</v>
      </c>
      <c r="M109" s="65">
        <v>42</v>
      </c>
      <c r="N109" s="65"/>
      <c r="O109" s="65">
        <v>42</v>
      </c>
      <c r="P109" s="65">
        <v>2014361</v>
      </c>
      <c r="Q109" s="65">
        <v>352177.03183980001</v>
      </c>
      <c r="R109" s="65">
        <v>880459.35</v>
      </c>
      <c r="S109" s="65">
        <v>102457.65</v>
      </c>
      <c r="T109" s="66">
        <v>679266.97</v>
      </c>
      <c r="U109" s="66"/>
      <c r="V109" s="70"/>
    </row>
    <row r="110" spans="1:22" s="69" customFormat="1" ht="30" customHeight="1" x14ac:dyDescent="0.25">
      <c r="A110" s="61" t="s">
        <v>127</v>
      </c>
      <c r="B110" s="62" t="s">
        <v>335</v>
      </c>
      <c r="C110" s="63" t="s">
        <v>48</v>
      </c>
      <c r="D110" s="63" t="s">
        <v>336</v>
      </c>
      <c r="E110" s="63" t="s">
        <v>168</v>
      </c>
      <c r="F110" s="63" t="s">
        <v>137</v>
      </c>
      <c r="G110" s="63">
        <v>3</v>
      </c>
      <c r="H110" s="63">
        <v>3</v>
      </c>
      <c r="I110" s="63">
        <v>513.6</v>
      </c>
      <c r="J110" s="64">
        <v>1</v>
      </c>
      <c r="K110" s="64"/>
      <c r="L110" s="64">
        <v>1</v>
      </c>
      <c r="M110" s="65">
        <v>34.200000000000003</v>
      </c>
      <c r="N110" s="65"/>
      <c r="O110" s="65">
        <v>34.200000000000003</v>
      </c>
      <c r="P110" s="65">
        <v>1222221.3700000001</v>
      </c>
      <c r="Q110" s="65">
        <v>311358.9873679736</v>
      </c>
      <c r="R110" s="65">
        <v>753322.55</v>
      </c>
      <c r="S110" s="65">
        <v>83175</v>
      </c>
      <c r="T110" s="66">
        <v>74364.83</v>
      </c>
      <c r="U110" s="66"/>
      <c r="V110" s="70"/>
    </row>
    <row r="111" spans="1:22" s="69" customFormat="1" ht="30" customHeight="1" x14ac:dyDescent="0.25">
      <c r="A111" s="61" t="s">
        <v>128</v>
      </c>
      <c r="B111" s="62" t="s">
        <v>279</v>
      </c>
      <c r="C111" s="63" t="s">
        <v>92</v>
      </c>
      <c r="D111" s="63" t="s">
        <v>146</v>
      </c>
      <c r="E111" s="63" t="s">
        <v>138</v>
      </c>
      <c r="F111" s="63" t="s">
        <v>137</v>
      </c>
      <c r="G111" s="63">
        <v>15</v>
      </c>
      <c r="H111" s="63">
        <v>15</v>
      </c>
      <c r="I111" s="63">
        <v>563.29999999999995</v>
      </c>
      <c r="J111" s="64">
        <v>5</v>
      </c>
      <c r="K111" s="64">
        <v>1</v>
      </c>
      <c r="L111" s="64">
        <v>4</v>
      </c>
      <c r="M111" s="65">
        <v>207.10000000000002</v>
      </c>
      <c r="N111" s="65">
        <v>64.900000000000006</v>
      </c>
      <c r="O111" s="65">
        <v>142.20000000000002</v>
      </c>
      <c r="P111" s="65">
        <v>9384120.7699999996</v>
      </c>
      <c r="Q111" s="65">
        <v>1778506.8051876836</v>
      </c>
      <c r="R111" s="65">
        <v>4813062.25</v>
      </c>
      <c r="S111" s="65">
        <v>543827.31999999995</v>
      </c>
      <c r="T111" s="66">
        <v>2248724.39</v>
      </c>
      <c r="U111" s="66"/>
      <c r="V111" s="70"/>
    </row>
    <row r="112" spans="1:22" s="69" customFormat="1" ht="30" customHeight="1" x14ac:dyDescent="0.25">
      <c r="A112" s="61" t="s">
        <v>129</v>
      </c>
      <c r="B112" s="62" t="s">
        <v>384</v>
      </c>
      <c r="C112" s="63" t="s">
        <v>117</v>
      </c>
      <c r="D112" s="63" t="s">
        <v>224</v>
      </c>
      <c r="E112" s="63" t="s">
        <v>136</v>
      </c>
      <c r="F112" s="63" t="s">
        <v>137</v>
      </c>
      <c r="G112" s="63">
        <v>2</v>
      </c>
      <c r="H112" s="63">
        <v>2</v>
      </c>
      <c r="I112" s="63">
        <v>681.1</v>
      </c>
      <c r="J112" s="64">
        <v>1</v>
      </c>
      <c r="K112" s="64"/>
      <c r="L112" s="64">
        <v>1</v>
      </c>
      <c r="M112" s="65">
        <v>22</v>
      </c>
      <c r="N112" s="65"/>
      <c r="O112" s="65">
        <v>22</v>
      </c>
      <c r="P112" s="65">
        <v>1287943.97</v>
      </c>
      <c r="Q112" s="65">
        <v>305718.62351656135</v>
      </c>
      <c r="R112" s="65">
        <v>441364.89</v>
      </c>
      <c r="S112" s="65">
        <v>52870.879999999997</v>
      </c>
      <c r="T112" s="66">
        <v>487989.58</v>
      </c>
      <c r="U112" s="66"/>
      <c r="V112" s="70"/>
    </row>
    <row r="113" spans="1:22" s="69" customFormat="1" ht="30" customHeight="1" x14ac:dyDescent="0.25">
      <c r="A113" s="61" t="s">
        <v>130</v>
      </c>
      <c r="B113" s="62" t="s">
        <v>280</v>
      </c>
      <c r="C113" s="63" t="s">
        <v>98</v>
      </c>
      <c r="D113" s="63" t="s">
        <v>226</v>
      </c>
      <c r="E113" s="63" t="s">
        <v>138</v>
      </c>
      <c r="F113" s="63" t="s">
        <v>139</v>
      </c>
      <c r="G113" s="63">
        <v>10</v>
      </c>
      <c r="H113" s="63">
        <v>10</v>
      </c>
      <c r="I113" s="63">
        <v>524.79999999999995</v>
      </c>
      <c r="J113" s="64">
        <v>5</v>
      </c>
      <c r="K113" s="64"/>
      <c r="L113" s="64">
        <v>5</v>
      </c>
      <c r="M113" s="65">
        <v>240.9</v>
      </c>
      <c r="N113" s="65"/>
      <c r="O113" s="65">
        <v>240.9</v>
      </c>
      <c r="P113" s="65">
        <v>8630212.9499999993</v>
      </c>
      <c r="Q113" s="65">
        <v>2228831.9949533343</v>
      </c>
      <c r="R113" s="65">
        <v>5487954.3200000003</v>
      </c>
      <c r="S113" s="65">
        <v>625539.24</v>
      </c>
      <c r="T113" s="66">
        <v>287887.40000000002</v>
      </c>
      <c r="U113" s="66"/>
      <c r="V113" s="70"/>
    </row>
    <row r="114" spans="1:22" s="69" customFormat="1" ht="30" customHeight="1" x14ac:dyDescent="0.25">
      <c r="A114" s="61" t="s">
        <v>131</v>
      </c>
      <c r="B114" s="62" t="s">
        <v>281</v>
      </c>
      <c r="C114" s="63" t="s">
        <v>282</v>
      </c>
      <c r="D114" s="63" t="s">
        <v>160</v>
      </c>
      <c r="E114" s="63" t="s">
        <v>138</v>
      </c>
      <c r="F114" s="63" t="s">
        <v>139</v>
      </c>
      <c r="G114" s="63">
        <v>7</v>
      </c>
      <c r="H114" s="63">
        <v>7</v>
      </c>
      <c r="I114" s="63">
        <v>44.9</v>
      </c>
      <c r="J114" s="64">
        <v>2</v>
      </c>
      <c r="K114" s="64"/>
      <c r="L114" s="64">
        <v>2</v>
      </c>
      <c r="M114" s="65">
        <v>44.900000000000006</v>
      </c>
      <c r="N114" s="65"/>
      <c r="O114" s="65">
        <v>44.900000000000006</v>
      </c>
      <c r="P114" s="65">
        <v>2224926.35</v>
      </c>
      <c r="Q114" s="65">
        <v>391067.9581816307</v>
      </c>
      <c r="R114" s="65">
        <v>1204082.56</v>
      </c>
      <c r="S114" s="65">
        <v>113772.06</v>
      </c>
      <c r="T114" s="66">
        <v>516003.77</v>
      </c>
      <c r="U114" s="66"/>
      <c r="V114" s="70"/>
    </row>
    <row r="115" spans="1:22" s="69" customFormat="1" ht="30" customHeight="1" x14ac:dyDescent="0.25">
      <c r="A115" s="61" t="s">
        <v>132</v>
      </c>
      <c r="B115" s="62" t="s">
        <v>283</v>
      </c>
      <c r="C115" s="63" t="s">
        <v>36</v>
      </c>
      <c r="D115" s="63" t="s">
        <v>165</v>
      </c>
      <c r="E115" s="63" t="s">
        <v>138</v>
      </c>
      <c r="F115" s="63" t="s">
        <v>137</v>
      </c>
      <c r="G115" s="63">
        <v>3</v>
      </c>
      <c r="H115" s="63">
        <v>3</v>
      </c>
      <c r="I115" s="63">
        <v>464.5</v>
      </c>
      <c r="J115" s="64">
        <v>3</v>
      </c>
      <c r="K115" s="64">
        <v>2</v>
      </c>
      <c r="L115" s="64">
        <v>1</v>
      </c>
      <c r="M115" s="65">
        <v>139.5</v>
      </c>
      <c r="N115" s="65">
        <v>116.6</v>
      </c>
      <c r="O115" s="65">
        <v>22.9</v>
      </c>
      <c r="P115" s="65">
        <v>5001136.59</v>
      </c>
      <c r="Q115" s="65">
        <v>1297648.2317068048</v>
      </c>
      <c r="R115" s="65">
        <v>3151531.43</v>
      </c>
      <c r="S115" s="65">
        <v>378126.96</v>
      </c>
      <c r="T115" s="66">
        <v>173829.97</v>
      </c>
      <c r="U115" s="66"/>
      <c r="V115" s="70"/>
    </row>
    <row r="116" spans="1:22" s="69" customFormat="1" ht="30" customHeight="1" x14ac:dyDescent="0.25">
      <c r="A116" s="61" t="s">
        <v>133</v>
      </c>
      <c r="B116" s="62" t="s">
        <v>284</v>
      </c>
      <c r="C116" s="63" t="s">
        <v>127</v>
      </c>
      <c r="D116" s="63" t="s">
        <v>285</v>
      </c>
      <c r="E116" s="63" t="s">
        <v>138</v>
      </c>
      <c r="F116" s="63" t="s">
        <v>137</v>
      </c>
      <c r="G116" s="63">
        <v>9</v>
      </c>
      <c r="H116" s="63">
        <v>9</v>
      </c>
      <c r="I116" s="63">
        <v>461.5</v>
      </c>
      <c r="J116" s="64">
        <v>5</v>
      </c>
      <c r="K116" s="64">
        <v>4</v>
      </c>
      <c r="L116" s="64">
        <v>1</v>
      </c>
      <c r="M116" s="65">
        <v>282.60000000000002</v>
      </c>
      <c r="N116" s="65">
        <v>217.90000000000003</v>
      </c>
      <c r="O116" s="65">
        <v>64.7</v>
      </c>
      <c r="P116" s="65">
        <v>10026370.779999999</v>
      </c>
      <c r="Q116" s="65">
        <v>2623834.4746872657</v>
      </c>
      <c r="R116" s="65">
        <v>6372631.7699999996</v>
      </c>
      <c r="S116" s="65">
        <v>828898.73</v>
      </c>
      <c r="T116" s="66">
        <v>201005.81</v>
      </c>
      <c r="U116" s="66"/>
      <c r="V116" s="70"/>
    </row>
    <row r="117" spans="1:22" s="69" customFormat="1" ht="30" customHeight="1" x14ac:dyDescent="0.25">
      <c r="A117" s="61" t="s">
        <v>134</v>
      </c>
      <c r="B117" s="62" t="s">
        <v>286</v>
      </c>
      <c r="C117" s="63" t="s">
        <v>69</v>
      </c>
      <c r="D117" s="63" t="s">
        <v>187</v>
      </c>
      <c r="E117" s="63" t="s">
        <v>138</v>
      </c>
      <c r="F117" s="63" t="s">
        <v>168</v>
      </c>
      <c r="G117" s="63">
        <v>2</v>
      </c>
      <c r="H117" s="63">
        <v>2</v>
      </c>
      <c r="I117" s="63">
        <v>458.1</v>
      </c>
      <c r="J117" s="64">
        <v>2</v>
      </c>
      <c r="K117" s="64"/>
      <c r="L117" s="64">
        <v>2</v>
      </c>
      <c r="M117" s="65">
        <v>92.050000000000011</v>
      </c>
      <c r="N117" s="65"/>
      <c r="O117" s="65">
        <v>92.050000000000011</v>
      </c>
      <c r="P117" s="65">
        <v>4491952.6399999997</v>
      </c>
      <c r="Q117" s="65">
        <v>830639.49214770517</v>
      </c>
      <c r="R117" s="65">
        <v>1944316.16</v>
      </c>
      <c r="S117" s="65">
        <v>222870.99</v>
      </c>
      <c r="T117" s="66">
        <v>1494126</v>
      </c>
      <c r="U117" s="66"/>
      <c r="V117" s="70"/>
    </row>
    <row r="118" spans="1:22" s="69" customFormat="1" ht="30" customHeight="1" x14ac:dyDescent="0.25">
      <c r="A118" s="61" t="s">
        <v>135</v>
      </c>
      <c r="B118" s="62" t="s">
        <v>287</v>
      </c>
      <c r="C118" s="63" t="s">
        <v>288</v>
      </c>
      <c r="D118" s="63" t="s">
        <v>217</v>
      </c>
      <c r="E118" s="63" t="s">
        <v>138</v>
      </c>
      <c r="F118" s="63" t="s">
        <v>137</v>
      </c>
      <c r="G118" s="63">
        <v>3</v>
      </c>
      <c r="H118" s="63">
        <v>3</v>
      </c>
      <c r="I118" s="63">
        <v>459.6</v>
      </c>
      <c r="J118" s="64">
        <v>1</v>
      </c>
      <c r="K118" s="64"/>
      <c r="L118" s="64">
        <v>1</v>
      </c>
      <c r="M118" s="65">
        <v>63.7</v>
      </c>
      <c r="N118" s="65"/>
      <c r="O118" s="65">
        <v>63.7</v>
      </c>
      <c r="P118" s="65">
        <v>3328762.62</v>
      </c>
      <c r="Q118" s="65">
        <v>518596.26263746887</v>
      </c>
      <c r="R118" s="65">
        <v>1717931.81</v>
      </c>
      <c r="S118" s="65">
        <v>150976</v>
      </c>
      <c r="T118" s="66">
        <v>941258.55</v>
      </c>
      <c r="U118" s="66"/>
      <c r="V118" s="70"/>
    </row>
    <row r="119" spans="1:22" s="69" customFormat="1" ht="30" customHeight="1" x14ac:dyDescent="0.25">
      <c r="A119" s="61" t="s">
        <v>387</v>
      </c>
      <c r="B119" s="62" t="s">
        <v>289</v>
      </c>
      <c r="C119" s="63" t="s">
        <v>48</v>
      </c>
      <c r="D119" s="63" t="s">
        <v>141</v>
      </c>
      <c r="E119" s="63" t="s">
        <v>138</v>
      </c>
      <c r="F119" s="63" t="s">
        <v>137</v>
      </c>
      <c r="G119" s="63">
        <v>10</v>
      </c>
      <c r="H119" s="63">
        <v>10</v>
      </c>
      <c r="I119" s="63">
        <v>480.5</v>
      </c>
      <c r="J119" s="64">
        <v>5</v>
      </c>
      <c r="K119" s="64">
        <v>2</v>
      </c>
      <c r="L119" s="64">
        <v>3</v>
      </c>
      <c r="M119" s="65">
        <v>292.3</v>
      </c>
      <c r="N119" s="65">
        <v>104.8</v>
      </c>
      <c r="O119" s="65">
        <v>187.5</v>
      </c>
      <c r="P119" s="65">
        <v>10287048.310000001</v>
      </c>
      <c r="Q119" s="65">
        <v>2719014.8966456647</v>
      </c>
      <c r="R119" s="65">
        <v>6604973.4900000002</v>
      </c>
      <c r="S119" s="65">
        <v>809871.19</v>
      </c>
      <c r="T119" s="66">
        <v>153188.73000000001</v>
      </c>
      <c r="U119" s="66"/>
      <c r="V119" s="70"/>
    </row>
    <row r="120" spans="1:22" s="69" customFormat="1" ht="30" customHeight="1" x14ac:dyDescent="0.25">
      <c r="A120" s="61" t="s">
        <v>388</v>
      </c>
      <c r="B120" s="62" t="s">
        <v>290</v>
      </c>
      <c r="C120" s="63" t="s">
        <v>87</v>
      </c>
      <c r="D120" s="63" t="s">
        <v>202</v>
      </c>
      <c r="E120" s="63" t="s">
        <v>138</v>
      </c>
      <c r="F120" s="63" t="s">
        <v>137</v>
      </c>
      <c r="G120" s="63">
        <v>8</v>
      </c>
      <c r="H120" s="63">
        <v>8</v>
      </c>
      <c r="I120" s="63">
        <v>488.7</v>
      </c>
      <c r="J120" s="64">
        <v>4</v>
      </c>
      <c r="K120" s="64">
        <v>3</v>
      </c>
      <c r="L120" s="64">
        <v>1</v>
      </c>
      <c r="M120" s="65">
        <v>244.39999999999998</v>
      </c>
      <c r="N120" s="65">
        <v>190.7</v>
      </c>
      <c r="O120" s="65">
        <v>53.7</v>
      </c>
      <c r="P120" s="65">
        <v>9999099.8499999996</v>
      </c>
      <c r="Q120" s="65">
        <v>2517244.9686143356</v>
      </c>
      <c r="R120" s="65">
        <v>5371930.8499999996</v>
      </c>
      <c r="S120" s="65">
        <v>684791.94</v>
      </c>
      <c r="T120" s="66">
        <v>1425132.09</v>
      </c>
      <c r="U120" s="66"/>
      <c r="V120" s="70"/>
    </row>
    <row r="121" spans="1:22" s="69" customFormat="1" ht="30" customHeight="1" x14ac:dyDescent="0.25">
      <c r="A121" s="61" t="s">
        <v>159</v>
      </c>
      <c r="B121" s="62" t="s">
        <v>291</v>
      </c>
      <c r="C121" s="63" t="s">
        <v>64</v>
      </c>
      <c r="D121" s="63" t="s">
        <v>206</v>
      </c>
      <c r="E121" s="63" t="s">
        <v>138</v>
      </c>
      <c r="F121" s="63" t="s">
        <v>137</v>
      </c>
      <c r="G121" s="63">
        <v>8</v>
      </c>
      <c r="H121" s="63">
        <v>8</v>
      </c>
      <c r="I121" s="63">
        <v>410.89</v>
      </c>
      <c r="J121" s="64">
        <v>5</v>
      </c>
      <c r="K121" s="64">
        <v>3</v>
      </c>
      <c r="L121" s="64">
        <v>2</v>
      </c>
      <c r="M121" s="65">
        <v>240.53</v>
      </c>
      <c r="N121" s="65">
        <v>143.19999999999999</v>
      </c>
      <c r="O121" s="65">
        <v>97.330000000000013</v>
      </c>
      <c r="P121" s="65">
        <v>9745065.9700000007</v>
      </c>
      <c r="Q121" s="65">
        <v>2146998.2215142408</v>
      </c>
      <c r="R121" s="65">
        <v>5592012.6600000001</v>
      </c>
      <c r="S121" s="65">
        <v>622218.75</v>
      </c>
      <c r="T121" s="66">
        <v>1383836.34</v>
      </c>
      <c r="U121" s="66"/>
      <c r="V121" s="70"/>
    </row>
    <row r="122" spans="1:22" s="69" customFormat="1" ht="30" customHeight="1" x14ac:dyDescent="0.25">
      <c r="A122" s="61" t="s">
        <v>220</v>
      </c>
      <c r="B122" s="62" t="s">
        <v>294</v>
      </c>
      <c r="C122" s="63" t="s">
        <v>295</v>
      </c>
      <c r="D122" s="63" t="s">
        <v>190</v>
      </c>
      <c r="E122" s="63" t="s">
        <v>138</v>
      </c>
      <c r="F122" s="63" t="s">
        <v>139</v>
      </c>
      <c r="G122" s="63">
        <v>3</v>
      </c>
      <c r="H122" s="63">
        <v>3</v>
      </c>
      <c r="I122" s="63">
        <v>107.6</v>
      </c>
      <c r="J122" s="64">
        <v>2</v>
      </c>
      <c r="K122" s="64"/>
      <c r="L122" s="64">
        <v>2</v>
      </c>
      <c r="M122" s="65">
        <v>53.8</v>
      </c>
      <c r="N122" s="65"/>
      <c r="O122" s="65">
        <v>53.8</v>
      </c>
      <c r="P122" s="65">
        <v>2811419.61</v>
      </c>
      <c r="Q122" s="65">
        <v>437998.09937042114</v>
      </c>
      <c r="R122" s="65">
        <v>1450937.7</v>
      </c>
      <c r="S122" s="65">
        <v>127511.91</v>
      </c>
      <c r="T122" s="66">
        <v>794971.9</v>
      </c>
      <c r="U122" s="66"/>
      <c r="V122" s="70"/>
    </row>
    <row r="123" spans="1:22" s="69" customFormat="1" ht="30" customHeight="1" x14ac:dyDescent="0.25">
      <c r="A123" s="61" t="s">
        <v>301</v>
      </c>
      <c r="B123" s="62" t="s">
        <v>296</v>
      </c>
      <c r="C123" s="63" t="s">
        <v>58</v>
      </c>
      <c r="D123" s="63" t="s">
        <v>151</v>
      </c>
      <c r="E123" s="63" t="s">
        <v>138</v>
      </c>
      <c r="F123" s="63" t="s">
        <v>137</v>
      </c>
      <c r="G123" s="63">
        <v>18</v>
      </c>
      <c r="H123" s="63">
        <v>18</v>
      </c>
      <c r="I123" s="63">
        <v>478.9</v>
      </c>
      <c r="J123" s="64">
        <v>7</v>
      </c>
      <c r="K123" s="64">
        <v>2</v>
      </c>
      <c r="L123" s="64">
        <v>5</v>
      </c>
      <c r="M123" s="65">
        <v>372.8</v>
      </c>
      <c r="N123" s="65">
        <v>66.5</v>
      </c>
      <c r="O123" s="65">
        <v>306.3</v>
      </c>
      <c r="P123" s="65">
        <v>13755491.91</v>
      </c>
      <c r="Q123" s="65">
        <v>3559052.0540170204</v>
      </c>
      <c r="R123" s="65">
        <v>8376786.21</v>
      </c>
      <c r="S123" s="65">
        <v>997888</v>
      </c>
      <c r="T123" s="66">
        <v>821765.65</v>
      </c>
      <c r="U123" s="66"/>
      <c r="V123" s="70"/>
    </row>
    <row r="124" spans="1:22" s="69" customFormat="1" ht="30" customHeight="1" x14ac:dyDescent="0.25">
      <c r="A124" s="61" t="s">
        <v>233</v>
      </c>
      <c r="B124" s="62" t="s">
        <v>297</v>
      </c>
      <c r="C124" s="63" t="s">
        <v>95</v>
      </c>
      <c r="D124" s="63" t="s">
        <v>226</v>
      </c>
      <c r="E124" s="63" t="s">
        <v>138</v>
      </c>
      <c r="F124" s="63" t="s">
        <v>137</v>
      </c>
      <c r="G124" s="63">
        <v>3</v>
      </c>
      <c r="H124" s="63">
        <v>3</v>
      </c>
      <c r="I124" s="63">
        <v>726.5</v>
      </c>
      <c r="J124" s="64">
        <v>1</v>
      </c>
      <c r="K124" s="64"/>
      <c r="L124" s="64">
        <v>1</v>
      </c>
      <c r="M124" s="65">
        <v>45.3</v>
      </c>
      <c r="N124" s="65"/>
      <c r="O124" s="65">
        <v>45.3</v>
      </c>
      <c r="P124" s="65">
        <v>2172632.23</v>
      </c>
      <c r="Q124" s="65">
        <v>379848.08434149856</v>
      </c>
      <c r="R124" s="65">
        <v>949638.3</v>
      </c>
      <c r="S124" s="65">
        <v>110507.9</v>
      </c>
      <c r="T124" s="66">
        <v>732637.95</v>
      </c>
      <c r="U124" s="66"/>
      <c r="V124" s="70">
        <v>0</v>
      </c>
    </row>
    <row r="125" spans="1:22" s="69" customFormat="1" ht="30" customHeight="1" x14ac:dyDescent="0.25">
      <c r="A125" s="61" t="s">
        <v>231</v>
      </c>
      <c r="B125" s="62" t="s">
        <v>298</v>
      </c>
      <c r="C125" s="63" t="s">
        <v>91</v>
      </c>
      <c r="D125" s="63" t="s">
        <v>146</v>
      </c>
      <c r="E125" s="63" t="s">
        <v>138</v>
      </c>
      <c r="F125" s="63" t="s">
        <v>137</v>
      </c>
      <c r="G125" s="63">
        <v>7</v>
      </c>
      <c r="H125" s="63">
        <v>7</v>
      </c>
      <c r="I125" s="63">
        <v>738</v>
      </c>
      <c r="J125" s="64">
        <v>1</v>
      </c>
      <c r="K125" s="64"/>
      <c r="L125" s="64">
        <v>1</v>
      </c>
      <c r="M125" s="65">
        <v>59.8</v>
      </c>
      <c r="N125" s="65"/>
      <c r="O125" s="65">
        <v>59.8</v>
      </c>
      <c r="P125" s="65">
        <v>3500865.88</v>
      </c>
      <c r="Q125" s="65">
        <v>830998.80392228952</v>
      </c>
      <c r="R125" s="65">
        <v>1199710.03</v>
      </c>
      <c r="S125" s="65">
        <v>143712.65</v>
      </c>
      <c r="T125" s="66">
        <v>1326444.3999999999</v>
      </c>
      <c r="U125" s="66"/>
      <c r="V125" s="70">
        <v>0</v>
      </c>
    </row>
    <row r="126" spans="1:22" s="69" customFormat="1" ht="30" customHeight="1" x14ac:dyDescent="0.25">
      <c r="A126" s="61" t="s">
        <v>288</v>
      </c>
      <c r="B126" s="62" t="s">
        <v>299</v>
      </c>
      <c r="C126" s="63" t="s">
        <v>79</v>
      </c>
      <c r="D126" s="63" t="s">
        <v>202</v>
      </c>
      <c r="E126" s="63" t="s">
        <v>138</v>
      </c>
      <c r="F126" s="63" t="s">
        <v>137</v>
      </c>
      <c r="G126" s="63">
        <v>15</v>
      </c>
      <c r="H126" s="63">
        <v>15</v>
      </c>
      <c r="I126" s="63">
        <v>377.7</v>
      </c>
      <c r="J126" s="64">
        <v>9</v>
      </c>
      <c r="K126" s="64">
        <v>3</v>
      </c>
      <c r="L126" s="64">
        <v>6</v>
      </c>
      <c r="M126" s="65">
        <v>334.3</v>
      </c>
      <c r="N126" s="65">
        <v>95.800000000000011</v>
      </c>
      <c r="O126" s="65">
        <v>238.5</v>
      </c>
      <c r="P126" s="65">
        <v>13653974.119999999</v>
      </c>
      <c r="Q126" s="65">
        <v>3097773.0039776349</v>
      </c>
      <c r="R126" s="65">
        <v>7560895.9699999997</v>
      </c>
      <c r="S126" s="65">
        <v>860620.7</v>
      </c>
      <c r="T126" s="66">
        <v>2134684.4500000002</v>
      </c>
      <c r="U126" s="66"/>
      <c r="V126" s="70">
        <v>0</v>
      </c>
    </row>
    <row r="127" spans="1:22" s="69" customFormat="1" ht="30" customHeight="1" x14ac:dyDescent="0.25">
      <c r="A127" s="61" t="s">
        <v>367</v>
      </c>
      <c r="B127" s="62" t="s">
        <v>300</v>
      </c>
      <c r="C127" s="63" t="s">
        <v>301</v>
      </c>
      <c r="D127" s="63" t="s">
        <v>160</v>
      </c>
      <c r="E127" s="63" t="s">
        <v>138</v>
      </c>
      <c r="F127" s="63" t="s">
        <v>139</v>
      </c>
      <c r="G127" s="63">
        <v>25</v>
      </c>
      <c r="H127" s="63">
        <v>25</v>
      </c>
      <c r="I127" s="63">
        <v>567.85</v>
      </c>
      <c r="J127" s="64">
        <v>9</v>
      </c>
      <c r="K127" s="64">
        <v>1</v>
      </c>
      <c r="L127" s="64">
        <v>8</v>
      </c>
      <c r="M127" s="65">
        <v>486.78999999999996</v>
      </c>
      <c r="N127" s="65">
        <v>78.400000000000006</v>
      </c>
      <c r="O127" s="65">
        <v>408.39</v>
      </c>
      <c r="P127" s="65">
        <v>18554769.390000001</v>
      </c>
      <c r="Q127" s="65">
        <v>4616410.620262525</v>
      </c>
      <c r="R127" s="65">
        <v>10978120.25</v>
      </c>
      <c r="S127" s="65">
        <v>1324786.22</v>
      </c>
      <c r="T127" s="66">
        <v>1635452.3</v>
      </c>
      <c r="U127" s="66"/>
      <c r="V127" s="70">
        <v>0</v>
      </c>
    </row>
    <row r="128" spans="1:22" s="69" customFormat="1" ht="30" customHeight="1" x14ac:dyDescent="0.25">
      <c r="A128" s="61" t="s">
        <v>282</v>
      </c>
      <c r="B128" s="62" t="s">
        <v>302</v>
      </c>
      <c r="C128" s="63" t="s">
        <v>204</v>
      </c>
      <c r="D128" s="63" t="s">
        <v>214</v>
      </c>
      <c r="E128" s="63" t="s">
        <v>138</v>
      </c>
      <c r="F128" s="63" t="s">
        <v>139</v>
      </c>
      <c r="G128" s="63">
        <v>17</v>
      </c>
      <c r="H128" s="63">
        <v>17</v>
      </c>
      <c r="I128" s="63">
        <v>519.1</v>
      </c>
      <c r="J128" s="64">
        <v>7</v>
      </c>
      <c r="K128" s="64">
        <v>3</v>
      </c>
      <c r="L128" s="64">
        <v>4</v>
      </c>
      <c r="M128" s="65">
        <v>451.9</v>
      </c>
      <c r="N128" s="65">
        <v>195.6</v>
      </c>
      <c r="O128" s="65">
        <v>256.3</v>
      </c>
      <c r="P128" s="65">
        <v>16237257.300000001</v>
      </c>
      <c r="Q128" s="65">
        <v>4172735.6246436392</v>
      </c>
      <c r="R128" s="65">
        <v>10278758.199999999</v>
      </c>
      <c r="S128" s="65">
        <v>1256358.29</v>
      </c>
      <c r="T128" s="66">
        <v>529405.18999999994</v>
      </c>
      <c r="U128" s="66"/>
      <c r="V128" s="70">
        <v>0</v>
      </c>
    </row>
    <row r="129" spans="1:27" s="69" customFormat="1" ht="30" customHeight="1" x14ac:dyDescent="0.25">
      <c r="A129" s="61" t="s">
        <v>399</v>
      </c>
      <c r="B129" s="62" t="s">
        <v>303</v>
      </c>
      <c r="C129" s="63" t="s">
        <v>123</v>
      </c>
      <c r="D129" s="63" t="s">
        <v>224</v>
      </c>
      <c r="E129" s="63" t="s">
        <v>138</v>
      </c>
      <c r="F129" s="63" t="s">
        <v>137</v>
      </c>
      <c r="G129" s="63">
        <v>5</v>
      </c>
      <c r="H129" s="63">
        <v>5</v>
      </c>
      <c r="I129" s="63">
        <v>461.4</v>
      </c>
      <c r="J129" s="64">
        <v>2</v>
      </c>
      <c r="K129" s="64"/>
      <c r="L129" s="64">
        <v>2</v>
      </c>
      <c r="M129" s="65">
        <v>96.5</v>
      </c>
      <c r="N129" s="65"/>
      <c r="O129" s="65">
        <v>96.5</v>
      </c>
      <c r="P129" s="65">
        <v>5088090.9400000004</v>
      </c>
      <c r="Q129" s="65">
        <v>888515.26632327458</v>
      </c>
      <c r="R129" s="65">
        <v>2028301.07</v>
      </c>
      <c r="S129" s="65">
        <v>236874.76</v>
      </c>
      <c r="T129" s="66">
        <v>1934399.84</v>
      </c>
      <c r="U129" s="66"/>
      <c r="V129" s="70">
        <v>0</v>
      </c>
    </row>
    <row r="130" spans="1:27" s="68" customFormat="1" ht="43.5" customHeight="1" x14ac:dyDescent="0.25">
      <c r="A130" s="139" t="s">
        <v>496</v>
      </c>
      <c r="B130" s="140"/>
      <c r="C130" s="71" t="s">
        <v>28</v>
      </c>
      <c r="D130" s="71" t="s">
        <v>28</v>
      </c>
      <c r="E130" s="71" t="s">
        <v>28</v>
      </c>
      <c r="F130" s="71" t="s">
        <v>28</v>
      </c>
      <c r="G130" s="72">
        <f t="shared" ref="G130:U130" si="2">SUM(G131:G210)</f>
        <v>268</v>
      </c>
      <c r="H130" s="72">
        <f t="shared" si="2"/>
        <v>268</v>
      </c>
      <c r="I130" s="73">
        <f t="shared" si="2"/>
        <v>30706.939999999988</v>
      </c>
      <c r="J130" s="72">
        <f t="shared" si="2"/>
        <v>177</v>
      </c>
      <c r="K130" s="72">
        <f t="shared" si="2"/>
        <v>124</v>
      </c>
      <c r="L130" s="72">
        <f t="shared" si="2"/>
        <v>53</v>
      </c>
      <c r="M130" s="73">
        <f t="shared" si="2"/>
        <v>8722.5699999999979</v>
      </c>
      <c r="N130" s="73">
        <f t="shared" si="2"/>
        <v>6623.0999999999976</v>
      </c>
      <c r="O130" s="73">
        <f t="shared" si="2"/>
        <v>2099.4700000000003</v>
      </c>
      <c r="P130" s="73">
        <f t="shared" si="2"/>
        <v>288017989.28068584</v>
      </c>
      <c r="Q130" s="73">
        <f t="shared" si="2"/>
        <v>202435109.57692075</v>
      </c>
      <c r="R130" s="73">
        <f t="shared" si="2"/>
        <v>66082095.242998451</v>
      </c>
      <c r="S130" s="73">
        <f t="shared" si="2"/>
        <v>19224567.220106628</v>
      </c>
      <c r="T130" s="73">
        <f t="shared" si="2"/>
        <v>276217.25</v>
      </c>
      <c r="U130" s="73">
        <f t="shared" si="2"/>
        <v>0</v>
      </c>
      <c r="W130" s="74"/>
      <c r="X130" s="75"/>
      <c r="Y130" s="75"/>
      <c r="Z130" s="75"/>
      <c r="AA130" s="76"/>
    </row>
    <row r="131" spans="1:27" s="68" customFormat="1" ht="30.75" customHeight="1" x14ac:dyDescent="0.25">
      <c r="A131" s="61" t="s">
        <v>29</v>
      </c>
      <c r="B131" s="62" t="s">
        <v>389</v>
      </c>
      <c r="C131" s="63" t="s">
        <v>390</v>
      </c>
      <c r="D131" s="63" t="s">
        <v>148</v>
      </c>
      <c r="E131" s="63" t="s">
        <v>139</v>
      </c>
      <c r="F131" s="63" t="s">
        <v>137</v>
      </c>
      <c r="G131" s="63">
        <v>4</v>
      </c>
      <c r="H131" s="63">
        <v>4</v>
      </c>
      <c r="I131" s="65">
        <v>179.5</v>
      </c>
      <c r="J131" s="64">
        <v>3</v>
      </c>
      <c r="K131" s="64">
        <v>0</v>
      </c>
      <c r="L131" s="64">
        <v>3</v>
      </c>
      <c r="M131" s="65">
        <f>N131+O131</f>
        <v>88.800000000000011</v>
      </c>
      <c r="N131" s="65">
        <v>0</v>
      </c>
      <c r="O131" s="65">
        <v>88.800000000000011</v>
      </c>
      <c r="P131" s="65">
        <v>3691549.0681214761</v>
      </c>
      <c r="Q131" s="65">
        <v>2808290.2338369768</v>
      </c>
      <c r="R131" s="65">
        <v>767138.52158743795</v>
      </c>
      <c r="S131" s="65">
        <v>116120.31269706116</v>
      </c>
      <c r="T131" s="65">
        <v>0</v>
      </c>
      <c r="U131" s="66">
        <v>0</v>
      </c>
      <c r="V131" s="77">
        <v>0</v>
      </c>
      <c r="W131" s="78"/>
      <c r="X131" s="75"/>
      <c r="Y131" s="75"/>
      <c r="Z131" s="75"/>
    </row>
    <row r="132" spans="1:27" s="69" customFormat="1" ht="30.75" customHeight="1" x14ac:dyDescent="0.25">
      <c r="A132" s="61" t="s">
        <v>35</v>
      </c>
      <c r="B132" s="62" t="s">
        <v>353</v>
      </c>
      <c r="C132" s="63" t="s">
        <v>87</v>
      </c>
      <c r="D132" s="63" t="s">
        <v>173</v>
      </c>
      <c r="E132" s="63" t="s">
        <v>136</v>
      </c>
      <c r="F132" s="63" t="s">
        <v>137</v>
      </c>
      <c r="G132" s="63">
        <v>1</v>
      </c>
      <c r="H132" s="63">
        <v>1</v>
      </c>
      <c r="I132" s="65">
        <v>323.89999999999998</v>
      </c>
      <c r="J132" s="64">
        <v>1</v>
      </c>
      <c r="K132" s="64">
        <v>0</v>
      </c>
      <c r="L132" s="64">
        <v>1</v>
      </c>
      <c r="M132" s="65">
        <f t="shared" ref="M132:M194" si="3">N132+O132</f>
        <v>38.6</v>
      </c>
      <c r="N132" s="65">
        <v>0</v>
      </c>
      <c r="O132" s="65">
        <v>38.6</v>
      </c>
      <c r="P132" s="65">
        <v>1632308.4913230739</v>
      </c>
      <c r="Q132" s="65">
        <v>1243317.5687504308</v>
      </c>
      <c r="R132" s="65">
        <v>338489.96298988903</v>
      </c>
      <c r="S132" s="65">
        <v>50500.959582754047</v>
      </c>
      <c r="T132" s="65">
        <v>0</v>
      </c>
      <c r="U132" s="66">
        <v>0</v>
      </c>
      <c r="V132" s="69">
        <v>0</v>
      </c>
      <c r="W132" s="79"/>
      <c r="X132" s="80"/>
      <c r="Y132" s="80"/>
      <c r="Z132" s="80"/>
    </row>
    <row r="133" spans="1:27" s="69" customFormat="1" ht="30.75" customHeight="1" x14ac:dyDescent="0.25">
      <c r="A133" s="61" t="s">
        <v>30</v>
      </c>
      <c r="B133" s="62" t="s">
        <v>169</v>
      </c>
      <c r="C133" s="63" t="s">
        <v>170</v>
      </c>
      <c r="D133" s="63" t="s">
        <v>171</v>
      </c>
      <c r="E133" s="63" t="s">
        <v>138</v>
      </c>
      <c r="F133" s="63" t="s">
        <v>137</v>
      </c>
      <c r="G133" s="63">
        <v>6</v>
      </c>
      <c r="H133" s="63">
        <v>6</v>
      </c>
      <c r="I133" s="65">
        <v>183</v>
      </c>
      <c r="J133" s="64">
        <v>3</v>
      </c>
      <c r="K133" s="64">
        <v>2</v>
      </c>
      <c r="L133" s="64">
        <v>1</v>
      </c>
      <c r="M133" s="65">
        <f t="shared" si="3"/>
        <v>123</v>
      </c>
      <c r="N133" s="65">
        <v>92.2</v>
      </c>
      <c r="O133" s="65">
        <v>30.8</v>
      </c>
      <c r="P133" s="65">
        <v>3721129.6</v>
      </c>
      <c r="Q133" s="65">
        <v>2510173.562065878</v>
      </c>
      <c r="R133" s="65">
        <v>915031.64397505601</v>
      </c>
      <c r="S133" s="65">
        <v>290634.39395906619</v>
      </c>
      <c r="T133" s="65">
        <v>5290</v>
      </c>
      <c r="U133" s="66">
        <v>0</v>
      </c>
      <c r="V133" s="69">
        <v>0</v>
      </c>
      <c r="W133" s="79"/>
      <c r="X133" s="80"/>
      <c r="Y133" s="80"/>
      <c r="Z133" s="80"/>
    </row>
    <row r="134" spans="1:27" s="69" customFormat="1" ht="30.75" customHeight="1" x14ac:dyDescent="0.25">
      <c r="A134" s="61" t="s">
        <v>33</v>
      </c>
      <c r="B134" s="62" t="s">
        <v>356</v>
      </c>
      <c r="C134" s="63" t="s">
        <v>58</v>
      </c>
      <c r="D134" s="63" t="s">
        <v>305</v>
      </c>
      <c r="E134" s="63" t="s">
        <v>136</v>
      </c>
      <c r="F134" s="63" t="s">
        <v>137</v>
      </c>
      <c r="G134" s="63">
        <v>2</v>
      </c>
      <c r="H134" s="63">
        <v>2</v>
      </c>
      <c r="I134" s="65">
        <v>182.5</v>
      </c>
      <c r="J134" s="64">
        <v>1</v>
      </c>
      <c r="K134" s="64">
        <v>0</v>
      </c>
      <c r="L134" s="64">
        <v>1</v>
      </c>
      <c r="M134" s="65">
        <f t="shared" si="3"/>
        <v>30</v>
      </c>
      <c r="N134" s="65">
        <v>0</v>
      </c>
      <c r="O134" s="65">
        <v>30</v>
      </c>
      <c r="P134" s="65">
        <v>1529307.1176086068</v>
      </c>
      <c r="Q134" s="65">
        <v>1179353.4823000713</v>
      </c>
      <c r="R134" s="65">
        <v>310466.23837644997</v>
      </c>
      <c r="S134" s="65">
        <v>39487.396932085394</v>
      </c>
      <c r="T134" s="65">
        <v>0</v>
      </c>
      <c r="U134" s="66">
        <v>0</v>
      </c>
      <c r="V134" s="69">
        <v>0</v>
      </c>
      <c r="W134" s="79"/>
      <c r="X134" s="80"/>
      <c r="Y134" s="80"/>
      <c r="Z134" s="80"/>
    </row>
    <row r="135" spans="1:27" s="69" customFormat="1" ht="30.75" customHeight="1" x14ac:dyDescent="0.25">
      <c r="A135" s="61" t="s">
        <v>34</v>
      </c>
      <c r="B135" s="62" t="s">
        <v>140</v>
      </c>
      <c r="C135" s="63" t="s">
        <v>72</v>
      </c>
      <c r="D135" s="63" t="s">
        <v>141</v>
      </c>
      <c r="E135" s="63" t="s">
        <v>138</v>
      </c>
      <c r="F135" s="63" t="s">
        <v>137</v>
      </c>
      <c r="G135" s="63">
        <v>1</v>
      </c>
      <c r="H135" s="63">
        <v>1</v>
      </c>
      <c r="I135" s="65">
        <v>86.8</v>
      </c>
      <c r="J135" s="64">
        <v>1</v>
      </c>
      <c r="K135" s="64">
        <v>1</v>
      </c>
      <c r="L135" s="64">
        <v>0</v>
      </c>
      <c r="M135" s="65">
        <f t="shared" si="3"/>
        <v>43.5</v>
      </c>
      <c r="N135" s="65">
        <v>43.5</v>
      </c>
      <c r="O135" s="65">
        <v>0</v>
      </c>
      <c r="P135" s="65">
        <v>1690995.3205324798</v>
      </c>
      <c r="Q135" s="65">
        <v>1279762.2226581939</v>
      </c>
      <c r="R135" s="65">
        <v>354456.96887429035</v>
      </c>
      <c r="S135" s="65">
        <v>56776.12899999549</v>
      </c>
      <c r="T135" s="65">
        <v>0</v>
      </c>
      <c r="U135" s="66">
        <v>0</v>
      </c>
      <c r="V135" s="69">
        <v>0</v>
      </c>
      <c r="W135" s="79"/>
      <c r="X135" s="80"/>
      <c r="Y135" s="80"/>
      <c r="Z135" s="80"/>
    </row>
    <row r="136" spans="1:27" s="69" customFormat="1" ht="30.75" customHeight="1" x14ac:dyDescent="0.25">
      <c r="A136" s="61" t="s">
        <v>54</v>
      </c>
      <c r="B136" s="62" t="s">
        <v>304</v>
      </c>
      <c r="C136" s="63" t="s">
        <v>50</v>
      </c>
      <c r="D136" s="63" t="s">
        <v>305</v>
      </c>
      <c r="E136" s="63" t="s">
        <v>168</v>
      </c>
      <c r="F136" s="63" t="s">
        <v>137</v>
      </c>
      <c r="G136" s="63">
        <v>1</v>
      </c>
      <c r="H136" s="63">
        <v>1</v>
      </c>
      <c r="I136" s="65">
        <v>293.2</v>
      </c>
      <c r="J136" s="64">
        <v>1</v>
      </c>
      <c r="K136" s="64">
        <v>1</v>
      </c>
      <c r="L136" s="64">
        <v>0</v>
      </c>
      <c r="M136" s="65">
        <f t="shared" si="3"/>
        <v>21.8</v>
      </c>
      <c r="N136" s="65">
        <v>21.8</v>
      </c>
      <c r="O136" s="65">
        <v>0</v>
      </c>
      <c r="P136" s="65">
        <v>650800</v>
      </c>
      <c r="Q136" s="65">
        <v>446861.93</v>
      </c>
      <c r="R136" s="65">
        <v>151468.71</v>
      </c>
      <c r="S136" s="65">
        <v>50769.36</v>
      </c>
      <c r="T136" s="65">
        <v>1700</v>
      </c>
      <c r="U136" s="66">
        <v>0</v>
      </c>
      <c r="V136" s="69">
        <v>0</v>
      </c>
      <c r="W136" s="79"/>
      <c r="X136" s="80"/>
      <c r="Y136" s="80"/>
      <c r="Z136" s="80"/>
    </row>
    <row r="137" spans="1:27" s="69" customFormat="1" ht="30.75" customHeight="1" x14ac:dyDescent="0.25">
      <c r="A137" s="61" t="s">
        <v>36</v>
      </c>
      <c r="B137" s="62" t="s">
        <v>391</v>
      </c>
      <c r="C137" s="63" t="s">
        <v>135</v>
      </c>
      <c r="D137" s="63" t="s">
        <v>194</v>
      </c>
      <c r="E137" s="63" t="s">
        <v>139</v>
      </c>
      <c r="F137" s="63" t="s">
        <v>168</v>
      </c>
      <c r="G137" s="63">
        <v>5</v>
      </c>
      <c r="H137" s="63">
        <v>5</v>
      </c>
      <c r="I137" s="65">
        <v>89.7</v>
      </c>
      <c r="J137" s="64">
        <v>1</v>
      </c>
      <c r="K137" s="64">
        <v>0</v>
      </c>
      <c r="L137" s="64">
        <v>1</v>
      </c>
      <c r="M137" s="65">
        <f t="shared" si="3"/>
        <v>41.4</v>
      </c>
      <c r="N137" s="65">
        <v>0</v>
      </c>
      <c r="O137" s="65">
        <v>41.4</v>
      </c>
      <c r="P137" s="65">
        <v>1665843.8222998774</v>
      </c>
      <c r="Q137" s="65">
        <v>1264143.0852691527</v>
      </c>
      <c r="R137" s="65">
        <v>347613.9663524041</v>
      </c>
      <c r="S137" s="65">
        <v>54086.770678320587</v>
      </c>
      <c r="T137" s="65">
        <v>0</v>
      </c>
      <c r="U137" s="66">
        <v>0</v>
      </c>
      <c r="V137" s="69">
        <v>0</v>
      </c>
      <c r="W137" s="79"/>
      <c r="X137" s="80"/>
      <c r="Y137" s="80"/>
      <c r="Z137" s="80"/>
    </row>
    <row r="138" spans="1:27" s="69" customFormat="1" ht="30.75" customHeight="1" x14ac:dyDescent="0.25">
      <c r="A138" s="61" t="s">
        <v>55</v>
      </c>
      <c r="B138" s="62" t="s">
        <v>142</v>
      </c>
      <c r="C138" s="63" t="s">
        <v>143</v>
      </c>
      <c r="D138" s="63" t="s">
        <v>144</v>
      </c>
      <c r="E138" s="63" t="s">
        <v>138</v>
      </c>
      <c r="F138" s="63" t="s">
        <v>137</v>
      </c>
      <c r="G138" s="63">
        <v>8</v>
      </c>
      <c r="H138" s="63">
        <v>8</v>
      </c>
      <c r="I138" s="65">
        <v>562.5</v>
      </c>
      <c r="J138" s="64">
        <v>4</v>
      </c>
      <c r="K138" s="64">
        <v>3</v>
      </c>
      <c r="L138" s="64">
        <v>1</v>
      </c>
      <c r="M138" s="65">
        <f t="shared" si="3"/>
        <v>204.2</v>
      </c>
      <c r="N138" s="65">
        <v>153.6</v>
      </c>
      <c r="O138" s="65">
        <v>50.6</v>
      </c>
      <c r="P138" s="65">
        <v>6767467.5683665173</v>
      </c>
      <c r="Q138" s="65">
        <v>4812742.6373350918</v>
      </c>
      <c r="R138" s="65">
        <v>1521251.5139275282</v>
      </c>
      <c r="S138" s="65">
        <v>426518.87710389675</v>
      </c>
      <c r="T138" s="65">
        <v>6954.5400000000009</v>
      </c>
      <c r="U138" s="66">
        <v>0</v>
      </c>
      <c r="V138" s="69">
        <v>0</v>
      </c>
      <c r="W138" s="79"/>
      <c r="X138" s="80"/>
      <c r="Y138" s="80"/>
      <c r="Z138" s="80"/>
    </row>
    <row r="139" spans="1:27" s="69" customFormat="1" ht="30.75" customHeight="1" x14ac:dyDescent="0.25">
      <c r="A139" s="61" t="s">
        <v>31</v>
      </c>
      <c r="B139" s="62" t="s">
        <v>306</v>
      </c>
      <c r="C139" s="63" t="s">
        <v>307</v>
      </c>
      <c r="D139" s="63" t="s">
        <v>173</v>
      </c>
      <c r="E139" s="63" t="s">
        <v>168</v>
      </c>
      <c r="F139" s="63" t="s">
        <v>137</v>
      </c>
      <c r="G139" s="63">
        <v>3</v>
      </c>
      <c r="H139" s="63">
        <v>3</v>
      </c>
      <c r="I139" s="65">
        <v>84.8</v>
      </c>
      <c r="J139" s="64">
        <v>1</v>
      </c>
      <c r="K139" s="64">
        <v>0</v>
      </c>
      <c r="L139" s="64">
        <v>1</v>
      </c>
      <c r="M139" s="65">
        <f t="shared" si="3"/>
        <v>36.5</v>
      </c>
      <c r="N139" s="65">
        <v>0</v>
      </c>
      <c r="O139" s="65">
        <v>36.5</v>
      </c>
      <c r="P139" s="65">
        <v>1196725.5</v>
      </c>
      <c r="Q139" s="65">
        <v>767061.20179884869</v>
      </c>
      <c r="R139" s="65">
        <v>336062.41363927093</v>
      </c>
      <c r="S139" s="65">
        <v>93601.884561880419</v>
      </c>
      <c r="T139" s="65">
        <v>0</v>
      </c>
      <c r="U139" s="66">
        <v>0</v>
      </c>
      <c r="V139" s="69">
        <v>0</v>
      </c>
      <c r="W139" s="79"/>
      <c r="X139" s="80"/>
      <c r="Y139" s="80"/>
      <c r="Z139" s="80"/>
    </row>
    <row r="140" spans="1:27" s="69" customFormat="1" ht="30.75" customHeight="1" x14ac:dyDescent="0.25">
      <c r="A140" s="61" t="s">
        <v>52</v>
      </c>
      <c r="B140" s="62" t="s">
        <v>348</v>
      </c>
      <c r="C140" s="63" t="s">
        <v>349</v>
      </c>
      <c r="D140" s="63" t="s">
        <v>345</v>
      </c>
      <c r="E140" s="63" t="s">
        <v>136</v>
      </c>
      <c r="F140" s="63" t="s">
        <v>137</v>
      </c>
      <c r="G140" s="63">
        <v>1</v>
      </c>
      <c r="H140" s="63">
        <v>1</v>
      </c>
      <c r="I140" s="65">
        <v>83.6</v>
      </c>
      <c r="J140" s="64">
        <v>1</v>
      </c>
      <c r="K140" s="64">
        <v>0</v>
      </c>
      <c r="L140" s="64">
        <v>1</v>
      </c>
      <c r="M140" s="65">
        <f t="shared" si="3"/>
        <v>42.7</v>
      </c>
      <c r="N140" s="65">
        <v>0</v>
      </c>
      <c r="O140" s="65">
        <v>42.7</v>
      </c>
      <c r="P140" s="65">
        <v>1681413.7973962503</v>
      </c>
      <c r="Q140" s="65">
        <v>1273812.0750814162</v>
      </c>
      <c r="R140" s="65">
        <v>351850.11077071459</v>
      </c>
      <c r="S140" s="65">
        <v>55751.61154411934</v>
      </c>
      <c r="T140" s="65">
        <v>0</v>
      </c>
      <c r="U140" s="66">
        <v>0</v>
      </c>
      <c r="V140" s="69">
        <v>0</v>
      </c>
      <c r="W140" s="79"/>
      <c r="X140" s="80"/>
      <c r="Y140" s="80"/>
      <c r="Z140" s="80"/>
    </row>
    <row r="141" spans="1:27" s="69" customFormat="1" ht="30.75" customHeight="1" x14ac:dyDescent="0.25">
      <c r="A141" s="61" t="s">
        <v>37</v>
      </c>
      <c r="B141" s="62" t="s">
        <v>392</v>
      </c>
      <c r="C141" s="63" t="s">
        <v>393</v>
      </c>
      <c r="D141" s="63">
        <v>40205</v>
      </c>
      <c r="E141" s="63" t="s">
        <v>139</v>
      </c>
      <c r="F141" s="63" t="s">
        <v>137</v>
      </c>
      <c r="G141" s="63">
        <v>1</v>
      </c>
      <c r="H141" s="63">
        <v>1</v>
      </c>
      <c r="I141" s="65">
        <v>80.900000000000006</v>
      </c>
      <c r="J141" s="64">
        <v>1</v>
      </c>
      <c r="K141" s="64">
        <v>0</v>
      </c>
      <c r="L141" s="64">
        <v>1</v>
      </c>
      <c r="M141" s="65">
        <f t="shared" si="3"/>
        <v>40.6</v>
      </c>
      <c r="N141" s="65">
        <v>0</v>
      </c>
      <c r="O141" s="65">
        <v>40.6</v>
      </c>
      <c r="P141" s="65">
        <v>1656262.2991636477</v>
      </c>
      <c r="Q141" s="65">
        <v>1258192.9376923749</v>
      </c>
      <c r="R141" s="65">
        <v>345007.10824882833</v>
      </c>
      <c r="S141" s="65">
        <v>53062.253222444437</v>
      </c>
      <c r="T141" s="65">
        <v>0</v>
      </c>
      <c r="U141" s="66">
        <v>0</v>
      </c>
      <c r="V141" s="69">
        <v>0</v>
      </c>
      <c r="W141" s="79"/>
      <c r="X141" s="80"/>
      <c r="Y141" s="80"/>
      <c r="Z141" s="80"/>
    </row>
    <row r="142" spans="1:27" s="69" customFormat="1" ht="30.75" customHeight="1" x14ac:dyDescent="0.25">
      <c r="A142" s="61" t="s">
        <v>38</v>
      </c>
      <c r="B142" s="62" t="s">
        <v>308</v>
      </c>
      <c r="C142" s="63" t="s">
        <v>309</v>
      </c>
      <c r="D142" s="63" t="s">
        <v>310</v>
      </c>
      <c r="E142" s="63" t="s">
        <v>168</v>
      </c>
      <c r="F142" s="63" t="s">
        <v>137</v>
      </c>
      <c r="G142" s="63">
        <v>6</v>
      </c>
      <c r="H142" s="63">
        <v>6</v>
      </c>
      <c r="I142" s="65">
        <v>84.8</v>
      </c>
      <c r="J142" s="64">
        <v>2</v>
      </c>
      <c r="K142" s="64">
        <v>0</v>
      </c>
      <c r="L142" s="64">
        <v>2</v>
      </c>
      <c r="M142" s="65">
        <f t="shared" si="3"/>
        <v>84.800000000000011</v>
      </c>
      <c r="N142" s="65">
        <v>0</v>
      </c>
      <c r="O142" s="65">
        <v>84.800000000000011</v>
      </c>
      <c r="P142" s="65">
        <v>3094815.4520758186</v>
      </c>
      <c r="Q142" s="65">
        <v>2155113.962734092</v>
      </c>
      <c r="R142" s="65">
        <v>762898.8578049934</v>
      </c>
      <c r="S142" s="65">
        <v>176802.63153673313</v>
      </c>
      <c r="T142" s="65">
        <v>0</v>
      </c>
      <c r="U142" s="66">
        <v>0</v>
      </c>
      <c r="V142" s="69">
        <v>0</v>
      </c>
      <c r="W142" s="79"/>
      <c r="X142" s="80"/>
      <c r="Y142" s="80"/>
      <c r="Z142" s="80"/>
    </row>
    <row r="143" spans="1:27" s="69" customFormat="1" ht="30.75" customHeight="1" x14ac:dyDescent="0.25">
      <c r="A143" s="61" t="s">
        <v>50</v>
      </c>
      <c r="B143" s="62" t="s">
        <v>394</v>
      </c>
      <c r="C143" s="63" t="s">
        <v>395</v>
      </c>
      <c r="D143" s="63" t="s">
        <v>226</v>
      </c>
      <c r="E143" s="63" t="s">
        <v>139</v>
      </c>
      <c r="F143" s="63" t="s">
        <v>137</v>
      </c>
      <c r="G143" s="63">
        <v>1</v>
      </c>
      <c r="H143" s="63">
        <v>1</v>
      </c>
      <c r="I143" s="65">
        <v>82.4</v>
      </c>
      <c r="J143" s="64">
        <v>1</v>
      </c>
      <c r="K143" s="64">
        <v>0</v>
      </c>
      <c r="L143" s="64">
        <v>1</v>
      </c>
      <c r="M143" s="65">
        <f t="shared" si="3"/>
        <v>41.5</v>
      </c>
      <c r="N143" s="65">
        <v>0</v>
      </c>
      <c r="O143" s="65">
        <v>41.5</v>
      </c>
      <c r="P143" s="65">
        <v>1667041.512691906</v>
      </c>
      <c r="Q143" s="65">
        <v>1264886.8537162498</v>
      </c>
      <c r="R143" s="65">
        <v>347939.82361535099</v>
      </c>
      <c r="S143" s="65">
        <v>54214.835360305107</v>
      </c>
      <c r="T143" s="65">
        <v>0</v>
      </c>
      <c r="U143" s="66">
        <v>0</v>
      </c>
      <c r="V143" s="69">
        <v>0</v>
      </c>
      <c r="W143" s="79"/>
      <c r="X143" s="80"/>
      <c r="Y143" s="80"/>
      <c r="Z143" s="80"/>
    </row>
    <row r="144" spans="1:27" s="69" customFormat="1" ht="30.75" customHeight="1" x14ac:dyDescent="0.25">
      <c r="A144" s="61" t="s">
        <v>39</v>
      </c>
      <c r="B144" s="62" t="s">
        <v>311</v>
      </c>
      <c r="C144" s="63" t="s">
        <v>30</v>
      </c>
      <c r="D144" s="63" t="s">
        <v>144</v>
      </c>
      <c r="E144" s="63" t="s">
        <v>168</v>
      </c>
      <c r="F144" s="63" t="s">
        <v>137</v>
      </c>
      <c r="G144" s="63">
        <v>3</v>
      </c>
      <c r="H144" s="63">
        <v>3</v>
      </c>
      <c r="I144" s="65">
        <v>83</v>
      </c>
      <c r="J144" s="64">
        <v>2</v>
      </c>
      <c r="K144" s="64">
        <v>1</v>
      </c>
      <c r="L144" s="64">
        <v>1</v>
      </c>
      <c r="M144" s="65">
        <f t="shared" si="3"/>
        <v>83</v>
      </c>
      <c r="N144" s="65">
        <v>41.4</v>
      </c>
      <c r="O144" s="65">
        <v>41.6</v>
      </c>
      <c r="P144" s="65">
        <v>2826674.9857878871</v>
      </c>
      <c r="Q144" s="65">
        <v>1870333.1790522591</v>
      </c>
      <c r="R144" s="65">
        <v>732537.26688464312</v>
      </c>
      <c r="S144" s="65">
        <v>221177.26985098456</v>
      </c>
      <c r="T144" s="65">
        <v>2627.27</v>
      </c>
      <c r="U144" s="66">
        <v>0</v>
      </c>
      <c r="V144" s="69">
        <v>0</v>
      </c>
      <c r="W144" s="79"/>
      <c r="X144" s="80"/>
      <c r="Y144" s="80"/>
      <c r="Z144" s="80"/>
    </row>
    <row r="145" spans="1:26" s="69" customFormat="1" ht="30.75" customHeight="1" x14ac:dyDescent="0.25">
      <c r="A145" s="61" t="s">
        <v>49</v>
      </c>
      <c r="B145" s="62" t="s">
        <v>396</v>
      </c>
      <c r="C145" s="63" t="s">
        <v>397</v>
      </c>
      <c r="D145" s="63" t="s">
        <v>310</v>
      </c>
      <c r="E145" s="63" t="s">
        <v>139</v>
      </c>
      <c r="F145" s="63" t="s">
        <v>137</v>
      </c>
      <c r="G145" s="63">
        <v>1</v>
      </c>
      <c r="H145" s="63">
        <v>1</v>
      </c>
      <c r="I145" s="65">
        <v>83.5</v>
      </c>
      <c r="J145" s="64">
        <v>1</v>
      </c>
      <c r="K145" s="64">
        <v>0</v>
      </c>
      <c r="L145" s="64">
        <v>1</v>
      </c>
      <c r="M145" s="65">
        <f t="shared" si="3"/>
        <v>41.5</v>
      </c>
      <c r="N145" s="65">
        <v>0</v>
      </c>
      <c r="O145" s="65">
        <v>41.5</v>
      </c>
      <c r="P145" s="65">
        <v>1297041.5126919062</v>
      </c>
      <c r="Q145" s="65">
        <v>962491.56241433811</v>
      </c>
      <c r="R145" s="65">
        <v>280672.85608357901</v>
      </c>
      <c r="S145" s="65">
        <v>53877.094193988902</v>
      </c>
      <c r="T145" s="65">
        <v>0</v>
      </c>
      <c r="U145" s="66">
        <v>0</v>
      </c>
      <c r="V145" s="69">
        <v>0</v>
      </c>
      <c r="W145" s="78"/>
      <c r="X145" s="75"/>
      <c r="Y145" s="75"/>
      <c r="Z145" s="80"/>
    </row>
    <row r="146" spans="1:26" s="69" customFormat="1" ht="30.75" customHeight="1" x14ac:dyDescent="0.25">
      <c r="A146" s="61" t="s">
        <v>51</v>
      </c>
      <c r="B146" s="62" t="s">
        <v>350</v>
      </c>
      <c r="C146" s="63" t="s">
        <v>74</v>
      </c>
      <c r="D146" s="63" t="s">
        <v>141</v>
      </c>
      <c r="E146" s="63" t="s">
        <v>136</v>
      </c>
      <c r="F146" s="63" t="s">
        <v>137</v>
      </c>
      <c r="G146" s="63">
        <v>2</v>
      </c>
      <c r="H146" s="63">
        <v>2</v>
      </c>
      <c r="I146" s="65">
        <v>203.7</v>
      </c>
      <c r="J146" s="64">
        <v>2</v>
      </c>
      <c r="K146" s="64">
        <v>0</v>
      </c>
      <c r="L146" s="64">
        <v>2</v>
      </c>
      <c r="M146" s="65">
        <f t="shared" si="3"/>
        <v>76.2</v>
      </c>
      <c r="N146" s="65">
        <v>0</v>
      </c>
      <c r="O146" s="65">
        <v>76.2</v>
      </c>
      <c r="P146" s="65">
        <v>3512640.0810625902</v>
      </c>
      <c r="Q146" s="65">
        <v>2900148.683341404</v>
      </c>
      <c r="R146" s="65">
        <v>512532.79374513938</v>
      </c>
      <c r="S146" s="65">
        <v>99958.603976047263</v>
      </c>
      <c r="T146" s="65">
        <v>0</v>
      </c>
      <c r="U146" s="66">
        <v>0</v>
      </c>
      <c r="V146" s="69">
        <v>0</v>
      </c>
      <c r="W146" s="81"/>
      <c r="X146" s="80"/>
      <c r="Y146" s="80"/>
      <c r="Z146" s="80"/>
    </row>
    <row r="147" spans="1:26" s="69" customFormat="1" ht="30.75" customHeight="1" x14ac:dyDescent="0.25">
      <c r="A147" s="61" t="s">
        <v>56</v>
      </c>
      <c r="B147" s="62" t="s">
        <v>149</v>
      </c>
      <c r="C147" s="63" t="s">
        <v>73</v>
      </c>
      <c r="D147" s="63" t="s">
        <v>141</v>
      </c>
      <c r="E147" s="63" t="s">
        <v>138</v>
      </c>
      <c r="F147" s="63" t="s">
        <v>137</v>
      </c>
      <c r="G147" s="63">
        <v>1</v>
      </c>
      <c r="H147" s="63">
        <v>1</v>
      </c>
      <c r="I147" s="65">
        <v>400.9</v>
      </c>
      <c r="J147" s="64">
        <v>1</v>
      </c>
      <c r="K147" s="64">
        <v>1</v>
      </c>
      <c r="L147" s="64">
        <v>0</v>
      </c>
      <c r="M147" s="65">
        <f t="shared" si="3"/>
        <v>47.8</v>
      </c>
      <c r="N147" s="65">
        <v>47.8</v>
      </c>
      <c r="O147" s="65">
        <v>0</v>
      </c>
      <c r="P147" s="65">
        <v>1471800</v>
      </c>
      <c r="Q147" s="65">
        <v>1012065.52</v>
      </c>
      <c r="R147" s="65">
        <v>343050.61</v>
      </c>
      <c r="S147" s="65">
        <v>114983.87</v>
      </c>
      <c r="T147" s="65">
        <v>1700</v>
      </c>
      <c r="U147" s="66">
        <v>0</v>
      </c>
      <c r="V147" s="69">
        <v>0</v>
      </c>
      <c r="W147" s="81"/>
      <c r="X147" s="80"/>
      <c r="Y147" s="80"/>
      <c r="Z147" s="80"/>
    </row>
    <row r="148" spans="1:26" s="69" customFormat="1" ht="30.75" customHeight="1" x14ac:dyDescent="0.25">
      <c r="A148" s="61" t="s">
        <v>40</v>
      </c>
      <c r="B148" s="62" t="s">
        <v>154</v>
      </c>
      <c r="C148" s="63" t="s">
        <v>71</v>
      </c>
      <c r="D148" s="63" t="s">
        <v>155</v>
      </c>
      <c r="E148" s="63" t="s">
        <v>138</v>
      </c>
      <c r="F148" s="63" t="s">
        <v>137</v>
      </c>
      <c r="G148" s="63">
        <v>2</v>
      </c>
      <c r="H148" s="63">
        <v>2</v>
      </c>
      <c r="I148" s="65">
        <v>331.1</v>
      </c>
      <c r="J148" s="64">
        <v>2</v>
      </c>
      <c r="K148" s="64">
        <v>2</v>
      </c>
      <c r="L148" s="64">
        <v>0</v>
      </c>
      <c r="M148" s="65">
        <f t="shared" si="3"/>
        <v>78.099999999999994</v>
      </c>
      <c r="N148" s="65">
        <v>78.099999999999994</v>
      </c>
      <c r="O148" s="65">
        <v>0</v>
      </c>
      <c r="P148" s="65">
        <v>2405400</v>
      </c>
      <c r="Q148" s="65">
        <v>1653616.3399999999</v>
      </c>
      <c r="R148" s="65">
        <v>560511.24</v>
      </c>
      <c r="S148" s="65">
        <v>187872.41999999998</v>
      </c>
      <c r="T148" s="65">
        <v>3400</v>
      </c>
      <c r="U148" s="66">
        <v>0</v>
      </c>
      <c r="V148" s="69">
        <v>0</v>
      </c>
      <c r="W148" s="81"/>
      <c r="X148" s="80"/>
      <c r="Y148" s="80"/>
      <c r="Z148" s="80"/>
    </row>
    <row r="149" spans="1:26" s="69" customFormat="1" ht="30.75" customHeight="1" x14ac:dyDescent="0.25">
      <c r="A149" s="61" t="s">
        <v>58</v>
      </c>
      <c r="B149" s="62" t="s">
        <v>312</v>
      </c>
      <c r="C149" s="63" t="s">
        <v>313</v>
      </c>
      <c r="D149" s="63" t="s">
        <v>214</v>
      </c>
      <c r="E149" s="63" t="s">
        <v>168</v>
      </c>
      <c r="F149" s="63" t="s">
        <v>137</v>
      </c>
      <c r="G149" s="63">
        <v>1</v>
      </c>
      <c r="H149" s="63">
        <v>1</v>
      </c>
      <c r="I149" s="65">
        <v>84.5</v>
      </c>
      <c r="J149" s="64">
        <v>1</v>
      </c>
      <c r="K149" s="64">
        <v>1</v>
      </c>
      <c r="L149" s="64">
        <v>0</v>
      </c>
      <c r="M149" s="65">
        <f t="shared" si="3"/>
        <v>42</v>
      </c>
      <c r="N149" s="65">
        <v>42</v>
      </c>
      <c r="O149" s="65">
        <v>0</v>
      </c>
      <c r="P149" s="65">
        <v>1294090</v>
      </c>
      <c r="Q149" s="65">
        <v>888422.93</v>
      </c>
      <c r="R149" s="65">
        <v>301140.61</v>
      </c>
      <c r="S149" s="65">
        <v>100936.46</v>
      </c>
      <c r="T149" s="65">
        <v>3590</v>
      </c>
      <c r="U149" s="66">
        <v>0</v>
      </c>
      <c r="V149" s="69">
        <v>0</v>
      </c>
      <c r="W149" s="81"/>
      <c r="X149" s="80"/>
      <c r="Y149" s="80"/>
      <c r="Z149" s="80"/>
    </row>
    <row r="150" spans="1:26" s="69" customFormat="1" ht="30.75" customHeight="1" x14ac:dyDescent="0.25">
      <c r="A150" s="61" t="s">
        <v>59</v>
      </c>
      <c r="B150" s="62" t="s">
        <v>180</v>
      </c>
      <c r="C150" s="63" t="s">
        <v>94</v>
      </c>
      <c r="D150" s="63" t="s">
        <v>146</v>
      </c>
      <c r="E150" s="63" t="s">
        <v>138</v>
      </c>
      <c r="F150" s="63" t="s">
        <v>137</v>
      </c>
      <c r="G150" s="63">
        <v>2</v>
      </c>
      <c r="H150" s="63">
        <v>2</v>
      </c>
      <c r="I150" s="65">
        <v>490.86</v>
      </c>
      <c r="J150" s="64">
        <v>2</v>
      </c>
      <c r="K150" s="64">
        <v>2</v>
      </c>
      <c r="L150" s="64">
        <v>0</v>
      </c>
      <c r="M150" s="65">
        <f t="shared" si="3"/>
        <v>83.1</v>
      </c>
      <c r="N150" s="65">
        <v>83.1</v>
      </c>
      <c r="O150" s="65">
        <v>0</v>
      </c>
      <c r="P150" s="65">
        <v>2560580</v>
      </c>
      <c r="Q150" s="65">
        <v>1757845.1099999999</v>
      </c>
      <c r="R150" s="65">
        <v>595840.71</v>
      </c>
      <c r="S150" s="65">
        <v>199714.18</v>
      </c>
      <c r="T150" s="65">
        <v>7180</v>
      </c>
      <c r="U150" s="66">
        <v>0</v>
      </c>
      <c r="V150" s="69">
        <v>0</v>
      </c>
      <c r="W150" s="79"/>
      <c r="X150" s="80"/>
      <c r="Y150" s="80"/>
      <c r="Z150" s="80"/>
    </row>
    <row r="151" spans="1:26" s="69" customFormat="1" ht="30.75" customHeight="1" x14ac:dyDescent="0.25">
      <c r="A151" s="61" t="s">
        <v>60</v>
      </c>
      <c r="B151" s="62" t="s">
        <v>186</v>
      </c>
      <c r="C151" s="63" t="s">
        <v>75</v>
      </c>
      <c r="D151" s="63" t="s">
        <v>187</v>
      </c>
      <c r="E151" s="63" t="s">
        <v>138</v>
      </c>
      <c r="F151" s="63" t="s">
        <v>137</v>
      </c>
      <c r="G151" s="63">
        <v>3</v>
      </c>
      <c r="H151" s="63">
        <v>3</v>
      </c>
      <c r="I151" s="65">
        <v>487.8</v>
      </c>
      <c r="J151" s="64">
        <v>3</v>
      </c>
      <c r="K151" s="64">
        <v>3</v>
      </c>
      <c r="L151" s="64">
        <v>0</v>
      </c>
      <c r="M151" s="65">
        <f t="shared" si="3"/>
        <v>113.3</v>
      </c>
      <c r="N151" s="65">
        <v>113.3</v>
      </c>
      <c r="O151" s="65">
        <v>0</v>
      </c>
      <c r="P151" s="65">
        <v>3569605.5</v>
      </c>
      <c r="Q151" s="65">
        <v>2452921.6</v>
      </c>
      <c r="R151" s="65">
        <v>831444.45000000007</v>
      </c>
      <c r="S151" s="65">
        <v>278683.94999999995</v>
      </c>
      <c r="T151" s="65">
        <v>6555.5</v>
      </c>
      <c r="U151" s="66">
        <v>0</v>
      </c>
      <c r="V151" s="69">
        <v>0</v>
      </c>
      <c r="W151" s="79"/>
      <c r="X151" s="80"/>
      <c r="Y151" s="80"/>
      <c r="Z151" s="80"/>
    </row>
    <row r="152" spans="1:26" s="69" customFormat="1" ht="30.75" customHeight="1" x14ac:dyDescent="0.25">
      <c r="A152" s="61" t="s">
        <v>61</v>
      </c>
      <c r="B152" s="62" t="s">
        <v>193</v>
      </c>
      <c r="C152" s="63" t="s">
        <v>124</v>
      </c>
      <c r="D152" s="63" t="s">
        <v>194</v>
      </c>
      <c r="E152" s="63" t="s">
        <v>138</v>
      </c>
      <c r="F152" s="63" t="s">
        <v>137</v>
      </c>
      <c r="G152" s="63">
        <v>2</v>
      </c>
      <c r="H152" s="63">
        <v>2</v>
      </c>
      <c r="I152" s="65">
        <v>722.9</v>
      </c>
      <c r="J152" s="64">
        <v>1</v>
      </c>
      <c r="K152" s="64">
        <v>1</v>
      </c>
      <c r="L152" s="64">
        <v>0</v>
      </c>
      <c r="M152" s="65">
        <f t="shared" si="3"/>
        <v>67.099999999999994</v>
      </c>
      <c r="N152" s="65">
        <v>67.099999999999994</v>
      </c>
      <c r="O152" s="65">
        <v>0</v>
      </c>
      <c r="P152" s="65">
        <v>2047082.75</v>
      </c>
      <c r="Q152" s="65">
        <v>1408258.77</v>
      </c>
      <c r="R152" s="65">
        <v>477344.62</v>
      </c>
      <c r="S152" s="65">
        <v>159996.60999999999</v>
      </c>
      <c r="T152" s="65">
        <v>1482.75</v>
      </c>
      <c r="U152" s="66">
        <v>0</v>
      </c>
      <c r="V152" s="69">
        <v>0</v>
      </c>
      <c r="W152" s="81"/>
      <c r="X152" s="80"/>
      <c r="Y152" s="80"/>
      <c r="Z152" s="80"/>
    </row>
    <row r="153" spans="1:26" s="69" customFormat="1" ht="30.75" customHeight="1" x14ac:dyDescent="0.25">
      <c r="A153" s="61" t="s">
        <v>62</v>
      </c>
      <c r="B153" s="62" t="s">
        <v>195</v>
      </c>
      <c r="C153" s="63" t="s">
        <v>196</v>
      </c>
      <c r="D153" s="63" t="s">
        <v>179</v>
      </c>
      <c r="E153" s="63" t="s">
        <v>138</v>
      </c>
      <c r="F153" s="63" t="s">
        <v>137</v>
      </c>
      <c r="G153" s="63">
        <v>6</v>
      </c>
      <c r="H153" s="63">
        <v>6</v>
      </c>
      <c r="I153" s="65">
        <v>738.1</v>
      </c>
      <c r="J153" s="64">
        <v>4</v>
      </c>
      <c r="K153" s="64">
        <v>3</v>
      </c>
      <c r="L153" s="64">
        <v>1</v>
      </c>
      <c r="M153" s="65">
        <f t="shared" si="3"/>
        <v>247.8</v>
      </c>
      <c r="N153" s="65">
        <v>178.8</v>
      </c>
      <c r="O153" s="65">
        <v>69</v>
      </c>
      <c r="P153" s="65">
        <v>7815043.5670520244</v>
      </c>
      <c r="Q153" s="65">
        <v>5252367.4837645646</v>
      </c>
      <c r="R153" s="65">
        <v>1943836.4345923166</v>
      </c>
      <c r="S153" s="65">
        <v>611139.64869514271</v>
      </c>
      <c r="T153" s="65">
        <v>7700</v>
      </c>
      <c r="U153" s="66">
        <v>0</v>
      </c>
      <c r="V153" s="69">
        <v>0</v>
      </c>
      <c r="W153" s="81"/>
      <c r="X153" s="80"/>
      <c r="Y153" s="80"/>
      <c r="Z153" s="80"/>
    </row>
    <row r="154" spans="1:26" s="69" customFormat="1" ht="30.75" customHeight="1" x14ac:dyDescent="0.25">
      <c r="A154" s="61" t="s">
        <v>63</v>
      </c>
      <c r="B154" s="62" t="s">
        <v>197</v>
      </c>
      <c r="C154" s="63" t="s">
        <v>198</v>
      </c>
      <c r="D154" s="63" t="s">
        <v>190</v>
      </c>
      <c r="E154" s="63" t="s">
        <v>138</v>
      </c>
      <c r="F154" s="63" t="s">
        <v>137</v>
      </c>
      <c r="G154" s="63">
        <v>2</v>
      </c>
      <c r="H154" s="63">
        <v>2</v>
      </c>
      <c r="I154" s="65">
        <v>740.5</v>
      </c>
      <c r="J154" s="64">
        <v>2</v>
      </c>
      <c r="K154" s="64">
        <v>2</v>
      </c>
      <c r="L154" s="64">
        <v>0</v>
      </c>
      <c r="M154" s="65">
        <f t="shared" si="3"/>
        <v>135.80000000000001</v>
      </c>
      <c r="N154" s="65">
        <v>135.80000000000001</v>
      </c>
      <c r="O154" s="65">
        <v>0</v>
      </c>
      <c r="P154" s="65">
        <v>4117982.76</v>
      </c>
      <c r="Q154" s="65">
        <v>2832764.56</v>
      </c>
      <c r="R154" s="65">
        <v>960196.35</v>
      </c>
      <c r="S154" s="65">
        <v>321839.08999999997</v>
      </c>
      <c r="T154" s="65">
        <v>3182.76</v>
      </c>
      <c r="U154" s="66">
        <v>0</v>
      </c>
      <c r="V154" s="69">
        <v>0</v>
      </c>
      <c r="W154" s="81"/>
      <c r="X154" s="80"/>
      <c r="Y154" s="80"/>
      <c r="Z154" s="80"/>
    </row>
    <row r="155" spans="1:26" s="69" customFormat="1" ht="30.75" customHeight="1" x14ac:dyDescent="0.25">
      <c r="A155" s="61" t="s">
        <v>64</v>
      </c>
      <c r="B155" s="62" t="s">
        <v>199</v>
      </c>
      <c r="C155" s="63" t="s">
        <v>200</v>
      </c>
      <c r="D155" s="63" t="s">
        <v>185</v>
      </c>
      <c r="E155" s="63" t="s">
        <v>138</v>
      </c>
      <c r="F155" s="63" t="s">
        <v>137</v>
      </c>
      <c r="G155" s="63">
        <v>2</v>
      </c>
      <c r="H155" s="63">
        <v>2</v>
      </c>
      <c r="I155" s="65">
        <v>734.1</v>
      </c>
      <c r="J155" s="64">
        <v>2</v>
      </c>
      <c r="K155" s="64">
        <v>2</v>
      </c>
      <c r="L155" s="64">
        <v>0</v>
      </c>
      <c r="M155" s="65">
        <f t="shared" si="3"/>
        <v>110.6</v>
      </c>
      <c r="N155" s="65">
        <v>110.6</v>
      </c>
      <c r="O155" s="65">
        <v>0</v>
      </c>
      <c r="P155" s="65">
        <v>3524365.5</v>
      </c>
      <c r="Q155" s="65">
        <v>2424248.3600000003</v>
      </c>
      <c r="R155" s="65">
        <v>821725.34</v>
      </c>
      <c r="S155" s="65">
        <v>275426.3</v>
      </c>
      <c r="T155" s="65">
        <v>2965.5</v>
      </c>
      <c r="U155" s="66">
        <v>0</v>
      </c>
      <c r="V155" s="69">
        <v>0</v>
      </c>
      <c r="W155" s="81"/>
      <c r="X155" s="80"/>
      <c r="Y155" s="80"/>
      <c r="Z155" s="80"/>
    </row>
    <row r="156" spans="1:26" s="69" customFormat="1" ht="30.75" customHeight="1" x14ac:dyDescent="0.25">
      <c r="A156" s="61" t="s">
        <v>65</v>
      </c>
      <c r="B156" s="62" t="s">
        <v>201</v>
      </c>
      <c r="C156" s="63" t="s">
        <v>81</v>
      </c>
      <c r="D156" s="63" t="s">
        <v>202</v>
      </c>
      <c r="E156" s="63" t="s">
        <v>138</v>
      </c>
      <c r="F156" s="63" t="s">
        <v>137</v>
      </c>
      <c r="G156" s="63">
        <v>3</v>
      </c>
      <c r="H156" s="63">
        <v>3</v>
      </c>
      <c r="I156" s="65">
        <v>730.7</v>
      </c>
      <c r="J156" s="64">
        <v>1</v>
      </c>
      <c r="K156" s="64">
        <v>1</v>
      </c>
      <c r="L156" s="64">
        <v>0</v>
      </c>
      <c r="M156" s="65">
        <f t="shared" si="3"/>
        <v>67.5</v>
      </c>
      <c r="N156" s="65">
        <v>67.5</v>
      </c>
      <c r="O156" s="65">
        <v>0</v>
      </c>
      <c r="P156" s="65">
        <v>2052682.75</v>
      </c>
      <c r="Q156" s="65">
        <v>1412114</v>
      </c>
      <c r="R156" s="65">
        <v>478651.39</v>
      </c>
      <c r="S156" s="65">
        <v>160434.60999999999</v>
      </c>
      <c r="T156" s="65">
        <v>1482.75</v>
      </c>
      <c r="U156" s="66">
        <v>0</v>
      </c>
      <c r="V156" s="69">
        <v>0</v>
      </c>
      <c r="W156" s="81"/>
      <c r="X156" s="80"/>
      <c r="Y156" s="80"/>
      <c r="Z156" s="80"/>
    </row>
    <row r="157" spans="1:26" s="69" customFormat="1" ht="30.75" customHeight="1" x14ac:dyDescent="0.25">
      <c r="A157" s="61" t="s">
        <v>66</v>
      </c>
      <c r="B157" s="62" t="s">
        <v>203</v>
      </c>
      <c r="C157" s="63" t="s">
        <v>204</v>
      </c>
      <c r="D157" s="63" t="s">
        <v>179</v>
      </c>
      <c r="E157" s="63" t="s">
        <v>138</v>
      </c>
      <c r="F157" s="63" t="s">
        <v>137</v>
      </c>
      <c r="G157" s="63">
        <v>13</v>
      </c>
      <c r="H157" s="63">
        <v>13</v>
      </c>
      <c r="I157" s="65">
        <v>745.9</v>
      </c>
      <c r="J157" s="64">
        <v>7</v>
      </c>
      <c r="K157" s="64">
        <v>5</v>
      </c>
      <c r="L157" s="64">
        <v>2</v>
      </c>
      <c r="M157" s="65">
        <f t="shared" si="3"/>
        <v>445.29999999999995</v>
      </c>
      <c r="N157" s="65">
        <v>320.89999999999998</v>
      </c>
      <c r="O157" s="65">
        <v>124.4</v>
      </c>
      <c r="P157" s="65">
        <v>13506466.462282609</v>
      </c>
      <c r="Q157" s="65">
        <v>9097098.7331794724</v>
      </c>
      <c r="R157" s="65">
        <v>3339476.2468761667</v>
      </c>
      <c r="S157" s="65">
        <v>1055264.2022269696</v>
      </c>
      <c r="T157" s="65">
        <v>14627.28</v>
      </c>
      <c r="U157" s="66">
        <v>0</v>
      </c>
      <c r="V157" s="69">
        <v>0</v>
      </c>
      <c r="W157" s="81"/>
      <c r="X157" s="80"/>
      <c r="Y157" s="80"/>
      <c r="Z157" s="80"/>
    </row>
    <row r="158" spans="1:26" s="69" customFormat="1" ht="30.75" customHeight="1" x14ac:dyDescent="0.25">
      <c r="A158" s="61" t="s">
        <v>67</v>
      </c>
      <c r="B158" s="62" t="s">
        <v>207</v>
      </c>
      <c r="C158" s="63" t="s">
        <v>129</v>
      </c>
      <c r="D158" s="63" t="s">
        <v>148</v>
      </c>
      <c r="E158" s="63" t="s">
        <v>138</v>
      </c>
      <c r="F158" s="63" t="s">
        <v>137</v>
      </c>
      <c r="G158" s="63">
        <v>4</v>
      </c>
      <c r="H158" s="63">
        <v>4</v>
      </c>
      <c r="I158" s="65">
        <v>344.4</v>
      </c>
      <c r="J158" s="64">
        <v>2</v>
      </c>
      <c r="K158" s="64">
        <v>2</v>
      </c>
      <c r="L158" s="64">
        <v>0</v>
      </c>
      <c r="M158" s="65">
        <f t="shared" si="3"/>
        <v>92.6</v>
      </c>
      <c r="N158" s="65">
        <v>92.6</v>
      </c>
      <c r="O158" s="65">
        <v>0</v>
      </c>
      <c r="P158" s="65">
        <v>2948165.4999999995</v>
      </c>
      <c r="Q158" s="65">
        <v>2027573.2</v>
      </c>
      <c r="R158" s="65">
        <v>687267.98</v>
      </c>
      <c r="S158" s="65">
        <v>230358.82</v>
      </c>
      <c r="T158" s="65">
        <v>2965.5</v>
      </c>
      <c r="U158" s="66">
        <v>0</v>
      </c>
      <c r="V158" s="69">
        <v>0</v>
      </c>
      <c r="W158" s="81"/>
      <c r="X158" s="80"/>
      <c r="Y158" s="80"/>
      <c r="Z158" s="80"/>
    </row>
    <row r="159" spans="1:26" s="69" customFormat="1" ht="30.75" customHeight="1" x14ac:dyDescent="0.25">
      <c r="A159" s="61" t="s">
        <v>68</v>
      </c>
      <c r="B159" s="62" t="s">
        <v>208</v>
      </c>
      <c r="C159" s="63" t="s">
        <v>209</v>
      </c>
      <c r="D159" s="63" t="s">
        <v>190</v>
      </c>
      <c r="E159" s="63" t="s">
        <v>138</v>
      </c>
      <c r="F159" s="63" t="s">
        <v>137</v>
      </c>
      <c r="G159" s="63">
        <v>9</v>
      </c>
      <c r="H159" s="63">
        <v>9</v>
      </c>
      <c r="I159" s="65">
        <v>598.79999999999995</v>
      </c>
      <c r="J159" s="64">
        <v>6</v>
      </c>
      <c r="K159" s="64">
        <v>6</v>
      </c>
      <c r="L159" s="64">
        <v>0</v>
      </c>
      <c r="M159" s="65">
        <f t="shared" si="3"/>
        <v>283.89999999999998</v>
      </c>
      <c r="N159" s="65">
        <v>283.89999999999998</v>
      </c>
      <c r="O159" s="65">
        <v>0</v>
      </c>
      <c r="P159" s="65">
        <v>8913901.7724991608</v>
      </c>
      <c r="Q159" s="65">
        <v>6231429.9112842167</v>
      </c>
      <c r="R159" s="65">
        <v>2043293.7356108734</v>
      </c>
      <c r="S159" s="65">
        <v>630677.91560407018</v>
      </c>
      <c r="T159" s="65">
        <v>8500.2099999999991</v>
      </c>
      <c r="U159" s="66">
        <v>0</v>
      </c>
      <c r="V159" s="69">
        <v>0</v>
      </c>
      <c r="W159" s="81"/>
      <c r="X159" s="80"/>
      <c r="Y159" s="80"/>
      <c r="Z159" s="80"/>
    </row>
    <row r="160" spans="1:26" s="69" customFormat="1" ht="30.75" customHeight="1" x14ac:dyDescent="0.25">
      <c r="A160" s="61" t="s">
        <v>69</v>
      </c>
      <c r="B160" s="62" t="s">
        <v>210</v>
      </c>
      <c r="C160" s="63" t="s">
        <v>131</v>
      </c>
      <c r="D160" s="63" t="s">
        <v>160</v>
      </c>
      <c r="E160" s="63" t="s">
        <v>138</v>
      </c>
      <c r="F160" s="63" t="s">
        <v>137</v>
      </c>
      <c r="G160" s="63">
        <v>5</v>
      </c>
      <c r="H160" s="63">
        <v>5</v>
      </c>
      <c r="I160" s="65">
        <v>563.29999999999995</v>
      </c>
      <c r="J160" s="64">
        <v>5</v>
      </c>
      <c r="K160" s="64">
        <v>4</v>
      </c>
      <c r="L160" s="64">
        <v>1</v>
      </c>
      <c r="M160" s="65">
        <f t="shared" si="3"/>
        <v>245.5</v>
      </c>
      <c r="N160" s="65">
        <v>193.6</v>
      </c>
      <c r="O160" s="65">
        <v>51.9</v>
      </c>
      <c r="P160" s="65">
        <v>7576601.3134628888</v>
      </c>
      <c r="Q160" s="65">
        <v>5315382.4650817709</v>
      </c>
      <c r="R160" s="65">
        <v>1731425.9905133133</v>
      </c>
      <c r="S160" s="65">
        <v>521692.85786780465</v>
      </c>
      <c r="T160" s="65">
        <v>8100</v>
      </c>
      <c r="U160" s="66">
        <v>0</v>
      </c>
      <c r="V160" s="69">
        <v>0</v>
      </c>
      <c r="W160" s="81"/>
      <c r="X160" s="80"/>
      <c r="Y160" s="80"/>
      <c r="Z160" s="80"/>
    </row>
    <row r="161" spans="1:26" s="69" customFormat="1" ht="30.75" customHeight="1" x14ac:dyDescent="0.25">
      <c r="A161" s="61" t="s">
        <v>70</v>
      </c>
      <c r="B161" s="62" t="s">
        <v>357</v>
      </c>
      <c r="C161" s="63" t="s">
        <v>358</v>
      </c>
      <c r="D161" s="63" t="s">
        <v>148</v>
      </c>
      <c r="E161" s="63" t="s">
        <v>136</v>
      </c>
      <c r="F161" s="63" t="s">
        <v>137</v>
      </c>
      <c r="G161" s="63">
        <v>1</v>
      </c>
      <c r="H161" s="63">
        <v>1</v>
      </c>
      <c r="I161" s="65">
        <v>335.13</v>
      </c>
      <c r="J161" s="64">
        <v>1</v>
      </c>
      <c r="K161" s="64">
        <v>0</v>
      </c>
      <c r="L161" s="64">
        <v>1</v>
      </c>
      <c r="M161" s="65">
        <f t="shared" si="3"/>
        <v>51.2</v>
      </c>
      <c r="N161" s="65">
        <v>0</v>
      </c>
      <c r="O161" s="65">
        <v>51.2</v>
      </c>
      <c r="P161" s="65">
        <v>2162566.5907186889</v>
      </c>
      <c r="Q161" s="65">
        <v>1647068.5677429785</v>
      </c>
      <c r="R161" s="65">
        <v>448514.63829844084</v>
      </c>
      <c r="S161" s="65">
        <v>66983.384677269467</v>
      </c>
      <c r="T161" s="65">
        <v>0</v>
      </c>
      <c r="U161" s="66">
        <v>0</v>
      </c>
      <c r="V161" s="69">
        <v>0</v>
      </c>
      <c r="W161" s="81"/>
      <c r="X161" s="80"/>
      <c r="Y161" s="80"/>
      <c r="Z161" s="80"/>
    </row>
    <row r="162" spans="1:26" s="69" customFormat="1" ht="30.75" customHeight="1" x14ac:dyDescent="0.25">
      <c r="A162" s="61" t="s">
        <v>71</v>
      </c>
      <c r="B162" s="62" t="s">
        <v>211</v>
      </c>
      <c r="C162" s="63" t="s">
        <v>95</v>
      </c>
      <c r="D162" s="63" t="s">
        <v>146</v>
      </c>
      <c r="E162" s="63" t="s">
        <v>138</v>
      </c>
      <c r="F162" s="63" t="s">
        <v>137</v>
      </c>
      <c r="G162" s="63">
        <v>1</v>
      </c>
      <c r="H162" s="63">
        <v>1</v>
      </c>
      <c r="I162" s="65">
        <v>330.7</v>
      </c>
      <c r="J162" s="64">
        <v>1</v>
      </c>
      <c r="K162" s="64">
        <v>1</v>
      </c>
      <c r="L162" s="64">
        <v>0</v>
      </c>
      <c r="M162" s="65">
        <f t="shared" si="3"/>
        <v>38.200000000000003</v>
      </c>
      <c r="N162" s="65">
        <v>38.200000000000003</v>
      </c>
      <c r="O162" s="65">
        <v>0</v>
      </c>
      <c r="P162" s="65">
        <v>1220382.75</v>
      </c>
      <c r="Q162" s="65">
        <v>839131.12</v>
      </c>
      <c r="R162" s="65">
        <v>284432.62</v>
      </c>
      <c r="S162" s="65">
        <v>95336.26</v>
      </c>
      <c r="T162" s="65">
        <v>1482.75</v>
      </c>
      <c r="U162" s="66">
        <v>0</v>
      </c>
      <c r="V162" s="69">
        <v>0</v>
      </c>
      <c r="W162" s="81"/>
      <c r="X162" s="80"/>
      <c r="Y162" s="80"/>
      <c r="Z162" s="80"/>
    </row>
    <row r="163" spans="1:26" s="69" customFormat="1" ht="30.75" customHeight="1" x14ac:dyDescent="0.25">
      <c r="A163" s="61" t="s">
        <v>72</v>
      </c>
      <c r="B163" s="62" t="s">
        <v>314</v>
      </c>
      <c r="C163" s="63" t="s">
        <v>315</v>
      </c>
      <c r="D163" s="63" t="s">
        <v>316</v>
      </c>
      <c r="E163" s="63" t="s">
        <v>168</v>
      </c>
      <c r="F163" s="63" t="s">
        <v>137</v>
      </c>
      <c r="G163" s="63">
        <v>5</v>
      </c>
      <c r="H163" s="63">
        <v>5</v>
      </c>
      <c r="I163" s="65">
        <v>339.3</v>
      </c>
      <c r="J163" s="64">
        <v>3</v>
      </c>
      <c r="K163" s="64">
        <v>0</v>
      </c>
      <c r="L163" s="64">
        <v>3</v>
      </c>
      <c r="M163" s="65">
        <f t="shared" si="3"/>
        <v>141.5</v>
      </c>
      <c r="N163" s="65">
        <v>0</v>
      </c>
      <c r="O163" s="65">
        <v>141.5</v>
      </c>
      <c r="P163" s="65">
        <v>5141731.9047205942</v>
      </c>
      <c r="Q163" s="65">
        <v>3869612.2691768399</v>
      </c>
      <c r="R163" s="65">
        <v>1087761.6408051411</v>
      </c>
      <c r="S163" s="65">
        <v>184357.99473861352</v>
      </c>
      <c r="T163" s="65">
        <v>0</v>
      </c>
      <c r="U163" s="66">
        <v>0</v>
      </c>
      <c r="V163" s="69">
        <v>0</v>
      </c>
      <c r="W163" s="81"/>
      <c r="X163" s="80"/>
      <c r="Y163" s="80"/>
      <c r="Z163" s="80"/>
    </row>
    <row r="164" spans="1:26" s="69" customFormat="1" ht="30.75" customHeight="1" x14ac:dyDescent="0.25">
      <c r="A164" s="61" t="s">
        <v>73</v>
      </c>
      <c r="B164" s="62" t="s">
        <v>212</v>
      </c>
      <c r="C164" s="63" t="s">
        <v>213</v>
      </c>
      <c r="D164" s="63" t="s">
        <v>214</v>
      </c>
      <c r="E164" s="63" t="s">
        <v>138</v>
      </c>
      <c r="F164" s="63" t="s">
        <v>168</v>
      </c>
      <c r="G164" s="63">
        <v>8</v>
      </c>
      <c r="H164" s="63">
        <v>8</v>
      </c>
      <c r="I164" s="65">
        <v>353.9</v>
      </c>
      <c r="J164" s="64">
        <v>6</v>
      </c>
      <c r="K164" s="64">
        <v>1</v>
      </c>
      <c r="L164" s="64">
        <v>5</v>
      </c>
      <c r="M164" s="65">
        <f t="shared" si="3"/>
        <v>122.3</v>
      </c>
      <c r="N164" s="65">
        <v>15.7</v>
      </c>
      <c r="O164" s="65">
        <v>106.6</v>
      </c>
      <c r="P164" s="65">
        <v>6441567.5479025822</v>
      </c>
      <c r="Q164" s="65">
        <v>4952287.9493060121</v>
      </c>
      <c r="R164" s="65">
        <v>1310164.519034544</v>
      </c>
      <c r="S164" s="65">
        <v>177415.0795620264</v>
      </c>
      <c r="T164" s="65">
        <v>1700</v>
      </c>
      <c r="U164" s="66">
        <v>0</v>
      </c>
      <c r="V164" s="69">
        <v>0</v>
      </c>
      <c r="W164" s="81"/>
      <c r="X164" s="80"/>
      <c r="Y164" s="80"/>
      <c r="Z164" s="80"/>
    </row>
    <row r="165" spans="1:26" s="69" customFormat="1" ht="30.75" customHeight="1" x14ac:dyDescent="0.25">
      <c r="A165" s="61" t="s">
        <v>74</v>
      </c>
      <c r="B165" s="62" t="s">
        <v>359</v>
      </c>
      <c r="C165" s="63" t="s">
        <v>360</v>
      </c>
      <c r="D165" s="63" t="s">
        <v>336</v>
      </c>
      <c r="E165" s="63" t="s">
        <v>136</v>
      </c>
      <c r="F165" s="63" t="s">
        <v>137</v>
      </c>
      <c r="G165" s="63">
        <v>1</v>
      </c>
      <c r="H165" s="63">
        <v>1</v>
      </c>
      <c r="I165" s="65">
        <v>334.1</v>
      </c>
      <c r="J165" s="64">
        <v>1</v>
      </c>
      <c r="K165" s="64">
        <v>0</v>
      </c>
      <c r="L165" s="64">
        <v>1</v>
      </c>
      <c r="M165" s="65">
        <f t="shared" si="3"/>
        <v>51.2</v>
      </c>
      <c r="N165" s="65">
        <v>0</v>
      </c>
      <c r="O165" s="65">
        <v>51.2</v>
      </c>
      <c r="P165" s="65">
        <v>2213217.480718689</v>
      </c>
      <c r="Q165" s="65">
        <v>1688464.7586517653</v>
      </c>
      <c r="R165" s="65">
        <v>457723.10255002289</v>
      </c>
      <c r="S165" s="65">
        <v>67029.619516900682</v>
      </c>
      <c r="T165" s="65">
        <v>0</v>
      </c>
      <c r="U165" s="66">
        <v>0</v>
      </c>
      <c r="V165" s="69">
        <v>0</v>
      </c>
      <c r="W165" s="81"/>
      <c r="X165" s="80"/>
      <c r="Y165" s="80"/>
      <c r="Z165" s="80"/>
    </row>
    <row r="166" spans="1:26" s="69" customFormat="1" ht="30.75" customHeight="1" x14ac:dyDescent="0.25">
      <c r="A166" s="61" t="s">
        <v>75</v>
      </c>
      <c r="B166" s="62" t="s">
        <v>216</v>
      </c>
      <c r="C166" s="63" t="s">
        <v>134</v>
      </c>
      <c r="D166" s="63" t="s">
        <v>217</v>
      </c>
      <c r="E166" s="63" t="s">
        <v>138</v>
      </c>
      <c r="F166" s="63" t="s">
        <v>137</v>
      </c>
      <c r="G166" s="63">
        <v>2</v>
      </c>
      <c r="H166" s="63">
        <v>2</v>
      </c>
      <c r="I166" s="65">
        <v>446.4</v>
      </c>
      <c r="J166" s="64">
        <v>2</v>
      </c>
      <c r="K166" s="64">
        <v>2</v>
      </c>
      <c r="L166" s="64">
        <v>0</v>
      </c>
      <c r="M166" s="65">
        <f t="shared" si="3"/>
        <v>105</v>
      </c>
      <c r="N166" s="65">
        <v>105</v>
      </c>
      <c r="O166" s="65">
        <v>0</v>
      </c>
      <c r="P166" s="65">
        <v>3326565.4999999995</v>
      </c>
      <c r="Q166" s="65">
        <v>2288076.2799999998</v>
      </c>
      <c r="R166" s="65">
        <v>775568.34</v>
      </c>
      <c r="S166" s="65">
        <v>259955.38</v>
      </c>
      <c r="T166" s="65">
        <v>2965.5</v>
      </c>
      <c r="U166" s="66">
        <v>0</v>
      </c>
      <c r="V166" s="69">
        <v>0</v>
      </c>
      <c r="W166" s="81"/>
      <c r="X166" s="80"/>
      <c r="Y166" s="80"/>
      <c r="Z166" s="80"/>
    </row>
    <row r="167" spans="1:26" s="69" customFormat="1" ht="30.75" customHeight="1" x14ac:dyDescent="0.25">
      <c r="A167" s="61" t="s">
        <v>76</v>
      </c>
      <c r="B167" s="62" t="s">
        <v>317</v>
      </c>
      <c r="C167" s="63" t="s">
        <v>318</v>
      </c>
      <c r="D167" s="63" t="s">
        <v>190</v>
      </c>
      <c r="E167" s="63" t="s">
        <v>168</v>
      </c>
      <c r="F167" s="63" t="s">
        <v>137</v>
      </c>
      <c r="G167" s="63">
        <v>6</v>
      </c>
      <c r="H167" s="63">
        <v>6</v>
      </c>
      <c r="I167" s="65">
        <v>464.6</v>
      </c>
      <c r="J167" s="64">
        <v>3</v>
      </c>
      <c r="K167" s="64">
        <v>3</v>
      </c>
      <c r="L167" s="64">
        <v>0</v>
      </c>
      <c r="M167" s="65">
        <f t="shared" si="3"/>
        <v>153.19999999999999</v>
      </c>
      <c r="N167" s="65">
        <v>153.19999999999999</v>
      </c>
      <c r="O167" s="65">
        <v>0</v>
      </c>
      <c r="P167" s="65">
        <v>4494000</v>
      </c>
      <c r="Q167" s="65">
        <v>3087622.5</v>
      </c>
      <c r="R167" s="65">
        <v>1046583.22</v>
      </c>
      <c r="S167" s="65">
        <v>350794.27999999997</v>
      </c>
      <c r="T167" s="65">
        <v>9000</v>
      </c>
      <c r="U167" s="66">
        <v>0</v>
      </c>
      <c r="V167" s="69">
        <v>0</v>
      </c>
      <c r="W167" s="81"/>
      <c r="X167" s="80"/>
      <c r="Y167" s="80"/>
      <c r="Z167" s="80"/>
    </row>
    <row r="168" spans="1:26" s="69" customFormat="1" ht="30.75" customHeight="1" x14ac:dyDescent="0.25">
      <c r="A168" s="61" t="s">
        <v>77</v>
      </c>
      <c r="B168" s="62" t="s">
        <v>225</v>
      </c>
      <c r="C168" s="63" t="s">
        <v>100</v>
      </c>
      <c r="D168" s="63" t="s">
        <v>226</v>
      </c>
      <c r="E168" s="63" t="s">
        <v>138</v>
      </c>
      <c r="F168" s="63" t="s">
        <v>137</v>
      </c>
      <c r="G168" s="63">
        <v>4</v>
      </c>
      <c r="H168" s="63">
        <v>4</v>
      </c>
      <c r="I168" s="65">
        <v>472.2</v>
      </c>
      <c r="J168" s="64">
        <v>3</v>
      </c>
      <c r="K168" s="64">
        <v>3</v>
      </c>
      <c r="L168" s="64">
        <v>0</v>
      </c>
      <c r="M168" s="65">
        <f t="shared" si="3"/>
        <v>170.5</v>
      </c>
      <c r="N168" s="65">
        <v>170.5</v>
      </c>
      <c r="O168" s="65">
        <v>0</v>
      </c>
      <c r="P168" s="65">
        <v>5112170</v>
      </c>
      <c r="Q168" s="65">
        <v>3511972.68</v>
      </c>
      <c r="R168" s="65">
        <v>1190421.32</v>
      </c>
      <c r="S168" s="65">
        <v>399006</v>
      </c>
      <c r="T168" s="65">
        <v>10770</v>
      </c>
      <c r="U168" s="66">
        <v>0</v>
      </c>
      <c r="V168" s="69">
        <v>0</v>
      </c>
      <c r="W168" s="81"/>
      <c r="X168" s="80"/>
      <c r="Y168" s="80"/>
      <c r="Z168" s="80"/>
    </row>
    <row r="169" spans="1:26" s="69" customFormat="1" ht="30.75" customHeight="1" x14ac:dyDescent="0.25">
      <c r="A169" s="61" t="s">
        <v>78</v>
      </c>
      <c r="B169" s="62" t="s">
        <v>227</v>
      </c>
      <c r="C169" s="63" t="s">
        <v>132</v>
      </c>
      <c r="D169" s="63" t="s">
        <v>228</v>
      </c>
      <c r="E169" s="63" t="s">
        <v>138</v>
      </c>
      <c r="F169" s="63" t="s">
        <v>137</v>
      </c>
      <c r="G169" s="63">
        <v>6</v>
      </c>
      <c r="H169" s="63">
        <v>6</v>
      </c>
      <c r="I169" s="65">
        <v>445.5</v>
      </c>
      <c r="J169" s="64">
        <v>5</v>
      </c>
      <c r="K169" s="64">
        <v>5</v>
      </c>
      <c r="L169" s="64">
        <v>0</v>
      </c>
      <c r="M169" s="65">
        <f t="shared" si="3"/>
        <v>264</v>
      </c>
      <c r="N169" s="65">
        <v>264</v>
      </c>
      <c r="O169" s="65">
        <v>0</v>
      </c>
      <c r="P169" s="65">
        <v>8517272.7599999998</v>
      </c>
      <c r="Q169" s="65">
        <v>5853884.4399999995</v>
      </c>
      <c r="R169" s="65">
        <v>1984237.79</v>
      </c>
      <c r="S169" s="65">
        <v>665077.77</v>
      </c>
      <c r="T169" s="65">
        <v>14072.76</v>
      </c>
      <c r="U169" s="66">
        <v>0</v>
      </c>
      <c r="V169" s="69">
        <v>0</v>
      </c>
      <c r="W169" s="81"/>
      <c r="X169" s="80"/>
      <c r="Y169" s="80"/>
      <c r="Z169" s="80"/>
    </row>
    <row r="170" spans="1:26" s="89" customFormat="1" ht="30.75" customHeight="1" x14ac:dyDescent="0.25">
      <c r="A170" s="82" t="s">
        <v>79</v>
      </c>
      <c r="B170" s="83" t="s">
        <v>373</v>
      </c>
      <c r="C170" s="84">
        <v>185</v>
      </c>
      <c r="D170" s="85">
        <v>40164</v>
      </c>
      <c r="E170" s="84" t="s">
        <v>136</v>
      </c>
      <c r="F170" s="84" t="s">
        <v>137</v>
      </c>
      <c r="G170" s="84">
        <v>1</v>
      </c>
      <c r="H170" s="84">
        <v>1</v>
      </c>
      <c r="I170" s="86">
        <v>42.9</v>
      </c>
      <c r="J170" s="87">
        <v>1</v>
      </c>
      <c r="K170" s="87">
        <v>1</v>
      </c>
      <c r="L170" s="87">
        <v>0</v>
      </c>
      <c r="M170" s="86">
        <v>42.9</v>
      </c>
      <c r="N170" s="86">
        <v>42.9</v>
      </c>
      <c r="O170" s="86">
        <v>0</v>
      </c>
      <c r="P170" s="86">
        <v>1519471.5375955328</v>
      </c>
      <c r="Q170" s="86">
        <v>1147336.3005206014</v>
      </c>
      <c r="R170" s="86">
        <v>319705.73402354342</v>
      </c>
      <c r="S170" s="86">
        <v>52429.50305138815</v>
      </c>
      <c r="T170" s="86">
        <v>0</v>
      </c>
      <c r="U170" s="88">
        <v>0</v>
      </c>
      <c r="V170" s="89">
        <v>0</v>
      </c>
      <c r="W170" s="90"/>
      <c r="X170" s="91"/>
      <c r="Y170" s="91"/>
      <c r="Z170" s="91"/>
    </row>
    <row r="171" spans="1:26" s="69" customFormat="1" ht="30.75" customHeight="1" x14ac:dyDescent="0.25">
      <c r="A171" s="61" t="s">
        <v>80</v>
      </c>
      <c r="B171" s="62" t="s">
        <v>230</v>
      </c>
      <c r="C171" s="63" t="s">
        <v>231</v>
      </c>
      <c r="D171" s="63" t="s">
        <v>160</v>
      </c>
      <c r="E171" s="63" t="s">
        <v>138</v>
      </c>
      <c r="F171" s="63" t="s">
        <v>137</v>
      </c>
      <c r="G171" s="63">
        <v>1</v>
      </c>
      <c r="H171" s="63">
        <v>1</v>
      </c>
      <c r="I171" s="65">
        <v>523.1</v>
      </c>
      <c r="J171" s="64">
        <v>1</v>
      </c>
      <c r="K171" s="64">
        <v>1</v>
      </c>
      <c r="L171" s="64">
        <v>0</v>
      </c>
      <c r="M171" s="65">
        <f t="shared" si="3"/>
        <v>64.599999999999994</v>
      </c>
      <c r="N171" s="65">
        <v>64.599999999999994</v>
      </c>
      <c r="O171" s="65">
        <v>0</v>
      </c>
      <c r="P171" s="65">
        <v>1954782.75</v>
      </c>
      <c r="Q171" s="65">
        <v>1344716.4</v>
      </c>
      <c r="R171" s="65">
        <v>455806.24</v>
      </c>
      <c r="S171" s="65">
        <v>152777.35999999999</v>
      </c>
      <c r="T171" s="65">
        <v>1482.75</v>
      </c>
      <c r="U171" s="66">
        <v>0</v>
      </c>
      <c r="V171" s="69">
        <v>0</v>
      </c>
      <c r="W171" s="81"/>
      <c r="X171" s="80"/>
      <c r="Y171" s="80"/>
      <c r="Z171" s="80"/>
    </row>
    <row r="172" spans="1:26" s="69" customFormat="1" ht="30.75" customHeight="1" x14ac:dyDescent="0.25">
      <c r="A172" s="61" t="s">
        <v>81</v>
      </c>
      <c r="B172" s="62" t="s">
        <v>319</v>
      </c>
      <c r="C172" s="63" t="s">
        <v>94</v>
      </c>
      <c r="D172" s="63" t="s">
        <v>236</v>
      </c>
      <c r="E172" s="63" t="s">
        <v>136</v>
      </c>
      <c r="F172" s="63" t="s">
        <v>137</v>
      </c>
      <c r="G172" s="63">
        <v>2</v>
      </c>
      <c r="H172" s="63">
        <v>2</v>
      </c>
      <c r="I172" s="65">
        <v>458.1</v>
      </c>
      <c r="J172" s="64">
        <v>1</v>
      </c>
      <c r="K172" s="64">
        <v>0</v>
      </c>
      <c r="L172" s="64">
        <v>1</v>
      </c>
      <c r="M172" s="65">
        <f t="shared" si="3"/>
        <v>51.2</v>
      </c>
      <c r="N172" s="65">
        <v>0</v>
      </c>
      <c r="O172" s="65">
        <v>51.2</v>
      </c>
      <c r="P172" s="65">
        <v>2036067.4807186888</v>
      </c>
      <c r="Q172" s="65">
        <v>1543682.7968838364</v>
      </c>
      <c r="R172" s="65">
        <v>425516.76931150013</v>
      </c>
      <c r="S172" s="65">
        <v>66867.914523352272</v>
      </c>
      <c r="T172" s="65">
        <v>0</v>
      </c>
      <c r="U172" s="66">
        <v>0</v>
      </c>
      <c r="V172" s="69">
        <v>0</v>
      </c>
      <c r="W172" s="81"/>
      <c r="X172" s="80"/>
      <c r="Y172" s="80"/>
      <c r="Z172" s="80"/>
    </row>
    <row r="173" spans="1:26" s="69" customFormat="1" ht="30.75" customHeight="1" x14ac:dyDescent="0.25">
      <c r="A173" s="61" t="s">
        <v>48</v>
      </c>
      <c r="B173" s="62" t="s">
        <v>232</v>
      </c>
      <c r="C173" s="63" t="s">
        <v>233</v>
      </c>
      <c r="D173" s="63" t="s">
        <v>160</v>
      </c>
      <c r="E173" s="63" t="s">
        <v>138</v>
      </c>
      <c r="F173" s="63" t="s">
        <v>137</v>
      </c>
      <c r="G173" s="63">
        <v>8</v>
      </c>
      <c r="H173" s="63">
        <v>8</v>
      </c>
      <c r="I173" s="65">
        <v>552.59</v>
      </c>
      <c r="J173" s="64">
        <v>4</v>
      </c>
      <c r="K173" s="64">
        <v>3</v>
      </c>
      <c r="L173" s="64">
        <v>1</v>
      </c>
      <c r="M173" s="65">
        <f t="shared" si="3"/>
        <v>267.09999999999997</v>
      </c>
      <c r="N173" s="65">
        <v>205.89999999999998</v>
      </c>
      <c r="O173" s="65">
        <v>61.2</v>
      </c>
      <c r="P173" s="65">
        <v>8381449.4003417958</v>
      </c>
      <c r="Q173" s="65">
        <v>5656400.6208172664</v>
      </c>
      <c r="R173" s="65">
        <v>2062306.4495514461</v>
      </c>
      <c r="S173" s="65">
        <v>655415.04997308308</v>
      </c>
      <c r="T173" s="65">
        <v>7327.2800000000007</v>
      </c>
      <c r="U173" s="66">
        <v>0</v>
      </c>
      <c r="V173" s="69">
        <v>0</v>
      </c>
      <c r="W173" s="81"/>
      <c r="X173" s="80"/>
      <c r="Y173" s="80"/>
      <c r="Z173" s="80"/>
    </row>
    <row r="174" spans="1:26" s="69" customFormat="1" ht="30.75" customHeight="1" x14ac:dyDescent="0.25">
      <c r="A174" s="61" t="s">
        <v>82</v>
      </c>
      <c r="B174" s="62" t="s">
        <v>234</v>
      </c>
      <c r="C174" s="63" t="s">
        <v>60</v>
      </c>
      <c r="D174" s="63" t="s">
        <v>151</v>
      </c>
      <c r="E174" s="63" t="s">
        <v>138</v>
      </c>
      <c r="F174" s="63" t="s">
        <v>139</v>
      </c>
      <c r="G174" s="63">
        <v>1</v>
      </c>
      <c r="H174" s="63">
        <v>1</v>
      </c>
      <c r="I174" s="65">
        <v>299.10000000000002</v>
      </c>
      <c r="J174" s="64">
        <v>1</v>
      </c>
      <c r="K174" s="64">
        <v>0</v>
      </c>
      <c r="L174" s="64">
        <v>1</v>
      </c>
      <c r="M174" s="65">
        <f t="shared" si="3"/>
        <v>25.7</v>
      </c>
      <c r="N174" s="65">
        <v>0</v>
      </c>
      <c r="O174" s="65">
        <v>25.7</v>
      </c>
      <c r="P174" s="65">
        <v>1255806.4307513728</v>
      </c>
      <c r="Q174" s="65">
        <v>965934.26429374446</v>
      </c>
      <c r="R174" s="65">
        <v>256094.19555066721</v>
      </c>
      <c r="S174" s="65">
        <v>33777.970906961338</v>
      </c>
      <c r="T174" s="65">
        <v>0</v>
      </c>
      <c r="U174" s="66">
        <v>0</v>
      </c>
      <c r="V174" s="69">
        <v>0</v>
      </c>
      <c r="W174" s="81"/>
      <c r="X174" s="80"/>
      <c r="Y174" s="80"/>
      <c r="Z174" s="80"/>
    </row>
    <row r="175" spans="1:26" s="69" customFormat="1" ht="30.75" customHeight="1" x14ac:dyDescent="0.25">
      <c r="A175" s="61" t="s">
        <v>83</v>
      </c>
      <c r="B175" s="62" t="s">
        <v>237</v>
      </c>
      <c r="C175" s="63" t="s">
        <v>76</v>
      </c>
      <c r="D175" s="63" t="s">
        <v>202</v>
      </c>
      <c r="E175" s="63" t="s">
        <v>138</v>
      </c>
      <c r="F175" s="63" t="s">
        <v>139</v>
      </c>
      <c r="G175" s="63">
        <v>1</v>
      </c>
      <c r="H175" s="63">
        <v>1</v>
      </c>
      <c r="I175" s="65">
        <v>276.5</v>
      </c>
      <c r="J175" s="64">
        <v>1</v>
      </c>
      <c r="K175" s="64">
        <v>0</v>
      </c>
      <c r="L175" s="64">
        <v>1</v>
      </c>
      <c r="M175" s="65">
        <f t="shared" si="3"/>
        <v>28.3</v>
      </c>
      <c r="N175" s="65">
        <v>0</v>
      </c>
      <c r="O175" s="65">
        <v>28.3</v>
      </c>
      <c r="P175" s="65">
        <v>1508946.3832808486</v>
      </c>
      <c r="Q175" s="65">
        <v>1375166.6605285087</v>
      </c>
      <c r="R175" s="65">
        <v>96469.425413991354</v>
      </c>
      <c r="S175" s="65">
        <v>37310.297338348566</v>
      </c>
      <c r="T175" s="65">
        <v>0</v>
      </c>
      <c r="U175" s="66">
        <v>0</v>
      </c>
      <c r="V175" s="69">
        <v>0</v>
      </c>
      <c r="W175" s="81"/>
      <c r="X175" s="80"/>
      <c r="Y175" s="80"/>
      <c r="Z175" s="80"/>
    </row>
    <row r="176" spans="1:26" s="69" customFormat="1" ht="30.75" customHeight="1" x14ac:dyDescent="0.25">
      <c r="A176" s="61" t="s">
        <v>84</v>
      </c>
      <c r="B176" s="62" t="s">
        <v>320</v>
      </c>
      <c r="C176" s="63" t="s">
        <v>81</v>
      </c>
      <c r="D176" s="63" t="s">
        <v>321</v>
      </c>
      <c r="E176" s="63" t="s">
        <v>168</v>
      </c>
      <c r="F176" s="63" t="s">
        <v>137</v>
      </c>
      <c r="G176" s="63">
        <v>1</v>
      </c>
      <c r="H176" s="63">
        <v>1</v>
      </c>
      <c r="I176" s="65">
        <v>203</v>
      </c>
      <c r="J176" s="64">
        <v>1</v>
      </c>
      <c r="K176" s="64">
        <v>1</v>
      </c>
      <c r="L176" s="64">
        <v>0</v>
      </c>
      <c r="M176" s="65">
        <f t="shared" si="3"/>
        <v>43.7</v>
      </c>
      <c r="N176" s="65">
        <v>43.7</v>
      </c>
      <c r="O176" s="65">
        <v>0</v>
      </c>
      <c r="P176" s="65">
        <v>1345700</v>
      </c>
      <c r="Q176" s="65">
        <v>925254.1</v>
      </c>
      <c r="R176" s="65">
        <v>313624.94</v>
      </c>
      <c r="S176" s="65">
        <v>105120.96000000001</v>
      </c>
      <c r="T176" s="65">
        <v>1700</v>
      </c>
      <c r="U176" s="66">
        <v>0</v>
      </c>
      <c r="V176" s="69">
        <v>0</v>
      </c>
      <c r="W176" s="81"/>
      <c r="X176" s="80"/>
      <c r="Y176" s="80"/>
      <c r="Z176" s="80"/>
    </row>
    <row r="177" spans="1:26" s="69" customFormat="1" ht="30.75" customHeight="1" x14ac:dyDescent="0.25">
      <c r="A177" s="61" t="s">
        <v>32</v>
      </c>
      <c r="B177" s="62" t="s">
        <v>322</v>
      </c>
      <c r="C177" s="63" t="s">
        <v>94</v>
      </c>
      <c r="D177" s="63" t="s">
        <v>323</v>
      </c>
      <c r="E177" s="63" t="s">
        <v>168</v>
      </c>
      <c r="F177" s="63" t="s">
        <v>137</v>
      </c>
      <c r="G177" s="63">
        <v>8</v>
      </c>
      <c r="H177" s="63">
        <v>8</v>
      </c>
      <c r="I177" s="65">
        <v>482.6</v>
      </c>
      <c r="J177" s="64">
        <v>5</v>
      </c>
      <c r="K177" s="64">
        <v>5</v>
      </c>
      <c r="L177" s="64">
        <v>0</v>
      </c>
      <c r="M177" s="65">
        <f t="shared" si="3"/>
        <v>293.5</v>
      </c>
      <c r="N177" s="65">
        <v>293.5</v>
      </c>
      <c r="O177" s="65">
        <v>0</v>
      </c>
      <c r="P177" s="65">
        <v>8753400</v>
      </c>
      <c r="Q177" s="65">
        <v>6020278.7199999997</v>
      </c>
      <c r="R177" s="65">
        <v>2040638.9300000002</v>
      </c>
      <c r="S177" s="65">
        <v>683982.35</v>
      </c>
      <c r="T177" s="65">
        <v>8500</v>
      </c>
      <c r="U177" s="66">
        <v>0</v>
      </c>
      <c r="V177" s="69">
        <v>0</v>
      </c>
      <c r="W177" s="81"/>
      <c r="X177" s="80"/>
      <c r="Y177" s="80"/>
      <c r="Z177" s="80"/>
    </row>
    <row r="178" spans="1:26" s="69" customFormat="1" ht="30.75" customHeight="1" x14ac:dyDescent="0.25">
      <c r="A178" s="61" t="s">
        <v>41</v>
      </c>
      <c r="B178" s="62" t="s">
        <v>246</v>
      </c>
      <c r="C178" s="63" t="s">
        <v>247</v>
      </c>
      <c r="D178" s="63" t="s">
        <v>214</v>
      </c>
      <c r="E178" s="63" t="s">
        <v>168</v>
      </c>
      <c r="F178" s="63" t="s">
        <v>137</v>
      </c>
      <c r="G178" s="63">
        <v>1</v>
      </c>
      <c r="H178" s="63">
        <v>1</v>
      </c>
      <c r="I178" s="65">
        <v>200.9</v>
      </c>
      <c r="J178" s="64">
        <v>1</v>
      </c>
      <c r="K178" s="64">
        <v>1</v>
      </c>
      <c r="L178" s="64">
        <v>0</v>
      </c>
      <c r="M178" s="65">
        <f t="shared" si="3"/>
        <v>57.2</v>
      </c>
      <c r="N178" s="65">
        <v>57.2</v>
      </c>
      <c r="O178" s="65">
        <v>0</v>
      </c>
      <c r="P178" s="65">
        <v>1641799.9999999998</v>
      </c>
      <c r="Q178" s="65">
        <v>1129099.1499999999</v>
      </c>
      <c r="R178" s="65">
        <v>382720.43</v>
      </c>
      <c r="S178" s="65">
        <v>128280.42</v>
      </c>
      <c r="T178" s="65">
        <v>1700</v>
      </c>
      <c r="U178" s="66">
        <v>0</v>
      </c>
      <c r="V178" s="69">
        <v>0</v>
      </c>
      <c r="W178" s="81"/>
      <c r="X178" s="80"/>
      <c r="Y178" s="80"/>
      <c r="Z178" s="80"/>
    </row>
    <row r="179" spans="1:26" s="69" customFormat="1" ht="30.75" customHeight="1" x14ac:dyDescent="0.25">
      <c r="A179" s="61" t="s">
        <v>85</v>
      </c>
      <c r="B179" s="62" t="s">
        <v>250</v>
      </c>
      <c r="C179" s="63" t="s">
        <v>70</v>
      </c>
      <c r="D179" s="63" t="s">
        <v>187</v>
      </c>
      <c r="E179" s="63" t="s">
        <v>138</v>
      </c>
      <c r="F179" s="63" t="s">
        <v>137</v>
      </c>
      <c r="G179" s="63">
        <v>1</v>
      </c>
      <c r="H179" s="63">
        <v>1</v>
      </c>
      <c r="I179" s="65">
        <v>450.3</v>
      </c>
      <c r="J179" s="64">
        <v>1</v>
      </c>
      <c r="K179" s="64">
        <v>1</v>
      </c>
      <c r="L179" s="64">
        <v>0</v>
      </c>
      <c r="M179" s="65">
        <f t="shared" si="3"/>
        <v>49.8</v>
      </c>
      <c r="N179" s="65">
        <v>49.8</v>
      </c>
      <c r="O179" s="65">
        <v>0</v>
      </c>
      <c r="P179" s="65">
        <v>1591582.75</v>
      </c>
      <c r="Q179" s="65">
        <v>1094677.49</v>
      </c>
      <c r="R179" s="65">
        <v>371052.84</v>
      </c>
      <c r="S179" s="65">
        <v>124369.67</v>
      </c>
      <c r="T179" s="65">
        <v>1482.75</v>
      </c>
      <c r="U179" s="66">
        <v>0</v>
      </c>
      <c r="V179" s="69">
        <v>0</v>
      </c>
      <c r="W179" s="81"/>
      <c r="X179" s="80"/>
      <c r="Y179" s="80"/>
      <c r="Z179" s="80"/>
    </row>
    <row r="180" spans="1:26" s="69" customFormat="1" ht="30.75" customHeight="1" x14ac:dyDescent="0.25">
      <c r="A180" s="61" t="s">
        <v>86</v>
      </c>
      <c r="B180" s="62" t="s">
        <v>251</v>
      </c>
      <c r="C180" s="63" t="s">
        <v>252</v>
      </c>
      <c r="D180" s="63" t="s">
        <v>214</v>
      </c>
      <c r="E180" s="63" t="s">
        <v>138</v>
      </c>
      <c r="F180" s="63" t="s">
        <v>137</v>
      </c>
      <c r="G180" s="63">
        <v>1</v>
      </c>
      <c r="H180" s="63">
        <v>1</v>
      </c>
      <c r="I180" s="65">
        <v>201.1</v>
      </c>
      <c r="J180" s="64">
        <v>1</v>
      </c>
      <c r="K180" s="64">
        <v>1</v>
      </c>
      <c r="L180" s="64">
        <v>0</v>
      </c>
      <c r="M180" s="65">
        <f t="shared" si="3"/>
        <v>57.2</v>
      </c>
      <c r="N180" s="65">
        <v>57.2</v>
      </c>
      <c r="O180" s="65">
        <v>0</v>
      </c>
      <c r="P180" s="65">
        <v>1776882.7499999998</v>
      </c>
      <c r="Q180" s="65">
        <v>1222244.1499999999</v>
      </c>
      <c r="R180" s="65">
        <v>414292.94</v>
      </c>
      <c r="S180" s="65">
        <v>138862.91</v>
      </c>
      <c r="T180" s="65">
        <v>1482.75</v>
      </c>
      <c r="U180" s="66">
        <v>0</v>
      </c>
      <c r="V180" s="69">
        <v>0</v>
      </c>
      <c r="W180" s="81"/>
      <c r="X180" s="80"/>
      <c r="Y180" s="80"/>
      <c r="Z180" s="80"/>
    </row>
    <row r="181" spans="1:26" s="69" customFormat="1" ht="30.75" customHeight="1" x14ac:dyDescent="0.25">
      <c r="A181" s="61" t="s">
        <v>87</v>
      </c>
      <c r="B181" s="62" t="s">
        <v>325</v>
      </c>
      <c r="C181" s="63" t="s">
        <v>53</v>
      </c>
      <c r="D181" s="63" t="s">
        <v>185</v>
      </c>
      <c r="E181" s="63" t="s">
        <v>168</v>
      </c>
      <c r="F181" s="63" t="s">
        <v>137</v>
      </c>
      <c r="G181" s="63">
        <v>3</v>
      </c>
      <c r="H181" s="63">
        <v>3</v>
      </c>
      <c r="I181" s="65">
        <v>461.6</v>
      </c>
      <c r="J181" s="64">
        <v>3</v>
      </c>
      <c r="K181" s="64">
        <v>3</v>
      </c>
      <c r="L181" s="64">
        <v>0</v>
      </c>
      <c r="M181" s="65">
        <f t="shared" si="3"/>
        <v>165.5</v>
      </c>
      <c r="N181" s="65">
        <v>165.5</v>
      </c>
      <c r="O181" s="65">
        <v>0</v>
      </c>
      <c r="P181" s="65">
        <v>4935627.28</v>
      </c>
      <c r="Q181" s="65">
        <v>3391909.95</v>
      </c>
      <c r="R181" s="65">
        <v>1149724.75</v>
      </c>
      <c r="S181" s="65">
        <v>385365.3</v>
      </c>
      <c r="T181" s="65">
        <v>8627.2800000000007</v>
      </c>
      <c r="U181" s="66">
        <v>0</v>
      </c>
      <c r="V181" s="69">
        <v>0</v>
      </c>
      <c r="W181" s="81"/>
      <c r="X181" s="80"/>
      <c r="Y181" s="80"/>
      <c r="Z181" s="80"/>
    </row>
    <row r="182" spans="1:26" s="69" customFormat="1" ht="30.75" customHeight="1" x14ac:dyDescent="0.25">
      <c r="A182" s="61" t="s">
        <v>88</v>
      </c>
      <c r="B182" s="62" t="s">
        <v>257</v>
      </c>
      <c r="C182" s="63" t="s">
        <v>134</v>
      </c>
      <c r="D182" s="63" t="s">
        <v>160</v>
      </c>
      <c r="E182" s="63" t="s">
        <v>138</v>
      </c>
      <c r="F182" s="63" t="s">
        <v>137</v>
      </c>
      <c r="G182" s="63">
        <v>5</v>
      </c>
      <c r="H182" s="63">
        <v>5</v>
      </c>
      <c r="I182" s="65">
        <v>203.1</v>
      </c>
      <c r="J182" s="64">
        <v>2</v>
      </c>
      <c r="K182" s="64">
        <v>1</v>
      </c>
      <c r="L182" s="64">
        <v>1</v>
      </c>
      <c r="M182" s="65">
        <f t="shared" si="3"/>
        <v>100.6</v>
      </c>
      <c r="N182" s="65">
        <v>58.1</v>
      </c>
      <c r="O182" s="65">
        <v>42.5</v>
      </c>
      <c r="P182" s="65">
        <v>3227684.8057929133</v>
      </c>
      <c r="Q182" s="65">
        <v>2145442.5886231014</v>
      </c>
      <c r="R182" s="65">
        <v>827921.06246628193</v>
      </c>
      <c r="S182" s="65">
        <v>252621.1547035299</v>
      </c>
      <c r="T182" s="65">
        <v>1700</v>
      </c>
      <c r="U182" s="66">
        <v>0</v>
      </c>
      <c r="V182" s="69">
        <v>0</v>
      </c>
      <c r="W182" s="81"/>
      <c r="X182" s="80"/>
      <c r="Y182" s="80"/>
      <c r="Z182" s="80"/>
    </row>
    <row r="183" spans="1:26" s="69" customFormat="1" ht="30.75" customHeight="1" x14ac:dyDescent="0.25">
      <c r="A183" s="61" t="s">
        <v>89</v>
      </c>
      <c r="B183" s="62" t="s">
        <v>379</v>
      </c>
      <c r="C183" s="63" t="s">
        <v>380</v>
      </c>
      <c r="D183" s="63" t="s">
        <v>226</v>
      </c>
      <c r="E183" s="63" t="s">
        <v>136</v>
      </c>
      <c r="F183" s="63" t="s">
        <v>137</v>
      </c>
      <c r="G183" s="63">
        <v>1</v>
      </c>
      <c r="H183" s="63">
        <v>1</v>
      </c>
      <c r="I183" s="65">
        <v>80.400000000000006</v>
      </c>
      <c r="J183" s="64">
        <v>1</v>
      </c>
      <c r="K183" s="64">
        <v>1</v>
      </c>
      <c r="L183" s="64">
        <v>0</v>
      </c>
      <c r="M183" s="65">
        <f t="shared" si="3"/>
        <v>38.799999999999997</v>
      </c>
      <c r="N183" s="65">
        <v>38.799999999999997</v>
      </c>
      <c r="O183" s="65">
        <v>0</v>
      </c>
      <c r="P183" s="65">
        <v>1399703.8721071314</v>
      </c>
      <c r="Q183" s="65">
        <v>1052743.2314393569</v>
      </c>
      <c r="R183" s="65">
        <v>296418.06300236017</v>
      </c>
      <c r="S183" s="65">
        <v>50542.577665414137</v>
      </c>
      <c r="T183" s="65">
        <v>0</v>
      </c>
      <c r="U183" s="66">
        <v>0</v>
      </c>
      <c r="V183" s="69">
        <v>0</v>
      </c>
      <c r="W183" s="81"/>
      <c r="X183" s="80"/>
      <c r="Y183" s="80"/>
      <c r="Z183" s="80"/>
    </row>
    <row r="184" spans="1:26" s="69" customFormat="1" ht="30.75" customHeight="1" x14ac:dyDescent="0.25">
      <c r="A184" s="61" t="s">
        <v>90</v>
      </c>
      <c r="B184" s="62" t="s">
        <v>260</v>
      </c>
      <c r="C184" s="63" t="s">
        <v>101</v>
      </c>
      <c r="D184" s="63" t="s">
        <v>243</v>
      </c>
      <c r="E184" s="63" t="s">
        <v>138</v>
      </c>
      <c r="F184" s="63" t="s">
        <v>137</v>
      </c>
      <c r="G184" s="63">
        <v>1</v>
      </c>
      <c r="H184" s="63">
        <v>1</v>
      </c>
      <c r="I184" s="65">
        <v>199.2</v>
      </c>
      <c r="J184" s="64">
        <v>1</v>
      </c>
      <c r="K184" s="64">
        <v>1</v>
      </c>
      <c r="L184" s="64">
        <v>0</v>
      </c>
      <c r="M184" s="65">
        <f t="shared" si="3"/>
        <v>56.8</v>
      </c>
      <c r="N184" s="65">
        <v>56.8</v>
      </c>
      <c r="O184" s="65">
        <v>0</v>
      </c>
      <c r="P184" s="65">
        <v>1762782.75</v>
      </c>
      <c r="Q184" s="65">
        <v>1212537.24</v>
      </c>
      <c r="R184" s="65">
        <v>411002.68</v>
      </c>
      <c r="S184" s="65">
        <v>137760.07999999999</v>
      </c>
      <c r="T184" s="65">
        <v>1482.75</v>
      </c>
      <c r="U184" s="66">
        <v>0</v>
      </c>
      <c r="V184" s="69">
        <v>0</v>
      </c>
      <c r="W184" s="81"/>
      <c r="X184" s="80"/>
      <c r="Y184" s="80"/>
      <c r="Z184" s="80"/>
    </row>
    <row r="185" spans="1:26" s="69" customFormat="1" ht="30.75" customHeight="1" x14ac:dyDescent="0.25">
      <c r="A185" s="61" t="s">
        <v>91</v>
      </c>
      <c r="B185" s="62" t="s">
        <v>261</v>
      </c>
      <c r="C185" s="63" t="s">
        <v>80</v>
      </c>
      <c r="D185" s="63" t="s">
        <v>141</v>
      </c>
      <c r="E185" s="63" t="s">
        <v>138</v>
      </c>
      <c r="F185" s="63" t="s">
        <v>137</v>
      </c>
      <c r="G185" s="63">
        <v>3</v>
      </c>
      <c r="H185" s="63">
        <v>3</v>
      </c>
      <c r="I185" s="65">
        <v>211</v>
      </c>
      <c r="J185" s="64">
        <v>2</v>
      </c>
      <c r="K185" s="64">
        <v>2</v>
      </c>
      <c r="L185" s="64">
        <v>0</v>
      </c>
      <c r="M185" s="65">
        <f t="shared" si="3"/>
        <v>122.3</v>
      </c>
      <c r="N185" s="65">
        <v>122.3</v>
      </c>
      <c r="O185" s="65">
        <v>0</v>
      </c>
      <c r="P185" s="65">
        <v>3762572.7499999995</v>
      </c>
      <c r="Q185" s="65">
        <v>2586787.42</v>
      </c>
      <c r="R185" s="65">
        <v>876819.72</v>
      </c>
      <c r="S185" s="65">
        <v>293892.86</v>
      </c>
      <c r="T185" s="65">
        <v>5072.75</v>
      </c>
      <c r="U185" s="66">
        <v>0</v>
      </c>
      <c r="V185" s="69">
        <v>0</v>
      </c>
      <c r="W185" s="81"/>
      <c r="X185" s="80"/>
      <c r="Y185" s="80"/>
      <c r="Z185" s="80"/>
    </row>
    <row r="186" spans="1:26" s="69" customFormat="1" ht="30.75" customHeight="1" x14ac:dyDescent="0.25">
      <c r="A186" s="61" t="s">
        <v>92</v>
      </c>
      <c r="B186" s="62" t="s">
        <v>264</v>
      </c>
      <c r="C186" s="63" t="s">
        <v>265</v>
      </c>
      <c r="D186" s="63" t="s">
        <v>190</v>
      </c>
      <c r="E186" s="63" t="s">
        <v>138</v>
      </c>
      <c r="F186" s="63" t="s">
        <v>137</v>
      </c>
      <c r="G186" s="63">
        <v>4</v>
      </c>
      <c r="H186" s="63">
        <v>4</v>
      </c>
      <c r="I186" s="65">
        <v>477.6</v>
      </c>
      <c r="J186" s="64">
        <v>4</v>
      </c>
      <c r="K186" s="64">
        <v>4</v>
      </c>
      <c r="L186" s="64">
        <v>0</v>
      </c>
      <c r="M186" s="65">
        <f t="shared" si="3"/>
        <v>238.8</v>
      </c>
      <c r="N186" s="65">
        <v>238.8</v>
      </c>
      <c r="O186" s="65">
        <v>0</v>
      </c>
      <c r="P186" s="65">
        <v>7031710.0300000003</v>
      </c>
      <c r="Q186" s="65">
        <v>4833901.9399999995</v>
      </c>
      <c r="R186" s="65">
        <v>1638503.62</v>
      </c>
      <c r="S186" s="65">
        <v>549194.43999999994</v>
      </c>
      <c r="T186" s="65">
        <v>10110.030000000001</v>
      </c>
      <c r="U186" s="66">
        <v>0</v>
      </c>
      <c r="V186" s="69">
        <v>0</v>
      </c>
      <c r="W186" s="81"/>
      <c r="X186" s="80"/>
      <c r="Y186" s="80"/>
      <c r="Z186" s="80"/>
    </row>
    <row r="187" spans="1:26" s="69" customFormat="1" ht="30.75" customHeight="1" x14ac:dyDescent="0.25">
      <c r="A187" s="61" t="s">
        <v>93</v>
      </c>
      <c r="B187" s="62" t="s">
        <v>266</v>
      </c>
      <c r="C187" s="63" t="s">
        <v>267</v>
      </c>
      <c r="D187" s="63" t="s">
        <v>214</v>
      </c>
      <c r="E187" s="63" t="s">
        <v>138</v>
      </c>
      <c r="F187" s="63" t="s">
        <v>137</v>
      </c>
      <c r="G187" s="63">
        <v>1</v>
      </c>
      <c r="H187" s="63">
        <v>1</v>
      </c>
      <c r="I187" s="65">
        <v>465.25</v>
      </c>
      <c r="J187" s="64">
        <v>1</v>
      </c>
      <c r="K187" s="64">
        <v>1</v>
      </c>
      <c r="L187" s="64">
        <v>0</v>
      </c>
      <c r="M187" s="65">
        <f t="shared" si="3"/>
        <v>50.5</v>
      </c>
      <c r="N187" s="65">
        <v>50.5</v>
      </c>
      <c r="O187" s="65">
        <v>0</v>
      </c>
      <c r="P187" s="65">
        <v>1590782.75</v>
      </c>
      <c r="Q187" s="65">
        <v>1094126.74</v>
      </c>
      <c r="R187" s="65">
        <v>370866.16</v>
      </c>
      <c r="S187" s="65">
        <v>124307.1</v>
      </c>
      <c r="T187" s="65">
        <v>1482.75</v>
      </c>
      <c r="U187" s="66">
        <v>0</v>
      </c>
      <c r="V187" s="69">
        <v>0</v>
      </c>
      <c r="W187" s="81"/>
      <c r="X187" s="80"/>
      <c r="Y187" s="80"/>
      <c r="Z187" s="80"/>
    </row>
    <row r="188" spans="1:26" s="69" customFormat="1" ht="30.75" customHeight="1" x14ac:dyDescent="0.25">
      <c r="A188" s="61" t="s">
        <v>94</v>
      </c>
      <c r="B188" s="62" t="s">
        <v>268</v>
      </c>
      <c r="C188" s="63" t="s">
        <v>56</v>
      </c>
      <c r="D188" s="63" t="s">
        <v>151</v>
      </c>
      <c r="E188" s="63" t="s">
        <v>138</v>
      </c>
      <c r="F188" s="63" t="s">
        <v>137</v>
      </c>
      <c r="G188" s="63">
        <v>1</v>
      </c>
      <c r="H188" s="63">
        <v>1</v>
      </c>
      <c r="I188" s="65">
        <v>472.12</v>
      </c>
      <c r="J188" s="64">
        <v>1</v>
      </c>
      <c r="K188" s="64">
        <v>1</v>
      </c>
      <c r="L188" s="64">
        <v>0</v>
      </c>
      <c r="M188" s="65">
        <f t="shared" si="3"/>
        <v>65.400000000000006</v>
      </c>
      <c r="N188" s="65">
        <v>65.400000000000006</v>
      </c>
      <c r="O188" s="65">
        <v>0</v>
      </c>
      <c r="P188" s="65">
        <v>1986482.75</v>
      </c>
      <c r="Q188" s="65">
        <v>1366539.73</v>
      </c>
      <c r="R188" s="65">
        <v>463203.5</v>
      </c>
      <c r="S188" s="65">
        <v>155256.76999999999</v>
      </c>
      <c r="T188" s="65">
        <v>1482.75</v>
      </c>
      <c r="U188" s="66">
        <v>0</v>
      </c>
      <c r="V188" s="69">
        <v>0</v>
      </c>
      <c r="W188" s="81"/>
      <c r="X188" s="80"/>
      <c r="Y188" s="80"/>
      <c r="Z188" s="80"/>
    </row>
    <row r="189" spans="1:26" s="69" customFormat="1" ht="30.75" customHeight="1" x14ac:dyDescent="0.25">
      <c r="A189" s="61" t="s">
        <v>95</v>
      </c>
      <c r="B189" s="62" t="s">
        <v>269</v>
      </c>
      <c r="C189" s="63" t="s">
        <v>87</v>
      </c>
      <c r="D189" s="63" t="s">
        <v>146</v>
      </c>
      <c r="E189" s="63" t="s">
        <v>138</v>
      </c>
      <c r="F189" s="63" t="s">
        <v>137</v>
      </c>
      <c r="G189" s="63">
        <v>2</v>
      </c>
      <c r="H189" s="63">
        <v>2</v>
      </c>
      <c r="I189" s="65">
        <v>469.71</v>
      </c>
      <c r="J189" s="64">
        <v>2</v>
      </c>
      <c r="K189" s="64">
        <v>2</v>
      </c>
      <c r="L189" s="64">
        <v>0</v>
      </c>
      <c r="M189" s="65">
        <f t="shared" si="3"/>
        <v>116.9</v>
      </c>
      <c r="N189" s="65">
        <v>116.9</v>
      </c>
      <c r="O189" s="65">
        <v>0</v>
      </c>
      <c r="P189" s="65">
        <v>3567672.75</v>
      </c>
      <c r="Q189" s="65">
        <v>2452611.81</v>
      </c>
      <c r="R189" s="65">
        <v>831339.43</v>
      </c>
      <c r="S189" s="65">
        <v>278648.76</v>
      </c>
      <c r="T189" s="65">
        <v>5072.75</v>
      </c>
      <c r="U189" s="66">
        <v>0</v>
      </c>
      <c r="V189" s="69">
        <v>0</v>
      </c>
      <c r="W189" s="81"/>
      <c r="X189" s="80"/>
      <c r="Y189" s="80"/>
      <c r="Z189" s="80"/>
    </row>
    <row r="190" spans="1:26" s="69" customFormat="1" ht="30.75" customHeight="1" x14ac:dyDescent="0.25">
      <c r="A190" s="61" t="s">
        <v>96</v>
      </c>
      <c r="B190" s="62" t="s">
        <v>270</v>
      </c>
      <c r="C190" s="63" t="s">
        <v>271</v>
      </c>
      <c r="D190" s="63" t="s">
        <v>185</v>
      </c>
      <c r="E190" s="63" t="s">
        <v>138</v>
      </c>
      <c r="F190" s="63" t="s">
        <v>137</v>
      </c>
      <c r="G190" s="63">
        <v>6</v>
      </c>
      <c r="H190" s="63">
        <v>6</v>
      </c>
      <c r="I190" s="65">
        <v>476.2</v>
      </c>
      <c r="J190" s="64">
        <v>4</v>
      </c>
      <c r="K190" s="64">
        <v>4</v>
      </c>
      <c r="L190" s="64">
        <v>0</v>
      </c>
      <c r="M190" s="65">
        <f t="shared" si="3"/>
        <v>238.5</v>
      </c>
      <c r="N190" s="65">
        <v>238.5</v>
      </c>
      <c r="O190" s="65">
        <v>0</v>
      </c>
      <c r="P190" s="65">
        <v>7492082.7599999998</v>
      </c>
      <c r="Q190" s="65">
        <v>5151476.13</v>
      </c>
      <c r="R190" s="65">
        <v>1746148.8399999999</v>
      </c>
      <c r="S190" s="65">
        <v>585275.03</v>
      </c>
      <c r="T190" s="65">
        <v>9182.76</v>
      </c>
      <c r="U190" s="66">
        <v>0</v>
      </c>
      <c r="V190" s="69">
        <v>0</v>
      </c>
      <c r="W190" s="81"/>
      <c r="X190" s="80"/>
      <c r="Y190" s="80"/>
      <c r="Z190" s="80"/>
    </row>
    <row r="191" spans="1:26" s="69" customFormat="1" ht="30.75" customHeight="1" x14ac:dyDescent="0.25">
      <c r="A191" s="61" t="s">
        <v>97</v>
      </c>
      <c r="B191" s="62" t="s">
        <v>331</v>
      </c>
      <c r="C191" s="63" t="s">
        <v>332</v>
      </c>
      <c r="D191" s="63" t="s">
        <v>185</v>
      </c>
      <c r="E191" s="63" t="s">
        <v>168</v>
      </c>
      <c r="F191" s="63" t="s">
        <v>137</v>
      </c>
      <c r="G191" s="63">
        <v>8</v>
      </c>
      <c r="H191" s="63">
        <v>8</v>
      </c>
      <c r="I191" s="65">
        <v>460.39</v>
      </c>
      <c r="J191" s="64">
        <v>5</v>
      </c>
      <c r="K191" s="64">
        <v>5</v>
      </c>
      <c r="L191" s="64">
        <v>0</v>
      </c>
      <c r="M191" s="65">
        <f t="shared" si="3"/>
        <v>280.20000000000005</v>
      </c>
      <c r="N191" s="65">
        <v>280.20000000000005</v>
      </c>
      <c r="O191" s="65">
        <v>0</v>
      </c>
      <c r="P191" s="65">
        <v>8834800</v>
      </c>
      <c r="Q191" s="65">
        <v>6076317.1693222504</v>
      </c>
      <c r="R191" s="65">
        <v>2059633.7781777498</v>
      </c>
      <c r="S191" s="65">
        <v>690349.05250000011</v>
      </c>
      <c r="T191" s="65">
        <v>8500</v>
      </c>
      <c r="U191" s="66">
        <v>0</v>
      </c>
      <c r="V191" s="69">
        <v>0</v>
      </c>
      <c r="W191" s="81"/>
      <c r="X191" s="80"/>
      <c r="Y191" s="80"/>
      <c r="Z191" s="80"/>
    </row>
    <row r="192" spans="1:26" s="69" customFormat="1" ht="30.75" customHeight="1" x14ac:dyDescent="0.25">
      <c r="A192" s="61" t="s">
        <v>98</v>
      </c>
      <c r="B192" s="62" t="s">
        <v>333</v>
      </c>
      <c r="C192" s="63" t="s">
        <v>103</v>
      </c>
      <c r="D192" s="63" t="s">
        <v>182</v>
      </c>
      <c r="E192" s="63" t="s">
        <v>136</v>
      </c>
      <c r="F192" s="63" t="s">
        <v>137</v>
      </c>
      <c r="G192" s="63">
        <v>1</v>
      </c>
      <c r="H192" s="63">
        <v>1</v>
      </c>
      <c r="I192" s="65">
        <v>576.20000000000005</v>
      </c>
      <c r="J192" s="64">
        <v>1</v>
      </c>
      <c r="K192" s="64">
        <v>0</v>
      </c>
      <c r="L192" s="64">
        <v>1</v>
      </c>
      <c r="M192" s="65">
        <f t="shared" si="3"/>
        <v>38.549999999999997</v>
      </c>
      <c r="N192" s="65">
        <v>0</v>
      </c>
      <c r="O192" s="65">
        <v>38.549999999999997</v>
      </c>
      <c r="P192" s="65">
        <v>1631709.6461270594</v>
      </c>
      <c r="Q192" s="65">
        <v>1242945.6845268821</v>
      </c>
      <c r="R192" s="65">
        <v>338327.03435841552</v>
      </c>
      <c r="S192" s="65">
        <v>50436.927241761783</v>
      </c>
      <c r="T192" s="65">
        <v>0</v>
      </c>
      <c r="U192" s="66">
        <v>0</v>
      </c>
      <c r="V192" s="69">
        <v>0</v>
      </c>
      <c r="W192" s="81"/>
      <c r="X192" s="80"/>
      <c r="Y192" s="80"/>
      <c r="Z192" s="80"/>
    </row>
    <row r="193" spans="1:26" s="69" customFormat="1" ht="30.75" customHeight="1" x14ac:dyDescent="0.25">
      <c r="A193" s="61" t="s">
        <v>99</v>
      </c>
      <c r="B193" s="62" t="s">
        <v>274</v>
      </c>
      <c r="C193" s="63" t="s">
        <v>127</v>
      </c>
      <c r="D193" s="63" t="s">
        <v>275</v>
      </c>
      <c r="E193" s="63" t="s">
        <v>138</v>
      </c>
      <c r="F193" s="63" t="s">
        <v>137</v>
      </c>
      <c r="G193" s="63">
        <v>8</v>
      </c>
      <c r="H193" s="63">
        <v>8</v>
      </c>
      <c r="I193" s="65">
        <v>481.6</v>
      </c>
      <c r="J193" s="64">
        <v>6</v>
      </c>
      <c r="K193" s="64">
        <v>6</v>
      </c>
      <c r="L193" s="64">
        <v>0</v>
      </c>
      <c r="M193" s="65">
        <f t="shared" si="3"/>
        <v>361.6</v>
      </c>
      <c r="N193" s="65">
        <v>361.6</v>
      </c>
      <c r="O193" s="65">
        <v>0</v>
      </c>
      <c r="P193" s="65">
        <v>10876382.75</v>
      </c>
      <c r="Q193" s="65">
        <v>7479894.5999999996</v>
      </c>
      <c r="R193" s="65">
        <v>2535391.6</v>
      </c>
      <c r="S193" s="65">
        <v>849813.8</v>
      </c>
      <c r="T193" s="65">
        <v>11282.75</v>
      </c>
      <c r="U193" s="66">
        <v>0</v>
      </c>
      <c r="V193" s="69">
        <v>0</v>
      </c>
      <c r="W193" s="81"/>
      <c r="X193" s="80"/>
      <c r="Y193" s="80"/>
      <c r="Z193" s="80"/>
    </row>
    <row r="194" spans="1:26" s="69" customFormat="1" ht="30.75" customHeight="1" x14ac:dyDescent="0.25">
      <c r="A194" s="61" t="s">
        <v>100</v>
      </c>
      <c r="B194" s="62" t="s">
        <v>334</v>
      </c>
      <c r="C194" s="63" t="s">
        <v>98</v>
      </c>
      <c r="D194" s="63" t="s">
        <v>316</v>
      </c>
      <c r="E194" s="63" t="s">
        <v>168</v>
      </c>
      <c r="F194" s="63" t="s">
        <v>137</v>
      </c>
      <c r="G194" s="63">
        <v>1</v>
      </c>
      <c r="H194" s="63">
        <v>1</v>
      </c>
      <c r="I194" s="65">
        <v>444.9</v>
      </c>
      <c r="J194" s="64">
        <v>1</v>
      </c>
      <c r="K194" s="64">
        <v>1</v>
      </c>
      <c r="L194" s="64">
        <v>0</v>
      </c>
      <c r="M194" s="65">
        <f t="shared" si="3"/>
        <v>64.2</v>
      </c>
      <c r="N194" s="65">
        <v>64.2</v>
      </c>
      <c r="O194" s="65">
        <v>0</v>
      </c>
      <c r="P194" s="65">
        <v>1842499.9999999998</v>
      </c>
      <c r="Q194" s="65">
        <v>1267267.67</v>
      </c>
      <c r="R194" s="65">
        <v>429554.16</v>
      </c>
      <c r="S194" s="65">
        <v>143978.17000000001</v>
      </c>
      <c r="T194" s="65">
        <v>1700</v>
      </c>
      <c r="U194" s="66">
        <v>0</v>
      </c>
      <c r="V194" s="69">
        <v>0</v>
      </c>
      <c r="W194" s="81"/>
      <c r="X194" s="80"/>
      <c r="Y194" s="80"/>
      <c r="Z194" s="80"/>
    </row>
    <row r="195" spans="1:26" s="69" customFormat="1" ht="30.75" customHeight="1" x14ac:dyDescent="0.25">
      <c r="A195" s="61" t="s">
        <v>101</v>
      </c>
      <c r="B195" s="62" t="s">
        <v>279</v>
      </c>
      <c r="C195" s="63" t="s">
        <v>92</v>
      </c>
      <c r="D195" s="63" t="s">
        <v>146</v>
      </c>
      <c r="E195" s="63" t="s">
        <v>138</v>
      </c>
      <c r="F195" s="63" t="s">
        <v>137</v>
      </c>
      <c r="G195" s="63">
        <v>3</v>
      </c>
      <c r="H195" s="63">
        <v>3</v>
      </c>
      <c r="I195" s="65">
        <v>563.29999999999995</v>
      </c>
      <c r="J195" s="64">
        <v>2</v>
      </c>
      <c r="K195" s="64">
        <v>0</v>
      </c>
      <c r="L195" s="64">
        <v>2</v>
      </c>
      <c r="M195" s="65">
        <f t="shared" ref="M195:M210" si="4">N195+O195</f>
        <v>77.7</v>
      </c>
      <c r="N195" s="65">
        <v>0</v>
      </c>
      <c r="O195" s="65">
        <v>77.7</v>
      </c>
      <c r="P195" s="65">
        <v>3189605.4346062914</v>
      </c>
      <c r="Q195" s="65">
        <v>2424153.9294783617</v>
      </c>
      <c r="R195" s="65">
        <v>663883.20048350329</v>
      </c>
      <c r="S195" s="65">
        <v>101568.30464442633</v>
      </c>
      <c r="T195" s="65">
        <v>0</v>
      </c>
      <c r="U195" s="66">
        <v>0</v>
      </c>
      <c r="V195" s="69">
        <v>0</v>
      </c>
      <c r="W195" s="81"/>
      <c r="X195" s="80"/>
      <c r="Y195" s="80"/>
      <c r="Z195" s="80"/>
    </row>
    <row r="196" spans="1:26" s="69" customFormat="1" ht="30.75" customHeight="1" x14ac:dyDescent="0.25">
      <c r="A196" s="61" t="s">
        <v>102</v>
      </c>
      <c r="B196" s="62" t="s">
        <v>384</v>
      </c>
      <c r="C196" s="63" t="s">
        <v>117</v>
      </c>
      <c r="D196" s="63" t="s">
        <v>224</v>
      </c>
      <c r="E196" s="63" t="s">
        <v>136</v>
      </c>
      <c r="F196" s="63" t="s">
        <v>137</v>
      </c>
      <c r="G196" s="63">
        <v>8</v>
      </c>
      <c r="H196" s="63">
        <v>8</v>
      </c>
      <c r="I196" s="65">
        <v>681.1</v>
      </c>
      <c r="J196" s="64">
        <v>4</v>
      </c>
      <c r="K196" s="64">
        <v>0</v>
      </c>
      <c r="L196" s="64">
        <v>4</v>
      </c>
      <c r="M196" s="65">
        <f t="shared" si="4"/>
        <v>87.399999999999991</v>
      </c>
      <c r="N196" s="65">
        <v>0</v>
      </c>
      <c r="O196" s="65">
        <v>87.399999999999991</v>
      </c>
      <c r="P196" s="65">
        <v>5214781.4026330747</v>
      </c>
      <c r="Q196" s="65">
        <v>4056495.715050438</v>
      </c>
      <c r="R196" s="65">
        <v>1042552.5469303124</v>
      </c>
      <c r="S196" s="65">
        <v>115733.14065232371</v>
      </c>
      <c r="T196" s="65">
        <v>0</v>
      </c>
      <c r="U196" s="66">
        <v>0</v>
      </c>
      <c r="V196" s="69">
        <v>0</v>
      </c>
      <c r="W196" s="81"/>
      <c r="X196" s="80"/>
      <c r="Y196" s="80"/>
      <c r="Z196" s="80"/>
    </row>
    <row r="197" spans="1:26" s="69" customFormat="1" ht="30.75" customHeight="1" x14ac:dyDescent="0.25">
      <c r="A197" s="61" t="s">
        <v>103</v>
      </c>
      <c r="B197" s="62" t="s">
        <v>337</v>
      </c>
      <c r="C197" s="63" t="s">
        <v>82</v>
      </c>
      <c r="D197" s="63" t="s">
        <v>336</v>
      </c>
      <c r="E197" s="63" t="s">
        <v>168</v>
      </c>
      <c r="F197" s="63" t="s">
        <v>137</v>
      </c>
      <c r="G197" s="63">
        <v>9</v>
      </c>
      <c r="H197" s="63">
        <v>9</v>
      </c>
      <c r="I197" s="65">
        <v>601.35</v>
      </c>
      <c r="J197" s="64">
        <v>4</v>
      </c>
      <c r="K197" s="64">
        <v>1</v>
      </c>
      <c r="L197" s="64">
        <v>3</v>
      </c>
      <c r="M197" s="65">
        <f t="shared" si="4"/>
        <v>170.97</v>
      </c>
      <c r="N197" s="65">
        <v>54.9</v>
      </c>
      <c r="O197" s="65">
        <v>116.07</v>
      </c>
      <c r="P197" s="65">
        <v>5810059.2380276993</v>
      </c>
      <c r="Q197" s="65">
        <v>4271380.7567150136</v>
      </c>
      <c r="R197" s="65">
        <v>1262611.7020224342</v>
      </c>
      <c r="S197" s="65">
        <v>274366.7792902512</v>
      </c>
      <c r="T197" s="65">
        <v>1700</v>
      </c>
      <c r="U197" s="66">
        <v>0</v>
      </c>
      <c r="V197" s="69">
        <v>0</v>
      </c>
      <c r="W197" s="81"/>
      <c r="X197" s="80"/>
      <c r="Y197" s="80"/>
      <c r="Z197" s="80"/>
    </row>
    <row r="198" spans="1:26" s="69" customFormat="1" ht="30.75" customHeight="1" x14ac:dyDescent="0.25">
      <c r="A198" s="61" t="s">
        <v>104</v>
      </c>
      <c r="B198" s="62" t="s">
        <v>283</v>
      </c>
      <c r="C198" s="63" t="s">
        <v>36</v>
      </c>
      <c r="D198" s="63" t="s">
        <v>165</v>
      </c>
      <c r="E198" s="63" t="s">
        <v>138</v>
      </c>
      <c r="F198" s="63" t="s">
        <v>137</v>
      </c>
      <c r="G198" s="63">
        <v>1</v>
      </c>
      <c r="H198" s="63">
        <v>1</v>
      </c>
      <c r="I198" s="65">
        <v>464.5</v>
      </c>
      <c r="J198" s="64">
        <v>1</v>
      </c>
      <c r="K198" s="64">
        <v>1</v>
      </c>
      <c r="L198" s="64">
        <v>0</v>
      </c>
      <c r="M198" s="65">
        <f t="shared" si="4"/>
        <v>51.2</v>
      </c>
      <c r="N198" s="65">
        <v>51.2</v>
      </c>
      <c r="O198" s="65">
        <v>0</v>
      </c>
      <c r="P198" s="65">
        <v>1643482.75</v>
      </c>
      <c r="Q198" s="65">
        <v>1130407.17</v>
      </c>
      <c r="R198" s="65">
        <v>383163.8</v>
      </c>
      <c r="S198" s="65">
        <v>128429.03</v>
      </c>
      <c r="T198" s="65">
        <v>1482.75</v>
      </c>
      <c r="U198" s="66">
        <v>0</v>
      </c>
      <c r="V198" s="69">
        <v>0</v>
      </c>
      <c r="W198" s="81"/>
      <c r="X198" s="80"/>
      <c r="Y198" s="80"/>
      <c r="Z198" s="80"/>
    </row>
    <row r="199" spans="1:26" s="69" customFormat="1" ht="30.75" customHeight="1" x14ac:dyDescent="0.25">
      <c r="A199" s="61" t="s">
        <v>105</v>
      </c>
      <c r="B199" s="62" t="s">
        <v>284</v>
      </c>
      <c r="C199" s="63" t="s">
        <v>127</v>
      </c>
      <c r="D199" s="63" t="s">
        <v>285</v>
      </c>
      <c r="E199" s="63" t="s">
        <v>138</v>
      </c>
      <c r="F199" s="63" t="s">
        <v>137</v>
      </c>
      <c r="G199" s="63">
        <v>1</v>
      </c>
      <c r="H199" s="63">
        <v>1</v>
      </c>
      <c r="I199" s="65">
        <v>461.5</v>
      </c>
      <c r="J199" s="64">
        <v>1</v>
      </c>
      <c r="K199" s="64">
        <v>1</v>
      </c>
      <c r="L199" s="64">
        <v>0</v>
      </c>
      <c r="M199" s="65">
        <f t="shared" si="4"/>
        <v>64.5</v>
      </c>
      <c r="N199" s="65">
        <v>64.5</v>
      </c>
      <c r="O199" s="65">
        <v>0</v>
      </c>
      <c r="P199" s="65">
        <v>1852490</v>
      </c>
      <c r="Q199" s="65">
        <v>1272843.98</v>
      </c>
      <c r="R199" s="65">
        <v>431444.31</v>
      </c>
      <c r="S199" s="65">
        <v>144611.71</v>
      </c>
      <c r="T199" s="65">
        <v>3590</v>
      </c>
      <c r="U199" s="66">
        <v>0</v>
      </c>
      <c r="V199" s="69">
        <v>0</v>
      </c>
      <c r="W199" s="81"/>
      <c r="X199" s="80"/>
      <c r="Y199" s="80"/>
      <c r="Z199" s="80"/>
    </row>
    <row r="200" spans="1:26" s="69" customFormat="1" ht="30.75" customHeight="1" x14ac:dyDescent="0.25">
      <c r="A200" s="61" t="s">
        <v>106</v>
      </c>
      <c r="B200" s="62" t="s">
        <v>286</v>
      </c>
      <c r="C200" s="63" t="s">
        <v>69</v>
      </c>
      <c r="D200" s="63" t="s">
        <v>187</v>
      </c>
      <c r="E200" s="63" t="s">
        <v>138</v>
      </c>
      <c r="F200" s="63" t="s">
        <v>168</v>
      </c>
      <c r="G200" s="63">
        <v>5</v>
      </c>
      <c r="H200" s="63">
        <v>5</v>
      </c>
      <c r="I200" s="65">
        <v>458.1</v>
      </c>
      <c r="J200" s="64">
        <v>2</v>
      </c>
      <c r="K200" s="64">
        <v>0</v>
      </c>
      <c r="L200" s="64">
        <v>2</v>
      </c>
      <c r="M200" s="65">
        <f t="shared" si="4"/>
        <v>73.25</v>
      </c>
      <c r="N200" s="65">
        <v>0</v>
      </c>
      <c r="O200" s="65">
        <v>73.25</v>
      </c>
      <c r="P200" s="65">
        <v>2922304.3621610147</v>
      </c>
      <c r="Q200" s="65">
        <v>2216154.1888244804</v>
      </c>
      <c r="R200" s="65">
        <v>610476.09274283843</v>
      </c>
      <c r="S200" s="65">
        <v>95674.080593695879</v>
      </c>
      <c r="T200" s="65">
        <v>0</v>
      </c>
      <c r="U200" s="66">
        <v>0</v>
      </c>
      <c r="V200" s="69">
        <v>0</v>
      </c>
      <c r="W200" s="81"/>
      <c r="X200" s="80"/>
      <c r="Y200" s="80"/>
      <c r="Z200" s="80"/>
    </row>
    <row r="201" spans="1:26" s="69" customFormat="1" ht="30.75" customHeight="1" x14ac:dyDescent="0.25">
      <c r="A201" s="61" t="s">
        <v>107</v>
      </c>
      <c r="B201" s="62" t="s">
        <v>338</v>
      </c>
      <c r="C201" s="63" t="s">
        <v>95</v>
      </c>
      <c r="D201" s="63" t="s">
        <v>339</v>
      </c>
      <c r="E201" s="63" t="s">
        <v>168</v>
      </c>
      <c r="F201" s="63" t="s">
        <v>137</v>
      </c>
      <c r="G201" s="63">
        <v>1</v>
      </c>
      <c r="H201" s="63">
        <v>1</v>
      </c>
      <c r="I201" s="65">
        <v>463.1</v>
      </c>
      <c r="J201" s="64">
        <v>1</v>
      </c>
      <c r="K201" s="64">
        <v>1</v>
      </c>
      <c r="L201" s="64">
        <v>0</v>
      </c>
      <c r="M201" s="65">
        <f t="shared" si="4"/>
        <v>51.6</v>
      </c>
      <c r="N201" s="65">
        <v>51.6</v>
      </c>
      <c r="O201" s="65">
        <v>0</v>
      </c>
      <c r="P201" s="65">
        <v>1588599.9999999998</v>
      </c>
      <c r="Q201" s="65">
        <v>1092474.5</v>
      </c>
      <c r="R201" s="65">
        <v>370306.11</v>
      </c>
      <c r="S201" s="65">
        <v>124119.39</v>
      </c>
      <c r="T201" s="65">
        <v>1700</v>
      </c>
      <c r="U201" s="66">
        <v>0</v>
      </c>
      <c r="V201" s="69">
        <v>0</v>
      </c>
      <c r="W201" s="81"/>
      <c r="X201" s="80"/>
      <c r="Y201" s="80"/>
      <c r="Z201" s="80"/>
    </row>
    <row r="202" spans="1:26" s="69" customFormat="1" ht="30.75" customHeight="1" x14ac:dyDescent="0.25">
      <c r="A202" s="61" t="s">
        <v>108</v>
      </c>
      <c r="B202" s="62" t="s">
        <v>289</v>
      </c>
      <c r="C202" s="63" t="s">
        <v>48</v>
      </c>
      <c r="D202" s="63" t="s">
        <v>141</v>
      </c>
      <c r="E202" s="63" t="s">
        <v>138</v>
      </c>
      <c r="F202" s="63" t="s">
        <v>137</v>
      </c>
      <c r="G202" s="63">
        <v>4</v>
      </c>
      <c r="H202" s="63">
        <v>4</v>
      </c>
      <c r="I202" s="65">
        <v>480.5</v>
      </c>
      <c r="J202" s="64">
        <v>3</v>
      </c>
      <c r="K202" s="64">
        <v>3</v>
      </c>
      <c r="L202" s="64">
        <v>0</v>
      </c>
      <c r="M202" s="65">
        <f t="shared" si="4"/>
        <v>188.2</v>
      </c>
      <c r="N202" s="65">
        <v>188.2</v>
      </c>
      <c r="O202" s="65">
        <v>0</v>
      </c>
      <c r="P202" s="65">
        <v>6134162.75</v>
      </c>
      <c r="Q202" s="65">
        <v>4172780.4699999997</v>
      </c>
      <c r="R202" s="65">
        <v>1512721.04</v>
      </c>
      <c r="S202" s="65">
        <v>439998.49</v>
      </c>
      <c r="T202" s="65">
        <v>8662.75</v>
      </c>
      <c r="U202" s="66">
        <v>0</v>
      </c>
      <c r="V202" s="69">
        <v>0</v>
      </c>
      <c r="W202" s="81"/>
      <c r="X202" s="80"/>
      <c r="Y202" s="80"/>
      <c r="Z202" s="80"/>
    </row>
    <row r="203" spans="1:26" s="69" customFormat="1" ht="30.75" customHeight="1" x14ac:dyDescent="0.25">
      <c r="A203" s="61" t="s">
        <v>109</v>
      </c>
      <c r="B203" s="62" t="s">
        <v>290</v>
      </c>
      <c r="C203" s="63" t="s">
        <v>87</v>
      </c>
      <c r="D203" s="63" t="s">
        <v>202</v>
      </c>
      <c r="E203" s="63" t="s">
        <v>138</v>
      </c>
      <c r="F203" s="63" t="s">
        <v>137</v>
      </c>
      <c r="G203" s="63">
        <v>4</v>
      </c>
      <c r="H203" s="63">
        <v>4</v>
      </c>
      <c r="I203" s="65">
        <v>488.7</v>
      </c>
      <c r="J203" s="64">
        <v>2</v>
      </c>
      <c r="K203" s="64">
        <v>2</v>
      </c>
      <c r="L203" s="64">
        <v>0</v>
      </c>
      <c r="M203" s="65">
        <f t="shared" si="4"/>
        <v>121.8</v>
      </c>
      <c r="N203" s="65">
        <v>121.8</v>
      </c>
      <c r="O203" s="65">
        <v>0</v>
      </c>
      <c r="P203" s="65">
        <v>3729072.75</v>
      </c>
      <c r="Q203" s="65">
        <v>2563724.9</v>
      </c>
      <c r="R203" s="65">
        <v>869002.44</v>
      </c>
      <c r="S203" s="65">
        <v>291272.65999999997</v>
      </c>
      <c r="T203" s="65">
        <v>5072.75</v>
      </c>
      <c r="U203" s="66">
        <v>0</v>
      </c>
      <c r="V203" s="69">
        <v>0</v>
      </c>
      <c r="W203" s="81"/>
      <c r="X203" s="80"/>
      <c r="Y203" s="80"/>
      <c r="Z203" s="80"/>
    </row>
    <row r="204" spans="1:26" s="69" customFormat="1" ht="30.75" customHeight="1" x14ac:dyDescent="0.25">
      <c r="A204" s="61" t="s">
        <v>110</v>
      </c>
      <c r="B204" s="62" t="s">
        <v>291</v>
      </c>
      <c r="C204" s="63" t="s">
        <v>64</v>
      </c>
      <c r="D204" s="63" t="s">
        <v>206</v>
      </c>
      <c r="E204" s="63" t="s">
        <v>138</v>
      </c>
      <c r="F204" s="63" t="s">
        <v>137</v>
      </c>
      <c r="G204" s="63">
        <v>3</v>
      </c>
      <c r="H204" s="63">
        <v>3</v>
      </c>
      <c r="I204" s="65">
        <v>410.89</v>
      </c>
      <c r="J204" s="64">
        <v>1</v>
      </c>
      <c r="K204" s="64">
        <v>1</v>
      </c>
      <c r="L204" s="64">
        <v>0</v>
      </c>
      <c r="M204" s="65">
        <f t="shared" si="4"/>
        <v>47</v>
      </c>
      <c r="N204" s="65">
        <v>47</v>
      </c>
      <c r="O204" s="65">
        <v>0</v>
      </c>
      <c r="P204" s="65">
        <v>1447790</v>
      </c>
      <c r="Q204" s="65">
        <v>994235.1</v>
      </c>
      <c r="R204" s="65">
        <v>337006.8</v>
      </c>
      <c r="S204" s="65">
        <v>112958.1</v>
      </c>
      <c r="T204" s="65">
        <v>3590</v>
      </c>
      <c r="U204" s="66">
        <v>0</v>
      </c>
      <c r="W204" s="81"/>
      <c r="X204" s="80"/>
      <c r="Y204" s="80"/>
      <c r="Z204" s="80"/>
    </row>
    <row r="205" spans="1:26" s="69" customFormat="1" ht="30.75" customHeight="1" x14ac:dyDescent="0.25">
      <c r="A205" s="61" t="s">
        <v>111</v>
      </c>
      <c r="B205" s="62" t="s">
        <v>292</v>
      </c>
      <c r="C205" s="63" t="s">
        <v>288</v>
      </c>
      <c r="D205" s="63" t="s">
        <v>293</v>
      </c>
      <c r="E205" s="63" t="s">
        <v>168</v>
      </c>
      <c r="F205" s="63" t="s">
        <v>137</v>
      </c>
      <c r="G205" s="63">
        <v>9</v>
      </c>
      <c r="H205" s="63">
        <v>9</v>
      </c>
      <c r="I205" s="65">
        <v>329.35</v>
      </c>
      <c r="J205" s="64">
        <v>4</v>
      </c>
      <c r="K205" s="64">
        <v>4</v>
      </c>
      <c r="L205" s="64">
        <v>0</v>
      </c>
      <c r="M205" s="65">
        <f t="shared" si="4"/>
        <v>175.8</v>
      </c>
      <c r="N205" s="65">
        <v>175.8</v>
      </c>
      <c r="O205" s="65">
        <v>0</v>
      </c>
      <c r="P205" s="65">
        <v>5398807.2699999996</v>
      </c>
      <c r="Q205" s="65">
        <v>3708795.71</v>
      </c>
      <c r="R205" s="65">
        <v>1257136.6299999999</v>
      </c>
      <c r="S205" s="65">
        <v>421367.66</v>
      </c>
      <c r="T205" s="65">
        <v>11507.27</v>
      </c>
      <c r="U205" s="66">
        <v>0</v>
      </c>
      <c r="W205" s="81"/>
      <c r="X205" s="80"/>
      <c r="Y205" s="80"/>
      <c r="Z205" s="80"/>
    </row>
    <row r="206" spans="1:26" s="69" customFormat="1" ht="30.75" customHeight="1" x14ac:dyDescent="0.25">
      <c r="A206" s="61" t="s">
        <v>112</v>
      </c>
      <c r="B206" s="62" t="s">
        <v>296</v>
      </c>
      <c r="C206" s="63" t="s">
        <v>58</v>
      </c>
      <c r="D206" s="63" t="s">
        <v>151</v>
      </c>
      <c r="E206" s="63" t="s">
        <v>138</v>
      </c>
      <c r="F206" s="63" t="s">
        <v>137</v>
      </c>
      <c r="G206" s="63">
        <v>1</v>
      </c>
      <c r="H206" s="63">
        <v>1</v>
      </c>
      <c r="I206" s="65">
        <v>478.9</v>
      </c>
      <c r="J206" s="64">
        <v>1</v>
      </c>
      <c r="K206" s="64">
        <v>1</v>
      </c>
      <c r="L206" s="64">
        <v>0</v>
      </c>
      <c r="M206" s="65">
        <f t="shared" si="4"/>
        <v>52.4</v>
      </c>
      <c r="N206" s="65">
        <v>52.4</v>
      </c>
      <c r="O206" s="65">
        <v>0</v>
      </c>
      <c r="P206" s="65">
        <v>1613689.9999999998</v>
      </c>
      <c r="Q206" s="65">
        <v>1108446.1499999999</v>
      </c>
      <c r="R206" s="65">
        <v>375719.88</v>
      </c>
      <c r="S206" s="65">
        <v>125933.97</v>
      </c>
      <c r="T206" s="65">
        <v>3590</v>
      </c>
      <c r="U206" s="66">
        <v>0</v>
      </c>
      <c r="W206" s="81"/>
      <c r="X206" s="80"/>
      <c r="Y206" s="80"/>
      <c r="Z206" s="80"/>
    </row>
    <row r="207" spans="1:26" s="69" customFormat="1" ht="30.75" customHeight="1" x14ac:dyDescent="0.25">
      <c r="A207" s="61" t="s">
        <v>42</v>
      </c>
      <c r="B207" s="62" t="s">
        <v>297</v>
      </c>
      <c r="C207" s="63" t="s">
        <v>95</v>
      </c>
      <c r="D207" s="63" t="s">
        <v>226</v>
      </c>
      <c r="E207" s="63" t="s">
        <v>138</v>
      </c>
      <c r="F207" s="63" t="s">
        <v>137</v>
      </c>
      <c r="G207" s="63">
        <v>6</v>
      </c>
      <c r="H207" s="63">
        <v>6</v>
      </c>
      <c r="I207" s="65">
        <v>726.5</v>
      </c>
      <c r="J207" s="64">
        <v>3</v>
      </c>
      <c r="K207" s="64">
        <v>0</v>
      </c>
      <c r="L207" s="64">
        <v>3</v>
      </c>
      <c r="M207" s="65">
        <f t="shared" si="4"/>
        <v>177.39999999999998</v>
      </c>
      <c r="N207" s="65">
        <v>0</v>
      </c>
      <c r="O207" s="65">
        <v>177.39999999999998</v>
      </c>
      <c r="P207" s="65">
        <v>6308527.1240632068</v>
      </c>
      <c r="Q207" s="65">
        <v>4038959.4296625499</v>
      </c>
      <c r="R207" s="65">
        <v>1775144.9198070446</v>
      </c>
      <c r="S207" s="65">
        <v>494422.77459361195</v>
      </c>
      <c r="T207" s="65">
        <v>0</v>
      </c>
      <c r="U207" s="66">
        <v>0</v>
      </c>
      <c r="W207" s="81"/>
      <c r="X207" s="80"/>
      <c r="Y207" s="80"/>
      <c r="Z207" s="80"/>
    </row>
    <row r="208" spans="1:26" s="69" customFormat="1" ht="30.75" customHeight="1" x14ac:dyDescent="0.25">
      <c r="A208" s="61" t="s">
        <v>113</v>
      </c>
      <c r="B208" s="62" t="s">
        <v>299</v>
      </c>
      <c r="C208" s="63" t="s">
        <v>79</v>
      </c>
      <c r="D208" s="63" t="s">
        <v>202</v>
      </c>
      <c r="E208" s="63" t="s">
        <v>138</v>
      </c>
      <c r="F208" s="63" t="s">
        <v>137</v>
      </c>
      <c r="G208" s="63">
        <v>1</v>
      </c>
      <c r="H208" s="63">
        <v>1</v>
      </c>
      <c r="I208" s="65">
        <v>377.7</v>
      </c>
      <c r="J208" s="64">
        <v>1</v>
      </c>
      <c r="K208" s="64">
        <v>1</v>
      </c>
      <c r="L208" s="64">
        <v>0</v>
      </c>
      <c r="M208" s="65">
        <f t="shared" si="4"/>
        <v>43.4</v>
      </c>
      <c r="N208" s="65">
        <v>43.4</v>
      </c>
      <c r="O208" s="65">
        <v>0</v>
      </c>
      <c r="P208" s="65">
        <v>1406932.75</v>
      </c>
      <c r="Q208" s="65">
        <v>967558.32</v>
      </c>
      <c r="R208" s="65">
        <v>327964.40999999997</v>
      </c>
      <c r="S208" s="65">
        <v>109927.27</v>
      </c>
      <c r="T208" s="65">
        <v>1482.75</v>
      </c>
      <c r="U208" s="66">
        <v>0</v>
      </c>
      <c r="W208" s="81"/>
      <c r="X208" s="80"/>
      <c r="Y208" s="80"/>
      <c r="Z208" s="80"/>
    </row>
    <row r="209" spans="1:27" s="69" customFormat="1" ht="22.5" customHeight="1" x14ac:dyDescent="0.25">
      <c r="A209" s="61" t="s">
        <v>114</v>
      </c>
      <c r="B209" s="62" t="s">
        <v>303</v>
      </c>
      <c r="C209" s="63" t="s">
        <v>123</v>
      </c>
      <c r="D209" s="63" t="s">
        <v>224</v>
      </c>
      <c r="E209" s="63" t="s">
        <v>138</v>
      </c>
      <c r="F209" s="63" t="s">
        <v>137</v>
      </c>
      <c r="G209" s="63">
        <v>5</v>
      </c>
      <c r="H209" s="63">
        <v>5</v>
      </c>
      <c r="I209" s="65">
        <v>461.4</v>
      </c>
      <c r="J209" s="64">
        <v>4</v>
      </c>
      <c r="K209" s="64">
        <v>4</v>
      </c>
      <c r="L209" s="64">
        <v>0</v>
      </c>
      <c r="M209" s="65">
        <f t="shared" ref="M209" si="5">N209+O209</f>
        <v>185.7</v>
      </c>
      <c r="N209" s="65">
        <v>185.7</v>
      </c>
      <c r="O209" s="65">
        <v>0</v>
      </c>
      <c r="P209" s="65">
        <v>5869971.8100000005</v>
      </c>
      <c r="Q209" s="65">
        <v>4031120.08</v>
      </c>
      <c r="R209" s="65">
        <v>1366391.98</v>
      </c>
      <c r="S209" s="65">
        <v>457987.94000000006</v>
      </c>
      <c r="T209" s="65">
        <v>14471.810000000001</v>
      </c>
      <c r="U209" s="66">
        <v>0</v>
      </c>
      <c r="W209" s="81"/>
      <c r="X209" s="80"/>
      <c r="Y209" s="80"/>
      <c r="Z209" s="80"/>
    </row>
    <row r="210" spans="1:27" s="69" customFormat="1" ht="22.5" customHeight="1" x14ac:dyDescent="0.25">
      <c r="A210" s="128" t="s">
        <v>115</v>
      </c>
      <c r="B210" s="129" t="s">
        <v>346</v>
      </c>
      <c r="C210" s="130">
        <v>14</v>
      </c>
      <c r="D210" s="132">
        <v>40240</v>
      </c>
      <c r="E210" s="130" t="s">
        <v>138</v>
      </c>
      <c r="F210" s="130" t="s">
        <v>137</v>
      </c>
      <c r="G210" s="130">
        <v>1</v>
      </c>
      <c r="H210" s="130">
        <v>1</v>
      </c>
      <c r="I210" s="127">
        <v>167.1</v>
      </c>
      <c r="J210" s="131">
        <v>1</v>
      </c>
      <c r="K210" s="131">
        <v>0</v>
      </c>
      <c r="L210" s="131">
        <v>1</v>
      </c>
      <c r="M210" s="133">
        <f t="shared" si="4"/>
        <v>38.799999999999997</v>
      </c>
      <c r="N210" s="133">
        <v>0</v>
      </c>
      <c r="O210" s="133">
        <v>38.799999999999997</v>
      </c>
      <c r="P210" s="127">
        <f>M210*37733.73</f>
        <v>1464068.7239999999</v>
      </c>
      <c r="Q210" s="127">
        <v>1105371.8940000001</v>
      </c>
      <c r="R210" s="127">
        <v>307454.43400000001</v>
      </c>
      <c r="S210" s="127">
        <f>P210*3.5%</f>
        <v>51242.405340000005</v>
      </c>
      <c r="T210" s="65">
        <v>0</v>
      </c>
      <c r="U210" s="66">
        <v>0</v>
      </c>
      <c r="W210" s="81"/>
      <c r="X210" s="80"/>
      <c r="Y210" s="80"/>
      <c r="Z210" s="80"/>
    </row>
    <row r="211" spans="1:27" s="69" customFormat="1" ht="47.25" customHeight="1" x14ac:dyDescent="0.25">
      <c r="A211" s="139" t="s">
        <v>497</v>
      </c>
      <c r="B211" s="140"/>
      <c r="C211" s="71" t="s">
        <v>28</v>
      </c>
      <c r="D211" s="71" t="s">
        <v>28</v>
      </c>
      <c r="E211" s="71" t="s">
        <v>28</v>
      </c>
      <c r="F211" s="71" t="s">
        <v>28</v>
      </c>
      <c r="G211" s="72">
        <f>SUM(G212:G283)</f>
        <v>378</v>
      </c>
      <c r="H211" s="72">
        <f t="shared" ref="H211:U211" si="6">SUM(H212:H283)</f>
        <v>378</v>
      </c>
      <c r="I211" s="73">
        <f t="shared" si="6"/>
        <v>27146.279999999995</v>
      </c>
      <c r="J211" s="72">
        <f t="shared" si="6"/>
        <v>200</v>
      </c>
      <c r="K211" s="72">
        <f t="shared" si="6"/>
        <v>197</v>
      </c>
      <c r="L211" s="72">
        <f t="shared" si="6"/>
        <v>3</v>
      </c>
      <c r="M211" s="73">
        <f t="shared" si="6"/>
        <v>10201.679999999998</v>
      </c>
      <c r="N211" s="73">
        <f t="shared" si="6"/>
        <v>10054.6</v>
      </c>
      <c r="O211" s="73">
        <f t="shared" si="6"/>
        <v>147.08000000000001</v>
      </c>
      <c r="P211" s="73">
        <f>SUM(P212:P283)</f>
        <v>311004103.21459877</v>
      </c>
      <c r="Q211" s="73">
        <f t="shared" si="6"/>
        <v>208188104.99198413</v>
      </c>
      <c r="R211" s="73">
        <f t="shared" si="6"/>
        <v>87260646.348937616</v>
      </c>
      <c r="S211" s="73">
        <f t="shared" si="6"/>
        <v>15233379.133676978</v>
      </c>
      <c r="T211" s="73">
        <f>SUM(T212:T283)</f>
        <v>321972.74</v>
      </c>
      <c r="U211" s="73">
        <f t="shared" si="6"/>
        <v>0</v>
      </c>
      <c r="W211" s="81"/>
      <c r="X211" s="75"/>
      <c r="Y211" s="75"/>
      <c r="Z211" s="80"/>
      <c r="AA211" s="92"/>
    </row>
    <row r="212" spans="1:27" ht="23.25" customHeight="1" x14ac:dyDescent="0.25">
      <c r="A212" s="93">
        <v>1</v>
      </c>
      <c r="B212" s="94" t="s">
        <v>353</v>
      </c>
      <c r="C212" s="63" t="s">
        <v>87</v>
      </c>
      <c r="D212" s="63" t="s">
        <v>173</v>
      </c>
      <c r="E212" s="63" t="s">
        <v>136</v>
      </c>
      <c r="F212" s="63" t="s">
        <v>137</v>
      </c>
      <c r="G212" s="63">
        <v>18</v>
      </c>
      <c r="H212" s="63">
        <v>18</v>
      </c>
      <c r="I212" s="63">
        <v>323.89999999999998</v>
      </c>
      <c r="J212" s="64">
        <v>4</v>
      </c>
      <c r="K212" s="64">
        <v>4</v>
      </c>
      <c r="L212" s="64"/>
      <c r="M212" s="65">
        <v>161.19999999999999</v>
      </c>
      <c r="N212" s="65">
        <v>161.19999999999999</v>
      </c>
      <c r="O212" s="65"/>
      <c r="P212" s="65">
        <v>5077673.647499999</v>
      </c>
      <c r="Q212" s="65">
        <v>4024251.9239608319</v>
      </c>
      <c r="R212" s="65">
        <v>1037553.9859141672</v>
      </c>
      <c r="S212" s="65">
        <v>15867.737625</v>
      </c>
      <c r="T212" s="65">
        <v>0</v>
      </c>
      <c r="U212" s="66">
        <v>0</v>
      </c>
      <c r="V212" s="17">
        <v>0</v>
      </c>
      <c r="W212" s="20"/>
      <c r="X212" s="25"/>
      <c r="Y212" s="25"/>
    </row>
    <row r="213" spans="1:27" ht="23.25" customHeight="1" x14ac:dyDescent="0.25">
      <c r="A213" s="93">
        <v>2</v>
      </c>
      <c r="B213" s="94" t="s">
        <v>354</v>
      </c>
      <c r="C213" s="63" t="s">
        <v>88</v>
      </c>
      <c r="D213" s="63" t="s">
        <v>173</v>
      </c>
      <c r="E213" s="63" t="s">
        <v>136</v>
      </c>
      <c r="F213" s="63" t="s">
        <v>137</v>
      </c>
      <c r="G213" s="63">
        <v>28</v>
      </c>
      <c r="H213" s="63">
        <v>28</v>
      </c>
      <c r="I213" s="63">
        <v>510.4</v>
      </c>
      <c r="J213" s="64">
        <v>7</v>
      </c>
      <c r="K213" s="64">
        <v>7</v>
      </c>
      <c r="L213" s="64"/>
      <c r="M213" s="65">
        <v>316.10000000000002</v>
      </c>
      <c r="N213" s="65">
        <v>316.10000000000002</v>
      </c>
      <c r="O213" s="65"/>
      <c r="P213" s="65">
        <v>9630547.724678997</v>
      </c>
      <c r="Q213" s="65">
        <v>7626768.6298964005</v>
      </c>
      <c r="R213" s="65">
        <v>1966374.7599700971</v>
      </c>
      <c r="S213" s="65">
        <v>30072.554812499999</v>
      </c>
      <c r="T213" s="65">
        <v>7331.7800000000279</v>
      </c>
      <c r="U213" s="66">
        <v>0</v>
      </c>
      <c r="V213" s="17">
        <v>0</v>
      </c>
      <c r="W213" s="20"/>
      <c r="X213" s="25"/>
      <c r="Y213" s="25"/>
    </row>
    <row r="214" spans="1:27" ht="23.25" customHeight="1" x14ac:dyDescent="0.25">
      <c r="A214" s="93">
        <v>3</v>
      </c>
      <c r="B214" s="94" t="s">
        <v>355</v>
      </c>
      <c r="C214" s="63" t="s">
        <v>51</v>
      </c>
      <c r="D214" s="63" t="s">
        <v>305</v>
      </c>
      <c r="E214" s="63" t="s">
        <v>136</v>
      </c>
      <c r="F214" s="63" t="s">
        <v>137</v>
      </c>
      <c r="G214" s="63">
        <v>3</v>
      </c>
      <c r="H214" s="63">
        <v>3</v>
      </c>
      <c r="I214" s="63">
        <v>182.2</v>
      </c>
      <c r="J214" s="64">
        <v>2</v>
      </c>
      <c r="K214" s="64">
        <v>2</v>
      </c>
      <c r="L214" s="64"/>
      <c r="M214" s="65">
        <v>92.1</v>
      </c>
      <c r="N214" s="65">
        <v>92.1</v>
      </c>
      <c r="O214" s="65"/>
      <c r="P214" s="65">
        <v>2704356.9943750002</v>
      </c>
      <c r="Q214" s="65">
        <v>1793847.0106379702</v>
      </c>
      <c r="R214" s="65">
        <v>768213.2952370299</v>
      </c>
      <c r="S214" s="65">
        <v>140596.68849999999</v>
      </c>
      <c r="T214" s="65">
        <v>1700</v>
      </c>
      <c r="U214" s="66">
        <v>0</v>
      </c>
      <c r="V214" s="17">
        <v>0</v>
      </c>
      <c r="W214" s="20"/>
      <c r="X214" s="25"/>
      <c r="Y214" s="25"/>
    </row>
    <row r="215" spans="1:27" ht="23.25" customHeight="1" x14ac:dyDescent="0.25">
      <c r="A215" s="93">
        <v>4</v>
      </c>
      <c r="B215" s="94" t="s">
        <v>356</v>
      </c>
      <c r="C215" s="63" t="s">
        <v>58</v>
      </c>
      <c r="D215" s="63" t="s">
        <v>305</v>
      </c>
      <c r="E215" s="63" t="s">
        <v>136</v>
      </c>
      <c r="F215" s="63" t="s">
        <v>137</v>
      </c>
      <c r="G215" s="63">
        <v>2</v>
      </c>
      <c r="H215" s="63">
        <v>2</v>
      </c>
      <c r="I215" s="63">
        <v>182.5</v>
      </c>
      <c r="J215" s="64">
        <v>2</v>
      </c>
      <c r="K215" s="64">
        <v>2</v>
      </c>
      <c r="L215" s="64"/>
      <c r="M215" s="65">
        <v>60.1</v>
      </c>
      <c r="N215" s="65">
        <v>60.1</v>
      </c>
      <c r="O215" s="65"/>
      <c r="P215" s="65">
        <v>1921600.0060075002</v>
      </c>
      <c r="Q215" s="65">
        <v>1140822.4820262003</v>
      </c>
      <c r="R215" s="65">
        <v>627345.51098129991</v>
      </c>
      <c r="S215" s="65">
        <v>150032.01300000001</v>
      </c>
      <c r="T215" s="65">
        <v>3400</v>
      </c>
      <c r="U215" s="66">
        <v>0</v>
      </c>
      <c r="V215" s="17">
        <v>0</v>
      </c>
      <c r="W215" s="20"/>
      <c r="X215" s="25"/>
      <c r="Y215" s="25"/>
    </row>
    <row r="216" spans="1:27" ht="23.25" customHeight="1" x14ac:dyDescent="0.25">
      <c r="A216" s="93">
        <v>5</v>
      </c>
      <c r="B216" s="94" t="s">
        <v>174</v>
      </c>
      <c r="C216" s="63" t="s">
        <v>70</v>
      </c>
      <c r="D216" s="63" t="s">
        <v>155</v>
      </c>
      <c r="E216" s="63" t="s">
        <v>138</v>
      </c>
      <c r="F216" s="63" t="s">
        <v>168</v>
      </c>
      <c r="G216" s="63">
        <v>1</v>
      </c>
      <c r="H216" s="63">
        <v>1</v>
      </c>
      <c r="I216" s="63">
        <v>132.80000000000001</v>
      </c>
      <c r="J216" s="64">
        <v>1</v>
      </c>
      <c r="K216" s="64">
        <v>1</v>
      </c>
      <c r="L216" s="64"/>
      <c r="M216" s="65">
        <v>57.1</v>
      </c>
      <c r="N216" s="65">
        <v>57.1</v>
      </c>
      <c r="O216" s="65"/>
      <c r="P216" s="65">
        <v>1684000.0055000002</v>
      </c>
      <c r="Q216" s="65">
        <v>1000524.2735443001</v>
      </c>
      <c r="R216" s="65">
        <v>550194.6319557</v>
      </c>
      <c r="S216" s="65">
        <v>131581.1</v>
      </c>
      <c r="T216" s="65">
        <v>1700</v>
      </c>
      <c r="U216" s="66">
        <v>0</v>
      </c>
      <c r="V216" s="17">
        <v>0</v>
      </c>
      <c r="W216" s="20"/>
      <c r="X216" s="25"/>
      <c r="Y216" s="25"/>
    </row>
    <row r="217" spans="1:27" ht="23.25" customHeight="1" x14ac:dyDescent="0.25">
      <c r="A217" s="93">
        <v>6</v>
      </c>
      <c r="B217" s="94" t="s">
        <v>343</v>
      </c>
      <c r="C217" s="63" t="s">
        <v>344</v>
      </c>
      <c r="D217" s="63" t="s">
        <v>345</v>
      </c>
      <c r="E217" s="63" t="s">
        <v>136</v>
      </c>
      <c r="F217" s="63" t="s">
        <v>137</v>
      </c>
      <c r="G217" s="63">
        <v>7</v>
      </c>
      <c r="H217" s="63">
        <v>7</v>
      </c>
      <c r="I217" s="63">
        <v>331.9</v>
      </c>
      <c r="J217" s="64">
        <v>5</v>
      </c>
      <c r="K217" s="64">
        <v>5</v>
      </c>
      <c r="L217" s="64"/>
      <c r="M217" s="65">
        <v>206.10000000000002</v>
      </c>
      <c r="N217" s="65">
        <v>206.10000000000002</v>
      </c>
      <c r="O217" s="65"/>
      <c r="P217" s="65">
        <v>6421150.0060000001</v>
      </c>
      <c r="Q217" s="65">
        <v>3812852.1177510004</v>
      </c>
      <c r="R217" s="65">
        <v>2096711.5172489998</v>
      </c>
      <c r="S217" s="65">
        <v>501436.3710000001</v>
      </c>
      <c r="T217" s="65">
        <v>10150</v>
      </c>
      <c r="U217" s="66">
        <v>0</v>
      </c>
      <c r="V217" s="17">
        <v>0</v>
      </c>
      <c r="W217" s="20"/>
      <c r="X217" s="25"/>
      <c r="Y217" s="25"/>
    </row>
    <row r="218" spans="1:27" ht="23.25" customHeight="1" x14ac:dyDescent="0.25">
      <c r="A218" s="93">
        <v>7</v>
      </c>
      <c r="B218" s="94" t="s">
        <v>391</v>
      </c>
      <c r="C218" s="63" t="s">
        <v>135</v>
      </c>
      <c r="D218" s="63" t="s">
        <v>194</v>
      </c>
      <c r="E218" s="63" t="s">
        <v>139</v>
      </c>
      <c r="F218" s="63" t="s">
        <v>168</v>
      </c>
      <c r="G218" s="63">
        <v>2</v>
      </c>
      <c r="H218" s="63">
        <v>2</v>
      </c>
      <c r="I218" s="63">
        <v>89.7</v>
      </c>
      <c r="J218" s="64">
        <v>1</v>
      </c>
      <c r="K218" s="64">
        <v>1</v>
      </c>
      <c r="L218" s="64"/>
      <c r="M218" s="65">
        <v>23.8</v>
      </c>
      <c r="N218" s="65">
        <v>23.8</v>
      </c>
      <c r="O218" s="65"/>
      <c r="P218" s="65">
        <v>698958.00625000009</v>
      </c>
      <c r="Q218" s="65">
        <v>553951.13187258004</v>
      </c>
      <c r="R218" s="65">
        <v>142822.62437742</v>
      </c>
      <c r="S218" s="65">
        <v>2184.25</v>
      </c>
      <c r="T218" s="65">
        <v>0</v>
      </c>
      <c r="U218" s="66">
        <v>0</v>
      </c>
      <c r="V218" s="17">
        <v>0</v>
      </c>
      <c r="W218" s="20"/>
      <c r="X218" s="25"/>
      <c r="Y218" s="25"/>
    </row>
    <row r="219" spans="1:27" ht="23.25" customHeight="1" x14ac:dyDescent="0.25">
      <c r="A219" s="93">
        <v>8</v>
      </c>
      <c r="B219" s="94" t="s">
        <v>346</v>
      </c>
      <c r="C219" s="63" t="s">
        <v>39</v>
      </c>
      <c r="D219" s="63" t="s">
        <v>305</v>
      </c>
      <c r="E219" s="63" t="s">
        <v>136</v>
      </c>
      <c r="F219" s="63" t="s">
        <v>137</v>
      </c>
      <c r="G219" s="63">
        <v>1</v>
      </c>
      <c r="H219" s="63">
        <v>1</v>
      </c>
      <c r="I219" s="63">
        <v>167.1</v>
      </c>
      <c r="J219" s="64">
        <v>1</v>
      </c>
      <c r="K219" s="64">
        <v>1</v>
      </c>
      <c r="L219" s="64"/>
      <c r="M219" s="65">
        <v>39.4</v>
      </c>
      <c r="N219" s="65">
        <v>39.4</v>
      </c>
      <c r="O219" s="65"/>
      <c r="P219" s="65">
        <v>1232112.5</v>
      </c>
      <c r="Q219" s="65">
        <v>731525.20743000007</v>
      </c>
      <c r="R219" s="65">
        <v>402270.34256999998</v>
      </c>
      <c r="S219" s="65">
        <v>96204.450000000012</v>
      </c>
      <c r="T219" s="65">
        <v>2112.5</v>
      </c>
      <c r="U219" s="66">
        <v>0</v>
      </c>
      <c r="V219" s="17">
        <v>0</v>
      </c>
      <c r="W219" s="20"/>
      <c r="X219" s="25"/>
      <c r="Y219" s="25"/>
    </row>
    <row r="220" spans="1:27" ht="23.25" customHeight="1" x14ac:dyDescent="0.25">
      <c r="A220" s="93">
        <v>9</v>
      </c>
      <c r="B220" s="94" t="s">
        <v>145</v>
      </c>
      <c r="C220" s="63" t="s">
        <v>82</v>
      </c>
      <c r="D220" s="63" t="s">
        <v>146</v>
      </c>
      <c r="E220" s="63" t="s">
        <v>138</v>
      </c>
      <c r="F220" s="63" t="s">
        <v>137</v>
      </c>
      <c r="G220" s="63">
        <v>2</v>
      </c>
      <c r="H220" s="63">
        <v>2</v>
      </c>
      <c r="I220" s="63">
        <v>203.6</v>
      </c>
      <c r="J220" s="64">
        <v>2</v>
      </c>
      <c r="K220" s="64">
        <v>2</v>
      </c>
      <c r="L220" s="64"/>
      <c r="M220" s="65">
        <v>101.4</v>
      </c>
      <c r="N220" s="65">
        <v>101.4</v>
      </c>
      <c r="O220" s="65"/>
      <c r="P220" s="65">
        <v>3246720</v>
      </c>
      <c r="Q220" s="65">
        <v>2573150.6311872001</v>
      </c>
      <c r="R220" s="65">
        <v>663423.36881279992</v>
      </c>
      <c r="S220" s="65">
        <v>10146</v>
      </c>
      <c r="T220" s="65">
        <v>0</v>
      </c>
      <c r="U220" s="66">
        <v>0</v>
      </c>
      <c r="V220" s="17">
        <v>0</v>
      </c>
      <c r="W220" s="20"/>
      <c r="X220" s="25"/>
      <c r="Y220" s="25"/>
    </row>
    <row r="221" spans="1:27" ht="23.25" customHeight="1" x14ac:dyDescent="0.25">
      <c r="A221" s="93">
        <v>10</v>
      </c>
      <c r="B221" s="94" t="s">
        <v>351</v>
      </c>
      <c r="C221" s="63" t="s">
        <v>352</v>
      </c>
      <c r="D221" s="63" t="s">
        <v>146</v>
      </c>
      <c r="E221" s="63" t="s">
        <v>136</v>
      </c>
      <c r="F221" s="63" t="s">
        <v>137</v>
      </c>
      <c r="G221" s="63">
        <v>3</v>
      </c>
      <c r="H221" s="63">
        <v>3</v>
      </c>
      <c r="I221" s="63">
        <v>207</v>
      </c>
      <c r="J221" s="64">
        <v>3</v>
      </c>
      <c r="K221" s="64">
        <v>3</v>
      </c>
      <c r="L221" s="64"/>
      <c r="M221" s="65">
        <v>167.8</v>
      </c>
      <c r="N221" s="65">
        <v>167.8</v>
      </c>
      <c r="O221" s="65"/>
      <c r="P221" s="65">
        <v>5164936.0352500007</v>
      </c>
      <c r="Q221" s="65">
        <v>3464380.7961532255</v>
      </c>
      <c r="R221" s="65">
        <v>1441498.0028780245</v>
      </c>
      <c r="S221" s="65">
        <v>253132.23621875001</v>
      </c>
      <c r="T221" s="65">
        <v>5925</v>
      </c>
      <c r="U221" s="66">
        <v>0</v>
      </c>
      <c r="V221" s="17">
        <v>0</v>
      </c>
      <c r="W221" s="20"/>
      <c r="X221" s="25"/>
      <c r="Y221" s="25"/>
    </row>
    <row r="222" spans="1:27" ht="23.25" customHeight="1" x14ac:dyDescent="0.25">
      <c r="A222" s="93">
        <v>11</v>
      </c>
      <c r="B222" s="94" t="s">
        <v>149</v>
      </c>
      <c r="C222" s="63" t="s">
        <v>73</v>
      </c>
      <c r="D222" s="63" t="s">
        <v>141</v>
      </c>
      <c r="E222" s="63" t="s">
        <v>138</v>
      </c>
      <c r="F222" s="63" t="s">
        <v>137</v>
      </c>
      <c r="G222" s="63">
        <v>11</v>
      </c>
      <c r="H222" s="63">
        <v>11</v>
      </c>
      <c r="I222" s="63">
        <v>400.9</v>
      </c>
      <c r="J222" s="64">
        <v>2</v>
      </c>
      <c r="K222" s="64">
        <v>2</v>
      </c>
      <c r="L222" s="64"/>
      <c r="M222" s="65">
        <v>93.199999999999989</v>
      </c>
      <c r="N222" s="65">
        <v>93.199999999999989</v>
      </c>
      <c r="O222" s="65"/>
      <c r="P222" s="65">
        <v>2999440.96</v>
      </c>
      <c r="Q222" s="65">
        <v>2351937.1768490002</v>
      </c>
      <c r="R222" s="65">
        <v>606389.07315099996</v>
      </c>
      <c r="S222" s="65">
        <v>9273.75</v>
      </c>
      <c r="T222" s="65">
        <v>31840.959999999999</v>
      </c>
      <c r="U222" s="66">
        <v>0</v>
      </c>
      <c r="V222" s="17">
        <v>0</v>
      </c>
      <c r="W222" s="20"/>
      <c r="X222" s="25"/>
      <c r="Y222" s="25"/>
    </row>
    <row r="223" spans="1:27" ht="23.25" customHeight="1" x14ac:dyDescent="0.25">
      <c r="A223" s="93">
        <v>12</v>
      </c>
      <c r="B223" s="94" t="s">
        <v>150</v>
      </c>
      <c r="C223" s="63" t="s">
        <v>64</v>
      </c>
      <c r="D223" s="63" t="s">
        <v>151</v>
      </c>
      <c r="E223" s="63" t="s">
        <v>138</v>
      </c>
      <c r="F223" s="63" t="s">
        <v>139</v>
      </c>
      <c r="G223" s="63">
        <v>3</v>
      </c>
      <c r="H223" s="63">
        <v>3</v>
      </c>
      <c r="I223" s="63">
        <v>408.4</v>
      </c>
      <c r="J223" s="64">
        <v>1</v>
      </c>
      <c r="K223" s="64">
        <v>1</v>
      </c>
      <c r="L223" s="64"/>
      <c r="M223" s="65">
        <v>48</v>
      </c>
      <c r="N223" s="65">
        <v>48</v>
      </c>
      <c r="O223" s="65"/>
      <c r="P223" s="65">
        <v>1528300</v>
      </c>
      <c r="Q223" s="65">
        <v>1211236.4978519999</v>
      </c>
      <c r="R223" s="65">
        <v>312287.564648</v>
      </c>
      <c r="S223" s="65">
        <v>4775.9375</v>
      </c>
      <c r="T223" s="65">
        <v>0</v>
      </c>
      <c r="U223" s="66">
        <v>0</v>
      </c>
      <c r="V223" s="17">
        <v>0</v>
      </c>
      <c r="W223" s="20"/>
      <c r="X223" s="25"/>
      <c r="Y223" s="25"/>
    </row>
    <row r="224" spans="1:27" ht="23.25" customHeight="1" x14ac:dyDescent="0.25">
      <c r="A224" s="93">
        <v>13</v>
      </c>
      <c r="B224" s="94" t="s">
        <v>152</v>
      </c>
      <c r="C224" s="63" t="s">
        <v>115</v>
      </c>
      <c r="D224" s="63" t="s">
        <v>153</v>
      </c>
      <c r="E224" s="63" t="s">
        <v>138</v>
      </c>
      <c r="F224" s="63" t="s">
        <v>137</v>
      </c>
      <c r="G224" s="63">
        <v>2</v>
      </c>
      <c r="H224" s="63">
        <v>2</v>
      </c>
      <c r="I224" s="63">
        <v>412.7</v>
      </c>
      <c r="J224" s="64">
        <v>2</v>
      </c>
      <c r="K224" s="64">
        <v>2</v>
      </c>
      <c r="L224" s="64"/>
      <c r="M224" s="65">
        <v>111.8</v>
      </c>
      <c r="N224" s="65">
        <v>111.8</v>
      </c>
      <c r="O224" s="65"/>
      <c r="P224" s="65">
        <v>3312200</v>
      </c>
      <c r="Q224" s="65">
        <v>1967862.2815808002</v>
      </c>
      <c r="R224" s="65">
        <v>1082139.9264191999</v>
      </c>
      <c r="S224" s="65">
        <v>258797.79200000002</v>
      </c>
      <c r="T224" s="65">
        <v>3400</v>
      </c>
      <c r="U224" s="66">
        <v>0</v>
      </c>
      <c r="V224" s="17">
        <v>0</v>
      </c>
      <c r="W224" s="20"/>
      <c r="X224" s="25"/>
      <c r="Y224" s="25"/>
    </row>
    <row r="225" spans="1:25" ht="23.25" customHeight="1" x14ac:dyDescent="0.25">
      <c r="A225" s="93">
        <v>14</v>
      </c>
      <c r="B225" s="94" t="s">
        <v>154</v>
      </c>
      <c r="C225" s="63" t="s">
        <v>71</v>
      </c>
      <c r="D225" s="63" t="s">
        <v>155</v>
      </c>
      <c r="E225" s="63" t="s">
        <v>138</v>
      </c>
      <c r="F225" s="63" t="s">
        <v>137</v>
      </c>
      <c r="G225" s="63">
        <v>1</v>
      </c>
      <c r="H225" s="63">
        <v>1</v>
      </c>
      <c r="I225" s="63">
        <v>331.1</v>
      </c>
      <c r="J225" s="64">
        <v>1</v>
      </c>
      <c r="K225" s="64">
        <v>1</v>
      </c>
      <c r="L225" s="64"/>
      <c r="M225" s="65">
        <v>38.299999999999997</v>
      </c>
      <c r="N225" s="65">
        <v>38.299999999999997</v>
      </c>
      <c r="O225" s="65"/>
      <c r="P225" s="65">
        <v>1219500</v>
      </c>
      <c r="Q225" s="65">
        <v>966500.62757999997</v>
      </c>
      <c r="R225" s="65">
        <v>249188.43492</v>
      </c>
      <c r="S225" s="65">
        <v>3810.9375</v>
      </c>
      <c r="T225" s="65">
        <v>0</v>
      </c>
      <c r="U225" s="66">
        <v>0</v>
      </c>
      <c r="V225" s="17">
        <v>0</v>
      </c>
      <c r="W225" s="20"/>
      <c r="X225" s="25"/>
      <c r="Y225" s="25"/>
    </row>
    <row r="226" spans="1:25" ht="23.25" customHeight="1" x14ac:dyDescent="0.25">
      <c r="A226" s="93">
        <v>15</v>
      </c>
      <c r="B226" s="94" t="s">
        <v>157</v>
      </c>
      <c r="C226" s="63" t="s">
        <v>113</v>
      </c>
      <c r="D226" s="63" t="s">
        <v>153</v>
      </c>
      <c r="E226" s="63" t="s">
        <v>138</v>
      </c>
      <c r="F226" s="63" t="s">
        <v>137</v>
      </c>
      <c r="G226" s="63">
        <v>1</v>
      </c>
      <c r="H226" s="63">
        <v>1</v>
      </c>
      <c r="I226" s="63">
        <v>337.1</v>
      </c>
      <c r="J226" s="64">
        <v>1</v>
      </c>
      <c r="K226" s="64">
        <v>1</v>
      </c>
      <c r="L226" s="64"/>
      <c r="M226" s="65">
        <v>49.7</v>
      </c>
      <c r="N226" s="65">
        <v>49.7</v>
      </c>
      <c r="O226" s="65"/>
      <c r="P226" s="65">
        <v>1428600</v>
      </c>
      <c r="Q226" s="65">
        <v>848628.71421290003</v>
      </c>
      <c r="R226" s="65">
        <v>466666.30228709994</v>
      </c>
      <c r="S226" s="65">
        <v>111604.98350000002</v>
      </c>
      <c r="T226" s="65">
        <v>1700</v>
      </c>
      <c r="U226" s="66">
        <v>0</v>
      </c>
      <c r="V226" s="17">
        <v>0</v>
      </c>
      <c r="W226" s="20"/>
      <c r="X226" s="25"/>
      <c r="Y226" s="25"/>
    </row>
    <row r="227" spans="1:25" ht="23.25" customHeight="1" x14ac:dyDescent="0.25">
      <c r="A227" s="93">
        <v>16</v>
      </c>
      <c r="B227" s="94" t="s">
        <v>158</v>
      </c>
      <c r="C227" s="63" t="s">
        <v>159</v>
      </c>
      <c r="D227" s="63" t="s">
        <v>160</v>
      </c>
      <c r="E227" s="63" t="s">
        <v>138</v>
      </c>
      <c r="F227" s="63" t="s">
        <v>137</v>
      </c>
      <c r="G227" s="63">
        <v>4</v>
      </c>
      <c r="H227" s="63">
        <v>4</v>
      </c>
      <c r="I227" s="63">
        <v>344.5</v>
      </c>
      <c r="J227" s="64">
        <v>2</v>
      </c>
      <c r="K227" s="64">
        <v>2</v>
      </c>
      <c r="L227" s="64"/>
      <c r="M227" s="65">
        <v>78.699999999999989</v>
      </c>
      <c r="N227" s="65">
        <v>78.699999999999989</v>
      </c>
      <c r="O227" s="65"/>
      <c r="P227" s="65">
        <v>2515500.0052963002</v>
      </c>
      <c r="Q227" s="65">
        <v>1493857.7366038002</v>
      </c>
      <c r="R227" s="65">
        <v>821481.83169250004</v>
      </c>
      <c r="S227" s="65">
        <v>196460.43700000001</v>
      </c>
      <c r="T227" s="65">
        <v>3700</v>
      </c>
      <c r="U227" s="66">
        <v>0</v>
      </c>
      <c r="V227" s="17">
        <v>0</v>
      </c>
      <c r="W227" s="20"/>
      <c r="X227" s="25"/>
      <c r="Y227" s="25"/>
    </row>
    <row r="228" spans="1:25" ht="23.25" customHeight="1" x14ac:dyDescent="0.25">
      <c r="A228" s="93">
        <v>17</v>
      </c>
      <c r="B228" s="94" t="s">
        <v>161</v>
      </c>
      <c r="C228" s="63" t="s">
        <v>159</v>
      </c>
      <c r="D228" s="63" t="s">
        <v>160</v>
      </c>
      <c r="E228" s="63" t="s">
        <v>138</v>
      </c>
      <c r="F228" s="63" t="s">
        <v>137</v>
      </c>
      <c r="G228" s="63">
        <v>13</v>
      </c>
      <c r="H228" s="63">
        <v>13</v>
      </c>
      <c r="I228" s="63">
        <v>514.20000000000005</v>
      </c>
      <c r="J228" s="64">
        <v>10</v>
      </c>
      <c r="K228" s="64">
        <v>10</v>
      </c>
      <c r="L228" s="64"/>
      <c r="M228" s="65">
        <v>421.7</v>
      </c>
      <c r="N228" s="65">
        <v>421.7</v>
      </c>
      <c r="O228" s="65"/>
      <c r="P228" s="65">
        <v>13046100.000000002</v>
      </c>
      <c r="Q228" s="65">
        <v>7748874.0488831019</v>
      </c>
      <c r="R228" s="65">
        <v>4261154.8946169</v>
      </c>
      <c r="S228" s="65">
        <v>1019071.0565000002</v>
      </c>
      <c r="T228" s="65">
        <v>17000</v>
      </c>
      <c r="U228" s="66">
        <v>0</v>
      </c>
      <c r="V228" s="17">
        <v>0</v>
      </c>
      <c r="W228" s="20"/>
      <c r="X228" s="25"/>
      <c r="Y228" s="25"/>
    </row>
    <row r="229" spans="1:25" ht="23.25" customHeight="1" x14ac:dyDescent="0.25">
      <c r="A229" s="93">
        <v>18</v>
      </c>
      <c r="B229" s="94" t="s">
        <v>162</v>
      </c>
      <c r="C229" s="63" t="s">
        <v>63</v>
      </c>
      <c r="D229" s="63" t="s">
        <v>151</v>
      </c>
      <c r="E229" s="63" t="s">
        <v>138</v>
      </c>
      <c r="F229" s="63" t="s">
        <v>137</v>
      </c>
      <c r="G229" s="63">
        <v>2</v>
      </c>
      <c r="H229" s="63">
        <v>2</v>
      </c>
      <c r="I229" s="63">
        <v>214.7</v>
      </c>
      <c r="J229" s="64">
        <v>2</v>
      </c>
      <c r="K229" s="64">
        <v>2</v>
      </c>
      <c r="L229" s="64"/>
      <c r="M229" s="65">
        <v>89.199999999999989</v>
      </c>
      <c r="N229" s="65">
        <v>89.199999999999989</v>
      </c>
      <c r="O229" s="65"/>
      <c r="P229" s="65">
        <v>2744800</v>
      </c>
      <c r="Q229" s="65">
        <v>1630409.1086574001</v>
      </c>
      <c r="R229" s="65">
        <v>896572.29034259985</v>
      </c>
      <c r="S229" s="65">
        <v>214418.60100000002</v>
      </c>
      <c r="T229" s="65">
        <v>3400</v>
      </c>
      <c r="U229" s="66">
        <v>0</v>
      </c>
      <c r="V229" s="17">
        <v>0</v>
      </c>
      <c r="W229" s="19"/>
      <c r="X229" s="25"/>
      <c r="Y229" s="25"/>
    </row>
    <row r="230" spans="1:25" ht="23.25" customHeight="1" x14ac:dyDescent="0.25">
      <c r="A230" s="93">
        <v>19</v>
      </c>
      <c r="B230" s="94" t="s">
        <v>186</v>
      </c>
      <c r="C230" s="63" t="s">
        <v>75</v>
      </c>
      <c r="D230" s="63" t="s">
        <v>187</v>
      </c>
      <c r="E230" s="63" t="s">
        <v>138</v>
      </c>
      <c r="F230" s="63" t="s">
        <v>137</v>
      </c>
      <c r="G230" s="63">
        <v>1</v>
      </c>
      <c r="H230" s="63">
        <v>1</v>
      </c>
      <c r="I230" s="63">
        <v>487.8</v>
      </c>
      <c r="J230" s="64">
        <v>1</v>
      </c>
      <c r="K230" s="64">
        <v>1</v>
      </c>
      <c r="L230" s="64"/>
      <c r="M230" s="65">
        <v>40.200000000000003</v>
      </c>
      <c r="N230" s="65">
        <v>40.200000000000003</v>
      </c>
      <c r="O230" s="65"/>
      <c r="P230" s="65">
        <v>1272650.00875</v>
      </c>
      <c r="Q230" s="65">
        <v>1008624.1347515</v>
      </c>
      <c r="R230" s="65">
        <v>260048.83399849999</v>
      </c>
      <c r="S230" s="65">
        <v>3977.04</v>
      </c>
      <c r="T230" s="65">
        <v>0</v>
      </c>
      <c r="U230" s="66">
        <v>0</v>
      </c>
      <c r="V230" s="17">
        <v>0</v>
      </c>
      <c r="W230" s="22"/>
      <c r="X230" s="25"/>
      <c r="Y230" s="25"/>
    </row>
    <row r="231" spans="1:25" ht="23.25" customHeight="1" x14ac:dyDescent="0.25">
      <c r="A231" s="93">
        <v>20</v>
      </c>
      <c r="B231" s="94" t="s">
        <v>201</v>
      </c>
      <c r="C231" s="63" t="s">
        <v>81</v>
      </c>
      <c r="D231" s="63" t="s">
        <v>202</v>
      </c>
      <c r="E231" s="63" t="s">
        <v>138</v>
      </c>
      <c r="F231" s="63" t="s">
        <v>137</v>
      </c>
      <c r="G231" s="63">
        <v>1</v>
      </c>
      <c r="H231" s="63">
        <v>1</v>
      </c>
      <c r="I231" s="63">
        <v>730.7</v>
      </c>
      <c r="J231" s="64">
        <v>1</v>
      </c>
      <c r="K231" s="64">
        <v>1</v>
      </c>
      <c r="L231" s="64"/>
      <c r="M231" s="65">
        <v>54.8</v>
      </c>
      <c r="N231" s="65">
        <v>54.8</v>
      </c>
      <c r="O231" s="65"/>
      <c r="P231" s="65">
        <v>1799099.9999999998</v>
      </c>
      <c r="Q231" s="65">
        <v>1425856.0333409999</v>
      </c>
      <c r="R231" s="65">
        <v>367621.77915899997</v>
      </c>
      <c r="S231" s="65">
        <v>5622.1875</v>
      </c>
      <c r="T231" s="65">
        <v>0</v>
      </c>
      <c r="U231" s="66">
        <v>0</v>
      </c>
      <c r="V231" s="17">
        <v>0</v>
      </c>
      <c r="W231" s="22"/>
      <c r="X231" s="25"/>
      <c r="Y231" s="25"/>
    </row>
    <row r="232" spans="1:25" ht="23.25" customHeight="1" x14ac:dyDescent="0.25">
      <c r="A232" s="93">
        <v>21</v>
      </c>
      <c r="B232" s="94" t="s">
        <v>205</v>
      </c>
      <c r="C232" s="63" t="s">
        <v>63</v>
      </c>
      <c r="D232" s="63" t="s">
        <v>206</v>
      </c>
      <c r="E232" s="63" t="s">
        <v>138</v>
      </c>
      <c r="F232" s="63" t="s">
        <v>137</v>
      </c>
      <c r="G232" s="63">
        <v>3</v>
      </c>
      <c r="H232" s="63">
        <v>3</v>
      </c>
      <c r="I232" s="63">
        <v>641.9</v>
      </c>
      <c r="J232" s="64">
        <v>3</v>
      </c>
      <c r="K232" s="64">
        <v>3</v>
      </c>
      <c r="L232" s="64"/>
      <c r="M232" s="65">
        <v>157.70000000000002</v>
      </c>
      <c r="N232" s="65">
        <v>157.70000000000002</v>
      </c>
      <c r="O232" s="65"/>
      <c r="P232" s="65">
        <v>4714100</v>
      </c>
      <c r="Q232" s="65">
        <v>3348254.9868832845</v>
      </c>
      <c r="R232" s="65">
        <v>1223179.3189667771</v>
      </c>
      <c r="S232" s="65">
        <v>140965.69414993838</v>
      </c>
      <c r="T232" s="65">
        <v>1700</v>
      </c>
      <c r="U232" s="66">
        <v>0</v>
      </c>
      <c r="V232" s="17">
        <v>0</v>
      </c>
      <c r="W232" s="22"/>
      <c r="X232" s="25"/>
      <c r="Y232" s="25"/>
    </row>
    <row r="233" spans="1:25" ht="23.25" customHeight="1" x14ac:dyDescent="0.25">
      <c r="A233" s="93">
        <v>22</v>
      </c>
      <c r="B233" s="94" t="s">
        <v>208</v>
      </c>
      <c r="C233" s="63" t="s">
        <v>209</v>
      </c>
      <c r="D233" s="63" t="s">
        <v>190</v>
      </c>
      <c r="E233" s="63" t="s">
        <v>138</v>
      </c>
      <c r="F233" s="63" t="s">
        <v>137</v>
      </c>
      <c r="G233" s="63">
        <v>2</v>
      </c>
      <c r="H233" s="63">
        <v>2</v>
      </c>
      <c r="I233" s="63">
        <v>598.79999999999995</v>
      </c>
      <c r="J233" s="64">
        <v>1</v>
      </c>
      <c r="K233" s="64">
        <v>1</v>
      </c>
      <c r="L233" s="64"/>
      <c r="M233" s="65">
        <v>54.4</v>
      </c>
      <c r="N233" s="65">
        <v>54.4</v>
      </c>
      <c r="O233" s="65"/>
      <c r="P233" s="65">
        <v>1546400</v>
      </c>
      <c r="Q233" s="65">
        <v>1225581.567328</v>
      </c>
      <c r="R233" s="65">
        <v>315985.93267200002</v>
      </c>
      <c r="S233" s="65">
        <v>4832.5</v>
      </c>
      <c r="T233" s="65">
        <v>0</v>
      </c>
      <c r="U233" s="66">
        <v>0</v>
      </c>
      <c r="V233" s="17">
        <v>0</v>
      </c>
      <c r="W233" s="22"/>
      <c r="X233" s="25"/>
      <c r="Y233" s="25"/>
    </row>
    <row r="234" spans="1:25" ht="23.25" customHeight="1" x14ac:dyDescent="0.25">
      <c r="A234" s="93">
        <v>23</v>
      </c>
      <c r="B234" s="94" t="s">
        <v>210</v>
      </c>
      <c r="C234" s="63" t="s">
        <v>131</v>
      </c>
      <c r="D234" s="63" t="s">
        <v>160</v>
      </c>
      <c r="E234" s="63" t="s">
        <v>138</v>
      </c>
      <c r="F234" s="63" t="s">
        <v>137</v>
      </c>
      <c r="G234" s="63">
        <v>2</v>
      </c>
      <c r="H234" s="63">
        <v>2</v>
      </c>
      <c r="I234" s="63">
        <v>563.29999999999995</v>
      </c>
      <c r="J234" s="64">
        <v>1</v>
      </c>
      <c r="K234" s="64">
        <v>1</v>
      </c>
      <c r="L234" s="64"/>
      <c r="M234" s="65">
        <f>88.4-38.2</f>
        <v>50.2</v>
      </c>
      <c r="N234" s="65">
        <v>50.2</v>
      </c>
      <c r="O234" s="65"/>
      <c r="P234" s="65">
        <v>1406177.9699999997</v>
      </c>
      <c r="Q234" s="65">
        <v>1114450.2072004043</v>
      </c>
      <c r="R234" s="65">
        <v>287333.45664334559</v>
      </c>
      <c r="S234" s="65">
        <v>4394.3061562499997</v>
      </c>
      <c r="T234" s="65">
        <v>0</v>
      </c>
      <c r="U234" s="66">
        <v>0</v>
      </c>
      <c r="V234" s="17">
        <v>0</v>
      </c>
      <c r="W234" s="22"/>
      <c r="X234" s="25"/>
      <c r="Y234" s="25"/>
    </row>
    <row r="235" spans="1:25" ht="23.25" customHeight="1" x14ac:dyDescent="0.25">
      <c r="A235" s="93">
        <v>24</v>
      </c>
      <c r="B235" s="94" t="s">
        <v>357</v>
      </c>
      <c r="C235" s="63" t="s">
        <v>358</v>
      </c>
      <c r="D235" s="63" t="s">
        <v>148</v>
      </c>
      <c r="E235" s="63" t="s">
        <v>136</v>
      </c>
      <c r="F235" s="63" t="s">
        <v>137</v>
      </c>
      <c r="G235" s="63">
        <v>12</v>
      </c>
      <c r="H235" s="63">
        <v>12</v>
      </c>
      <c r="I235" s="63">
        <v>335.13</v>
      </c>
      <c r="J235" s="64">
        <v>7</v>
      </c>
      <c r="K235" s="64">
        <v>7</v>
      </c>
      <c r="L235" s="64"/>
      <c r="M235" s="65">
        <v>284.3</v>
      </c>
      <c r="N235" s="65">
        <v>284.3</v>
      </c>
      <c r="O235" s="65"/>
      <c r="P235" s="65">
        <v>8936899.9998298995</v>
      </c>
      <c r="Q235" s="65">
        <v>5307839.8526427001</v>
      </c>
      <c r="R235" s="65">
        <v>2918814.7311871992</v>
      </c>
      <c r="S235" s="65">
        <v>698045.4160000002</v>
      </c>
      <c r="T235" s="65">
        <v>12200</v>
      </c>
      <c r="U235" s="66">
        <v>0</v>
      </c>
      <c r="V235" s="17">
        <v>0</v>
      </c>
      <c r="W235" s="22"/>
      <c r="X235" s="25"/>
      <c r="Y235" s="25"/>
    </row>
    <row r="236" spans="1:25" ht="23.25" customHeight="1" x14ac:dyDescent="0.25">
      <c r="A236" s="93">
        <v>25</v>
      </c>
      <c r="B236" s="94" t="s">
        <v>211</v>
      </c>
      <c r="C236" s="63" t="s">
        <v>95</v>
      </c>
      <c r="D236" s="63" t="s">
        <v>146</v>
      </c>
      <c r="E236" s="63" t="s">
        <v>138</v>
      </c>
      <c r="F236" s="63" t="s">
        <v>137</v>
      </c>
      <c r="G236" s="63">
        <v>3</v>
      </c>
      <c r="H236" s="63">
        <v>3</v>
      </c>
      <c r="I236" s="63">
        <v>330.7</v>
      </c>
      <c r="J236" s="64">
        <v>3</v>
      </c>
      <c r="K236" s="64">
        <v>3</v>
      </c>
      <c r="L236" s="64"/>
      <c r="M236" s="65">
        <v>116.30000000000001</v>
      </c>
      <c r="N236" s="65">
        <v>116.30000000000001</v>
      </c>
      <c r="O236" s="65"/>
      <c r="P236" s="65">
        <v>3702999.99</v>
      </c>
      <c r="Q236" s="65">
        <v>2934769.9300219999</v>
      </c>
      <c r="R236" s="65">
        <v>756658.1949779999</v>
      </c>
      <c r="S236" s="65">
        <v>11571.865</v>
      </c>
      <c r="T236" s="65">
        <v>0</v>
      </c>
      <c r="U236" s="66">
        <v>0</v>
      </c>
      <c r="V236" s="17">
        <v>0</v>
      </c>
      <c r="W236" s="22"/>
      <c r="X236" s="25"/>
      <c r="Y236" s="25"/>
    </row>
    <row r="237" spans="1:25" ht="23.25" customHeight="1" x14ac:dyDescent="0.25">
      <c r="A237" s="93">
        <v>26</v>
      </c>
      <c r="B237" s="94" t="s">
        <v>314</v>
      </c>
      <c r="C237" s="63" t="s">
        <v>315</v>
      </c>
      <c r="D237" s="63" t="s">
        <v>316</v>
      </c>
      <c r="E237" s="63" t="s">
        <v>168</v>
      </c>
      <c r="F237" s="63" t="s">
        <v>137</v>
      </c>
      <c r="G237" s="63">
        <v>5</v>
      </c>
      <c r="H237" s="63">
        <v>5</v>
      </c>
      <c r="I237" s="63">
        <v>339.3</v>
      </c>
      <c r="J237" s="64">
        <v>3</v>
      </c>
      <c r="K237" s="64">
        <v>3</v>
      </c>
      <c r="L237" s="64"/>
      <c r="M237" s="65">
        <v>119</v>
      </c>
      <c r="N237" s="65">
        <v>119</v>
      </c>
      <c r="O237" s="65"/>
      <c r="P237" s="65">
        <v>3710500</v>
      </c>
      <c r="Q237" s="65">
        <v>2203556.1349991001</v>
      </c>
      <c r="R237" s="65">
        <v>1211749.4685009001</v>
      </c>
      <c r="S237" s="65">
        <v>289794.39650000003</v>
      </c>
      <c r="T237" s="65">
        <v>5400</v>
      </c>
      <c r="U237" s="66">
        <v>0</v>
      </c>
      <c r="V237" s="17">
        <v>0</v>
      </c>
      <c r="W237" s="22"/>
      <c r="X237" s="25"/>
      <c r="Y237" s="25"/>
    </row>
    <row r="238" spans="1:25" ht="23.25" customHeight="1" x14ac:dyDescent="0.25">
      <c r="A238" s="93">
        <v>27</v>
      </c>
      <c r="B238" s="94" t="s">
        <v>359</v>
      </c>
      <c r="C238" s="63" t="s">
        <v>360</v>
      </c>
      <c r="D238" s="63" t="s">
        <v>336</v>
      </c>
      <c r="E238" s="63" t="s">
        <v>136</v>
      </c>
      <c r="F238" s="63" t="s">
        <v>137</v>
      </c>
      <c r="G238" s="63">
        <v>6</v>
      </c>
      <c r="H238" s="63">
        <v>6</v>
      </c>
      <c r="I238" s="63">
        <v>334.1</v>
      </c>
      <c r="J238" s="64">
        <v>3</v>
      </c>
      <c r="K238" s="64">
        <v>3</v>
      </c>
      <c r="L238" s="64"/>
      <c r="M238" s="65">
        <v>115.89999999999999</v>
      </c>
      <c r="N238" s="65">
        <v>115.89999999999999</v>
      </c>
      <c r="O238" s="65"/>
      <c r="P238" s="65">
        <v>3599674.0273404</v>
      </c>
      <c r="Q238" s="65">
        <v>2365319.3117205505</v>
      </c>
      <c r="R238" s="65">
        <v>1034180.6148698495</v>
      </c>
      <c r="S238" s="65">
        <v>194661.60075000001</v>
      </c>
      <c r="T238" s="65">
        <v>5512.5</v>
      </c>
      <c r="U238" s="66">
        <v>0</v>
      </c>
      <c r="V238" s="17">
        <v>0</v>
      </c>
      <c r="W238" s="22"/>
      <c r="X238" s="25"/>
      <c r="Y238" s="25"/>
    </row>
    <row r="239" spans="1:25" ht="23.25" customHeight="1" x14ac:dyDescent="0.25">
      <c r="A239" s="93">
        <v>28</v>
      </c>
      <c r="B239" s="94" t="s">
        <v>362</v>
      </c>
      <c r="C239" s="63" t="s">
        <v>98</v>
      </c>
      <c r="D239" s="63" t="s">
        <v>236</v>
      </c>
      <c r="E239" s="63" t="s">
        <v>136</v>
      </c>
      <c r="F239" s="63" t="s">
        <v>137</v>
      </c>
      <c r="G239" s="63">
        <v>13</v>
      </c>
      <c r="H239" s="63">
        <v>13</v>
      </c>
      <c r="I239" s="63">
        <v>460.9</v>
      </c>
      <c r="J239" s="64">
        <v>3</v>
      </c>
      <c r="K239" s="64">
        <v>3</v>
      </c>
      <c r="L239" s="64"/>
      <c r="M239" s="65">
        <v>194.4</v>
      </c>
      <c r="N239" s="65">
        <v>194.4</v>
      </c>
      <c r="O239" s="65"/>
      <c r="P239" s="65">
        <v>5660900</v>
      </c>
      <c r="Q239" s="65">
        <v>4483786.6768999994</v>
      </c>
      <c r="R239" s="65">
        <v>1156033.6356000002</v>
      </c>
      <c r="S239" s="65">
        <v>17679.6875</v>
      </c>
      <c r="T239" s="65">
        <v>3400</v>
      </c>
      <c r="U239" s="66">
        <v>0</v>
      </c>
      <c r="V239" s="17">
        <v>0</v>
      </c>
      <c r="W239" s="22"/>
      <c r="X239" s="25"/>
      <c r="Y239" s="25"/>
    </row>
    <row r="240" spans="1:25" ht="23.25" customHeight="1" x14ac:dyDescent="0.25">
      <c r="A240" s="93">
        <v>29</v>
      </c>
      <c r="B240" s="94" t="s">
        <v>361</v>
      </c>
      <c r="C240" s="63" t="s">
        <v>240</v>
      </c>
      <c r="D240" s="63" t="s">
        <v>190</v>
      </c>
      <c r="E240" s="63" t="s">
        <v>136</v>
      </c>
      <c r="F240" s="63" t="s">
        <v>137</v>
      </c>
      <c r="G240" s="63">
        <v>7</v>
      </c>
      <c r="H240" s="63">
        <v>7</v>
      </c>
      <c r="I240" s="63">
        <v>457.3</v>
      </c>
      <c r="J240" s="64">
        <v>7</v>
      </c>
      <c r="K240" s="64">
        <v>7</v>
      </c>
      <c r="L240" s="64"/>
      <c r="M240" s="65">
        <v>389.5</v>
      </c>
      <c r="N240" s="65">
        <v>389.5</v>
      </c>
      <c r="O240" s="65"/>
      <c r="P240" s="65">
        <v>12198600</v>
      </c>
      <c r="Q240" s="65">
        <v>9658429.0598169994</v>
      </c>
      <c r="R240" s="65">
        <v>2490187.5026830002</v>
      </c>
      <c r="S240" s="65">
        <v>38083.4375</v>
      </c>
      <c r="T240" s="65">
        <v>11900</v>
      </c>
      <c r="U240" s="66">
        <v>0</v>
      </c>
      <c r="V240" s="17">
        <v>0</v>
      </c>
      <c r="W240" s="22"/>
      <c r="X240" s="25"/>
      <c r="Y240" s="25"/>
    </row>
    <row r="241" spans="1:26" ht="23.25" customHeight="1" x14ac:dyDescent="0.25">
      <c r="A241" s="93">
        <v>30</v>
      </c>
      <c r="B241" s="94" t="s">
        <v>219</v>
      </c>
      <c r="C241" s="63" t="s">
        <v>220</v>
      </c>
      <c r="D241" s="63" t="s">
        <v>221</v>
      </c>
      <c r="E241" s="63" t="s">
        <v>138</v>
      </c>
      <c r="F241" s="63" t="s">
        <v>137</v>
      </c>
      <c r="G241" s="63">
        <v>1</v>
      </c>
      <c r="H241" s="63">
        <v>1</v>
      </c>
      <c r="I241" s="63">
        <v>205.1</v>
      </c>
      <c r="J241" s="64">
        <v>1</v>
      </c>
      <c r="K241" s="64">
        <v>1</v>
      </c>
      <c r="L241" s="64"/>
      <c r="M241" s="65">
        <v>44.6</v>
      </c>
      <c r="N241" s="65">
        <v>44.6</v>
      </c>
      <c r="O241" s="65"/>
      <c r="P241" s="65">
        <v>1401112.4999999998</v>
      </c>
      <c r="Q241" s="65">
        <v>832035.58145900001</v>
      </c>
      <c r="R241" s="65">
        <v>457541.63354099996</v>
      </c>
      <c r="S241" s="65">
        <v>109422.785</v>
      </c>
      <c r="T241" s="65">
        <v>2112.5</v>
      </c>
      <c r="U241" s="66">
        <v>0</v>
      </c>
      <c r="V241" s="17">
        <v>0</v>
      </c>
      <c r="W241" s="22"/>
      <c r="X241" s="25"/>
      <c r="Y241" s="25"/>
    </row>
    <row r="242" spans="1:26" ht="23.25" customHeight="1" x14ac:dyDescent="0.25">
      <c r="A242" s="93">
        <v>31</v>
      </c>
      <c r="B242" s="94" t="s">
        <v>363</v>
      </c>
      <c r="C242" s="63" t="s">
        <v>364</v>
      </c>
      <c r="D242" s="63" t="s">
        <v>190</v>
      </c>
      <c r="E242" s="63" t="s">
        <v>136</v>
      </c>
      <c r="F242" s="63" t="s">
        <v>137</v>
      </c>
      <c r="G242" s="63">
        <v>2</v>
      </c>
      <c r="H242" s="63">
        <v>2</v>
      </c>
      <c r="I242" s="63">
        <v>192.7</v>
      </c>
      <c r="J242" s="64">
        <v>2</v>
      </c>
      <c r="K242" s="64">
        <v>2</v>
      </c>
      <c r="L242" s="64"/>
      <c r="M242" s="65">
        <v>100.8</v>
      </c>
      <c r="N242" s="65">
        <v>100.8</v>
      </c>
      <c r="O242" s="65"/>
      <c r="P242" s="65">
        <v>2759099.9949999996</v>
      </c>
      <c r="Q242" s="65">
        <v>2122857.6551784044</v>
      </c>
      <c r="R242" s="65">
        <v>626087.28541685687</v>
      </c>
      <c r="S242" s="65">
        <v>8455.0544047383773</v>
      </c>
      <c r="T242" s="65">
        <v>1700</v>
      </c>
      <c r="U242" s="66">
        <v>0</v>
      </c>
      <c r="V242" s="17">
        <v>0</v>
      </c>
      <c r="W242" s="22"/>
      <c r="X242" s="25"/>
      <c r="Y242" s="25"/>
    </row>
    <row r="243" spans="1:26" ht="23.25" customHeight="1" x14ac:dyDescent="0.25">
      <c r="A243" s="93">
        <v>32</v>
      </c>
      <c r="B243" s="94" t="s">
        <v>223</v>
      </c>
      <c r="C243" s="63" t="s">
        <v>128</v>
      </c>
      <c r="D243" s="63" t="s">
        <v>224</v>
      </c>
      <c r="E243" s="63" t="s">
        <v>138</v>
      </c>
      <c r="F243" s="63" t="s">
        <v>168</v>
      </c>
      <c r="G243" s="63">
        <v>2</v>
      </c>
      <c r="H243" s="63">
        <v>2</v>
      </c>
      <c r="I243" s="63">
        <v>206.9</v>
      </c>
      <c r="J243" s="64">
        <v>2</v>
      </c>
      <c r="K243" s="64">
        <v>2</v>
      </c>
      <c r="L243" s="64"/>
      <c r="M243" s="65">
        <v>116.2</v>
      </c>
      <c r="N243" s="65">
        <v>116.2</v>
      </c>
      <c r="O243" s="65"/>
      <c r="P243" s="65">
        <v>3664812.5</v>
      </c>
      <c r="Q243" s="65">
        <v>2548425.6797019001</v>
      </c>
      <c r="R243" s="65">
        <v>967105.55429809995</v>
      </c>
      <c r="S243" s="65">
        <v>145468.766</v>
      </c>
      <c r="T243" s="65">
        <v>3812.5</v>
      </c>
      <c r="U243" s="66">
        <v>0</v>
      </c>
      <c r="V243" s="17">
        <v>0</v>
      </c>
      <c r="W243" s="22"/>
      <c r="X243" s="25"/>
      <c r="Y243" s="25"/>
    </row>
    <row r="244" spans="1:26" ht="23.25" customHeight="1" x14ac:dyDescent="0.25">
      <c r="A244" s="93">
        <v>33</v>
      </c>
      <c r="B244" s="94" t="s">
        <v>365</v>
      </c>
      <c r="C244" s="63" t="s">
        <v>240</v>
      </c>
      <c r="D244" s="63" t="s">
        <v>179</v>
      </c>
      <c r="E244" s="63" t="s">
        <v>136</v>
      </c>
      <c r="F244" s="63" t="s">
        <v>137</v>
      </c>
      <c r="G244" s="63">
        <v>1</v>
      </c>
      <c r="H244" s="63">
        <v>1</v>
      </c>
      <c r="I244" s="63">
        <v>77.44</v>
      </c>
      <c r="J244" s="64">
        <v>1</v>
      </c>
      <c r="K244" s="64">
        <v>1</v>
      </c>
      <c r="L244" s="64"/>
      <c r="M244" s="65">
        <v>38.799999999999997</v>
      </c>
      <c r="N244" s="65">
        <v>38.799999999999997</v>
      </c>
      <c r="O244" s="65"/>
      <c r="P244" s="65">
        <v>1362300</v>
      </c>
      <c r="Q244" s="65">
        <v>1079675.212173</v>
      </c>
      <c r="R244" s="65">
        <v>278367.60032699996</v>
      </c>
      <c r="S244" s="65">
        <v>4257.1875</v>
      </c>
      <c r="T244" s="65">
        <v>0</v>
      </c>
      <c r="U244" s="66">
        <v>0</v>
      </c>
      <c r="V244" s="17">
        <v>0</v>
      </c>
      <c r="W244" s="22"/>
      <c r="X244" s="25"/>
      <c r="Y244" s="25"/>
    </row>
    <row r="245" spans="1:26" ht="23.25" customHeight="1" x14ac:dyDescent="0.25">
      <c r="A245" s="93">
        <v>34</v>
      </c>
      <c r="B245" s="94" t="s">
        <v>319</v>
      </c>
      <c r="C245" s="63" t="s">
        <v>94</v>
      </c>
      <c r="D245" s="63" t="s">
        <v>236</v>
      </c>
      <c r="E245" s="63" t="s">
        <v>136</v>
      </c>
      <c r="F245" s="63" t="s">
        <v>137</v>
      </c>
      <c r="G245" s="63">
        <v>6</v>
      </c>
      <c r="H245" s="63">
        <v>6</v>
      </c>
      <c r="I245" s="63">
        <v>458.1</v>
      </c>
      <c r="J245" s="64">
        <v>2</v>
      </c>
      <c r="K245" s="64">
        <v>2</v>
      </c>
      <c r="L245" s="64"/>
      <c r="M245" s="65">
        <v>114.4</v>
      </c>
      <c r="N245" s="65">
        <v>114.4</v>
      </c>
      <c r="O245" s="65"/>
      <c r="P245" s="65">
        <v>3445600.0111359996</v>
      </c>
      <c r="Q245" s="65">
        <v>2357949.7672047997</v>
      </c>
      <c r="R245" s="65">
        <v>933960.07393119996</v>
      </c>
      <c r="S245" s="65">
        <v>151690.17000000001</v>
      </c>
      <c r="T245" s="65">
        <v>2000</v>
      </c>
      <c r="U245" s="66">
        <v>0</v>
      </c>
      <c r="V245" s="17">
        <v>0</v>
      </c>
      <c r="W245" s="22"/>
      <c r="X245" s="25"/>
      <c r="Y245" s="25"/>
    </row>
    <row r="246" spans="1:26" ht="23.25" customHeight="1" x14ac:dyDescent="0.25">
      <c r="A246" s="93">
        <v>35</v>
      </c>
      <c r="B246" s="94" t="s">
        <v>366</v>
      </c>
      <c r="C246" s="63" t="s">
        <v>367</v>
      </c>
      <c r="D246" s="63" t="s">
        <v>217</v>
      </c>
      <c r="E246" s="63" t="s">
        <v>136</v>
      </c>
      <c r="F246" s="63" t="s">
        <v>137</v>
      </c>
      <c r="G246" s="63">
        <v>11</v>
      </c>
      <c r="H246" s="63">
        <v>11</v>
      </c>
      <c r="I246" s="63">
        <v>455.8</v>
      </c>
      <c r="J246" s="64">
        <v>5</v>
      </c>
      <c r="K246" s="64">
        <v>5</v>
      </c>
      <c r="L246" s="64"/>
      <c r="M246" s="65">
        <v>291.2</v>
      </c>
      <c r="N246" s="65">
        <v>291.2</v>
      </c>
      <c r="O246" s="65"/>
      <c r="P246" s="65">
        <v>8837700.0130000003</v>
      </c>
      <c r="Q246" s="65">
        <v>5250864.1494949004</v>
      </c>
      <c r="R246" s="65">
        <v>2887483.4370050998</v>
      </c>
      <c r="S246" s="65">
        <v>690552.42650000006</v>
      </c>
      <c r="T246" s="65">
        <v>8800</v>
      </c>
      <c r="U246" s="66">
        <v>0</v>
      </c>
      <c r="V246" s="17">
        <v>0</v>
      </c>
      <c r="W246" s="22"/>
      <c r="X246" s="25"/>
      <c r="Y246" s="25"/>
    </row>
    <row r="247" spans="1:26" ht="23.25" customHeight="1" x14ac:dyDescent="0.25">
      <c r="A247" s="93">
        <v>36</v>
      </c>
      <c r="B247" s="94" t="s">
        <v>368</v>
      </c>
      <c r="C247" s="63" t="s">
        <v>369</v>
      </c>
      <c r="D247" s="63" t="s">
        <v>370</v>
      </c>
      <c r="E247" s="63" t="s">
        <v>136</v>
      </c>
      <c r="F247" s="63" t="s">
        <v>137</v>
      </c>
      <c r="G247" s="63">
        <v>6</v>
      </c>
      <c r="H247" s="63">
        <v>6</v>
      </c>
      <c r="I247" s="63">
        <v>201.2</v>
      </c>
      <c r="J247" s="64">
        <v>2</v>
      </c>
      <c r="K247" s="64">
        <v>2</v>
      </c>
      <c r="L247" s="64"/>
      <c r="M247" s="65">
        <v>115.10000000000001</v>
      </c>
      <c r="N247" s="65">
        <v>115.1</v>
      </c>
      <c r="O247" s="65"/>
      <c r="P247" s="65">
        <v>3468599.9924999997</v>
      </c>
      <c r="Q247" s="65">
        <v>2748999.0933529995</v>
      </c>
      <c r="R247" s="65">
        <v>708761.531647</v>
      </c>
      <c r="S247" s="65">
        <v>10839.3675</v>
      </c>
      <c r="T247" s="65">
        <v>0</v>
      </c>
      <c r="U247" s="66">
        <v>0</v>
      </c>
      <c r="V247" s="17">
        <v>0</v>
      </c>
      <c r="W247" s="22"/>
      <c r="X247" s="25"/>
      <c r="Y247" s="25"/>
    </row>
    <row r="248" spans="1:26" ht="23.25" customHeight="1" x14ac:dyDescent="0.25">
      <c r="A248" s="93">
        <v>37</v>
      </c>
      <c r="B248" s="94" t="s">
        <v>242</v>
      </c>
      <c r="C248" s="63" t="s">
        <v>97</v>
      </c>
      <c r="D248" s="63" t="s">
        <v>243</v>
      </c>
      <c r="E248" s="63" t="s">
        <v>138</v>
      </c>
      <c r="F248" s="63" t="s">
        <v>137</v>
      </c>
      <c r="G248" s="63">
        <v>11</v>
      </c>
      <c r="H248" s="63">
        <v>11</v>
      </c>
      <c r="I248" s="63">
        <v>208.9</v>
      </c>
      <c r="J248" s="64">
        <v>2</v>
      </c>
      <c r="K248" s="64">
        <v>2</v>
      </c>
      <c r="L248" s="64"/>
      <c r="M248" s="65">
        <v>118.5</v>
      </c>
      <c r="N248" s="65">
        <v>118.5</v>
      </c>
      <c r="O248" s="65"/>
      <c r="P248" s="65">
        <v>3661999.9935000003</v>
      </c>
      <c r="Q248" s="65">
        <v>2530026.4545531003</v>
      </c>
      <c r="R248" s="65">
        <v>976640.81894689985</v>
      </c>
      <c r="S248" s="65">
        <v>151632.72</v>
      </c>
      <c r="T248" s="65">
        <v>3700</v>
      </c>
      <c r="U248" s="66">
        <v>0</v>
      </c>
      <c r="V248" s="17">
        <v>0</v>
      </c>
      <c r="W248" s="22"/>
      <c r="X248" s="25"/>
      <c r="Y248" s="25"/>
    </row>
    <row r="249" spans="1:26" s="18" customFormat="1" ht="23.25" customHeight="1" x14ac:dyDescent="0.25">
      <c r="A249" s="93">
        <v>38</v>
      </c>
      <c r="B249" s="94" t="s">
        <v>371</v>
      </c>
      <c r="C249" s="63" t="s">
        <v>80</v>
      </c>
      <c r="D249" s="63" t="s">
        <v>372</v>
      </c>
      <c r="E249" s="63" t="s">
        <v>136</v>
      </c>
      <c r="F249" s="63" t="s">
        <v>137</v>
      </c>
      <c r="G249" s="63">
        <v>14</v>
      </c>
      <c r="H249" s="63">
        <v>14</v>
      </c>
      <c r="I249" s="63">
        <v>487.9</v>
      </c>
      <c r="J249" s="64">
        <v>5</v>
      </c>
      <c r="K249" s="64">
        <v>5</v>
      </c>
      <c r="L249" s="64"/>
      <c r="M249" s="65">
        <v>311.5</v>
      </c>
      <c r="N249" s="65">
        <v>311.5</v>
      </c>
      <c r="O249" s="65"/>
      <c r="P249" s="65">
        <v>9459400.0075000003</v>
      </c>
      <c r="Q249" s="65">
        <v>7490202.204159</v>
      </c>
      <c r="R249" s="65">
        <v>1931163.7333409998</v>
      </c>
      <c r="S249" s="65">
        <v>29534.069999999996</v>
      </c>
      <c r="T249" s="65">
        <v>8500</v>
      </c>
      <c r="U249" s="66">
        <v>0</v>
      </c>
      <c r="V249" s="18">
        <v>0</v>
      </c>
      <c r="W249" s="21"/>
      <c r="X249" s="25"/>
      <c r="Y249" s="25"/>
      <c r="Z249" s="24"/>
    </row>
    <row r="250" spans="1:26" s="18" customFormat="1" ht="23.25" customHeight="1" x14ac:dyDescent="0.25">
      <c r="A250" s="93">
        <v>39</v>
      </c>
      <c r="B250" s="94" t="s">
        <v>322</v>
      </c>
      <c r="C250" s="63" t="s">
        <v>94</v>
      </c>
      <c r="D250" s="63" t="s">
        <v>323</v>
      </c>
      <c r="E250" s="63" t="s">
        <v>168</v>
      </c>
      <c r="F250" s="63" t="s">
        <v>137</v>
      </c>
      <c r="G250" s="63">
        <v>3</v>
      </c>
      <c r="H250" s="63">
        <v>3</v>
      </c>
      <c r="I250" s="63">
        <v>482.6</v>
      </c>
      <c r="J250" s="64">
        <v>2</v>
      </c>
      <c r="K250" s="64">
        <v>2</v>
      </c>
      <c r="L250" s="64"/>
      <c r="M250" s="65">
        <v>137.6</v>
      </c>
      <c r="N250" s="65">
        <v>137.6</v>
      </c>
      <c r="O250" s="65"/>
      <c r="P250" s="65">
        <v>3948800</v>
      </c>
      <c r="Q250" s="65">
        <v>2346471.1816214002</v>
      </c>
      <c r="R250" s="65">
        <v>1290339.3573785999</v>
      </c>
      <c r="S250" s="65">
        <v>308589.46100000001</v>
      </c>
      <c r="T250" s="65">
        <v>3400</v>
      </c>
      <c r="U250" s="66">
        <v>0</v>
      </c>
      <c r="V250" s="18">
        <v>0</v>
      </c>
      <c r="W250" s="21"/>
      <c r="X250" s="25"/>
      <c r="Y250" s="25"/>
      <c r="Z250" s="24"/>
    </row>
    <row r="251" spans="1:26" s="18" customFormat="1" ht="23.25" customHeight="1" x14ac:dyDescent="0.25">
      <c r="A251" s="93">
        <v>40</v>
      </c>
      <c r="B251" s="94" t="s">
        <v>324</v>
      </c>
      <c r="C251" s="63" t="s">
        <v>119</v>
      </c>
      <c r="D251" s="63" t="s">
        <v>224</v>
      </c>
      <c r="E251" s="63" t="s">
        <v>168</v>
      </c>
      <c r="F251" s="63" t="s">
        <v>137</v>
      </c>
      <c r="G251" s="63">
        <v>7</v>
      </c>
      <c r="H251" s="63">
        <v>7</v>
      </c>
      <c r="I251" s="63">
        <v>488.4</v>
      </c>
      <c r="J251" s="64">
        <v>5</v>
      </c>
      <c r="K251" s="64">
        <v>5</v>
      </c>
      <c r="L251" s="64"/>
      <c r="M251" s="65">
        <v>313.3</v>
      </c>
      <c r="N251" s="65">
        <v>313.3</v>
      </c>
      <c r="O251" s="65"/>
      <c r="P251" s="65">
        <v>9296312.5</v>
      </c>
      <c r="Q251" s="65">
        <v>5864663.3838756997</v>
      </c>
      <c r="R251" s="65">
        <v>2826999.4056242998</v>
      </c>
      <c r="S251" s="65">
        <v>597437.21050000004</v>
      </c>
      <c r="T251" s="65">
        <v>7212.5</v>
      </c>
      <c r="U251" s="66">
        <v>0</v>
      </c>
      <c r="V251" s="18">
        <v>0</v>
      </c>
      <c r="W251" s="21"/>
      <c r="X251" s="25"/>
      <c r="Y251" s="25"/>
      <c r="Z251" s="24"/>
    </row>
    <row r="252" spans="1:26" s="18" customFormat="1" ht="23.25" customHeight="1" x14ac:dyDescent="0.25">
      <c r="A252" s="93">
        <v>41</v>
      </c>
      <c r="B252" s="94" t="s">
        <v>373</v>
      </c>
      <c r="C252" s="63" t="s">
        <v>374</v>
      </c>
      <c r="D252" s="63" t="s">
        <v>190</v>
      </c>
      <c r="E252" s="63" t="s">
        <v>136</v>
      </c>
      <c r="F252" s="63" t="s">
        <v>137</v>
      </c>
      <c r="G252" s="63">
        <v>1</v>
      </c>
      <c r="H252" s="63">
        <v>1</v>
      </c>
      <c r="I252" s="63">
        <v>156.6</v>
      </c>
      <c r="J252" s="64">
        <v>1</v>
      </c>
      <c r="K252" s="64">
        <v>1</v>
      </c>
      <c r="L252" s="64"/>
      <c r="M252" s="65">
        <v>43.4</v>
      </c>
      <c r="N252" s="65">
        <v>43.4</v>
      </c>
      <c r="O252" s="65"/>
      <c r="P252" s="65">
        <f>Q252+R252+S252</f>
        <v>727331.91999999993</v>
      </c>
      <c r="Q252" s="65">
        <v>500112.99</v>
      </c>
      <c r="R252" s="65">
        <v>226218.93</v>
      </c>
      <c r="S252" s="65">
        <v>1000</v>
      </c>
      <c r="T252" s="65">
        <v>0</v>
      </c>
      <c r="U252" s="66">
        <v>0</v>
      </c>
      <c r="V252" s="18">
        <v>0</v>
      </c>
      <c r="W252" s="21"/>
      <c r="X252" s="25"/>
      <c r="Y252" s="25"/>
      <c r="Z252" s="24"/>
    </row>
    <row r="253" spans="1:26" s="31" customFormat="1" ht="23.25" customHeight="1" x14ac:dyDescent="0.25">
      <c r="A253" s="82" t="s">
        <v>81</v>
      </c>
      <c r="B253" s="83" t="s">
        <v>229</v>
      </c>
      <c r="C253" s="84" t="s">
        <v>118</v>
      </c>
      <c r="D253" s="84" t="s">
        <v>153</v>
      </c>
      <c r="E253" s="84" t="s">
        <v>138</v>
      </c>
      <c r="F253" s="84" t="s">
        <v>137</v>
      </c>
      <c r="G253" s="84">
        <v>4</v>
      </c>
      <c r="H253" s="84">
        <v>4</v>
      </c>
      <c r="I253" s="95">
        <v>80.400000000000006</v>
      </c>
      <c r="J253" s="87">
        <v>1</v>
      </c>
      <c r="K253" s="87">
        <v>0</v>
      </c>
      <c r="L253" s="87">
        <v>1</v>
      </c>
      <c r="M253" s="86">
        <f>N253+O253</f>
        <v>40.200000000000003</v>
      </c>
      <c r="N253" s="86">
        <v>0</v>
      </c>
      <c r="O253" s="86">
        <v>40.200000000000003</v>
      </c>
      <c r="P253" s="86">
        <f>Q253+R253+S253</f>
        <v>1472668.0840235434</v>
      </c>
      <c r="Q253" s="86">
        <v>1147336.3</v>
      </c>
      <c r="R253" s="86">
        <v>319705.73402354342</v>
      </c>
      <c r="S253" s="86">
        <v>5626.05</v>
      </c>
      <c r="T253" s="86">
        <v>0</v>
      </c>
      <c r="U253" s="88">
        <v>0</v>
      </c>
      <c r="V253" s="31">
        <v>0</v>
      </c>
      <c r="W253" s="32"/>
      <c r="X253" s="33"/>
      <c r="Y253" s="33"/>
      <c r="Z253" s="33"/>
    </row>
    <row r="254" spans="1:26" s="18" customFormat="1" ht="23.25" customHeight="1" x14ac:dyDescent="0.25">
      <c r="A254" s="93">
        <v>43</v>
      </c>
      <c r="B254" s="94" t="s">
        <v>250</v>
      </c>
      <c r="C254" s="63" t="s">
        <v>70</v>
      </c>
      <c r="D254" s="63" t="s">
        <v>187</v>
      </c>
      <c r="E254" s="63" t="s">
        <v>138</v>
      </c>
      <c r="F254" s="63" t="s">
        <v>137</v>
      </c>
      <c r="G254" s="63">
        <v>1</v>
      </c>
      <c r="H254" s="63">
        <v>1</v>
      </c>
      <c r="I254" s="63">
        <v>450.3</v>
      </c>
      <c r="J254" s="64">
        <v>1</v>
      </c>
      <c r="K254" s="64">
        <v>1</v>
      </c>
      <c r="L254" s="64"/>
      <c r="M254" s="65">
        <v>62.9</v>
      </c>
      <c r="N254" s="65">
        <v>62.9</v>
      </c>
      <c r="O254" s="65"/>
      <c r="P254" s="65">
        <v>1844400</v>
      </c>
      <c r="Q254" s="65">
        <v>1460410.7123769999</v>
      </c>
      <c r="R254" s="65">
        <v>376530.85012299998</v>
      </c>
      <c r="S254" s="65">
        <v>5758.4375</v>
      </c>
      <c r="T254" s="65">
        <v>1700</v>
      </c>
      <c r="U254" s="66">
        <v>0</v>
      </c>
      <c r="V254" s="18">
        <v>0</v>
      </c>
      <c r="W254" s="21"/>
      <c r="X254" s="25"/>
      <c r="Y254" s="25"/>
      <c r="Z254" s="24"/>
    </row>
    <row r="255" spans="1:26" s="18" customFormat="1" ht="23.25" customHeight="1" x14ac:dyDescent="0.25">
      <c r="A255" s="93">
        <v>44</v>
      </c>
      <c r="B255" s="94" t="s">
        <v>375</v>
      </c>
      <c r="C255" s="63" t="s">
        <v>376</v>
      </c>
      <c r="D255" s="63" t="s">
        <v>190</v>
      </c>
      <c r="E255" s="63" t="s">
        <v>136</v>
      </c>
      <c r="F255" s="63" t="s">
        <v>137</v>
      </c>
      <c r="G255" s="63">
        <v>3</v>
      </c>
      <c r="H255" s="63">
        <v>3</v>
      </c>
      <c r="I255" s="63">
        <v>202</v>
      </c>
      <c r="J255" s="64">
        <v>2</v>
      </c>
      <c r="K255" s="64">
        <v>2</v>
      </c>
      <c r="L255" s="64"/>
      <c r="M255" s="65">
        <v>101</v>
      </c>
      <c r="N255" s="65">
        <v>101</v>
      </c>
      <c r="O255" s="65"/>
      <c r="P255" s="65">
        <v>3136499.9950000001</v>
      </c>
      <c r="Q255" s="65">
        <v>2483102.4056810001</v>
      </c>
      <c r="R255" s="65">
        <v>640206.65681899991</v>
      </c>
      <c r="S255" s="65">
        <v>9790.932499999999</v>
      </c>
      <c r="T255" s="65">
        <v>3400</v>
      </c>
      <c r="U255" s="66">
        <v>0</v>
      </c>
      <c r="V255" s="18">
        <v>0</v>
      </c>
      <c r="W255" s="21"/>
      <c r="X255" s="25"/>
      <c r="Y255" s="25"/>
      <c r="Z255" s="24"/>
    </row>
    <row r="256" spans="1:26" s="18" customFormat="1" ht="23.25" customHeight="1" x14ac:dyDescent="0.25">
      <c r="A256" s="93">
        <v>45</v>
      </c>
      <c r="B256" s="94" t="s">
        <v>251</v>
      </c>
      <c r="C256" s="63" t="s">
        <v>252</v>
      </c>
      <c r="D256" s="63" t="s">
        <v>214</v>
      </c>
      <c r="E256" s="63" t="s">
        <v>138</v>
      </c>
      <c r="F256" s="63" t="s">
        <v>137</v>
      </c>
      <c r="G256" s="63">
        <v>1</v>
      </c>
      <c r="H256" s="63">
        <v>1</v>
      </c>
      <c r="I256" s="63">
        <v>201.1</v>
      </c>
      <c r="J256" s="64">
        <v>1</v>
      </c>
      <c r="K256" s="64">
        <v>1</v>
      </c>
      <c r="L256" s="64"/>
      <c r="M256" s="65">
        <v>44.3</v>
      </c>
      <c r="N256" s="65">
        <v>44.3</v>
      </c>
      <c r="O256" s="65"/>
      <c r="P256" s="65">
        <v>1415600</v>
      </c>
      <c r="Q256" s="65">
        <v>840897.14697990008</v>
      </c>
      <c r="R256" s="65">
        <v>462414.66452009999</v>
      </c>
      <c r="S256" s="65">
        <v>110588.1885</v>
      </c>
      <c r="T256" s="65">
        <v>1700</v>
      </c>
      <c r="U256" s="66">
        <v>0</v>
      </c>
      <c r="V256" s="18">
        <v>0</v>
      </c>
      <c r="W256" s="21"/>
      <c r="X256" s="25"/>
      <c r="Y256" s="25"/>
      <c r="Z256" s="24"/>
    </row>
    <row r="257" spans="1:26" s="18" customFormat="1" ht="23.25" customHeight="1" x14ac:dyDescent="0.25">
      <c r="A257" s="93">
        <v>46</v>
      </c>
      <c r="B257" s="94" t="s">
        <v>253</v>
      </c>
      <c r="C257" s="63" t="s">
        <v>254</v>
      </c>
      <c r="D257" s="63" t="s">
        <v>214</v>
      </c>
      <c r="E257" s="63" t="s">
        <v>138</v>
      </c>
      <c r="F257" s="63" t="s">
        <v>137</v>
      </c>
      <c r="G257" s="63">
        <v>5</v>
      </c>
      <c r="H257" s="63">
        <v>5</v>
      </c>
      <c r="I257" s="63">
        <v>454.86</v>
      </c>
      <c r="J257" s="64">
        <v>4</v>
      </c>
      <c r="K257" s="64">
        <v>4</v>
      </c>
      <c r="L257" s="64"/>
      <c r="M257" s="65">
        <v>214.09999999999997</v>
      </c>
      <c r="N257" s="65">
        <v>214.09999999999997</v>
      </c>
      <c r="O257" s="65"/>
      <c r="P257" s="65">
        <v>6683900.0112610003</v>
      </c>
      <c r="Q257" s="65">
        <v>3971111.3629121003</v>
      </c>
      <c r="R257" s="65">
        <v>2183739.2718488998</v>
      </c>
      <c r="S257" s="65">
        <v>522249.37650000001</v>
      </c>
      <c r="T257" s="65">
        <v>6800</v>
      </c>
      <c r="U257" s="66">
        <v>0</v>
      </c>
      <c r="V257" s="18">
        <v>0</v>
      </c>
      <c r="W257" s="21"/>
      <c r="X257" s="25"/>
      <c r="Y257" s="25"/>
      <c r="Z257" s="24"/>
    </row>
    <row r="258" spans="1:26" s="18" customFormat="1" ht="23.25" customHeight="1" x14ac:dyDescent="0.25">
      <c r="A258" s="93">
        <v>47</v>
      </c>
      <c r="B258" s="94" t="s">
        <v>377</v>
      </c>
      <c r="C258" s="63" t="s">
        <v>49</v>
      </c>
      <c r="D258" s="63" t="s">
        <v>165</v>
      </c>
      <c r="E258" s="63" t="s">
        <v>136</v>
      </c>
      <c r="F258" s="63" t="s">
        <v>137</v>
      </c>
      <c r="G258" s="63">
        <v>7</v>
      </c>
      <c r="H258" s="63">
        <v>7</v>
      </c>
      <c r="I258" s="63">
        <v>462.2</v>
      </c>
      <c r="J258" s="64">
        <v>6</v>
      </c>
      <c r="K258" s="64">
        <v>6</v>
      </c>
      <c r="L258" s="64"/>
      <c r="M258" s="65">
        <v>346.5</v>
      </c>
      <c r="N258" s="65">
        <v>346.5</v>
      </c>
      <c r="O258" s="65"/>
      <c r="P258" s="65">
        <v>10596999.9999534</v>
      </c>
      <c r="Q258" s="65">
        <v>6296350.4601787999</v>
      </c>
      <c r="R258" s="65">
        <v>3462402.9832745995</v>
      </c>
      <c r="S258" s="65">
        <v>828046.55650000018</v>
      </c>
      <c r="T258" s="65">
        <v>10200</v>
      </c>
      <c r="U258" s="66">
        <v>0</v>
      </c>
      <c r="V258" s="18">
        <v>0</v>
      </c>
      <c r="W258" s="21"/>
      <c r="X258" s="25"/>
      <c r="Y258" s="25"/>
      <c r="Z258" s="24"/>
    </row>
    <row r="259" spans="1:26" s="18" customFormat="1" ht="23.25" customHeight="1" x14ac:dyDescent="0.25">
      <c r="A259" s="93">
        <v>48</v>
      </c>
      <c r="B259" s="94" t="s">
        <v>255</v>
      </c>
      <c r="C259" s="63" t="s">
        <v>119</v>
      </c>
      <c r="D259" s="63" t="s">
        <v>148</v>
      </c>
      <c r="E259" s="63" t="s">
        <v>138</v>
      </c>
      <c r="F259" s="63" t="s">
        <v>139</v>
      </c>
      <c r="G259" s="63">
        <v>3</v>
      </c>
      <c r="H259" s="63">
        <v>3</v>
      </c>
      <c r="I259" s="63">
        <v>464.2</v>
      </c>
      <c r="J259" s="64">
        <v>2</v>
      </c>
      <c r="K259" s="64">
        <v>2</v>
      </c>
      <c r="L259" s="64"/>
      <c r="M259" s="65">
        <v>129.89999999999998</v>
      </c>
      <c r="N259" s="65">
        <v>129.89999999999998</v>
      </c>
      <c r="O259" s="65"/>
      <c r="P259" s="65">
        <v>3822899.9999999995</v>
      </c>
      <c r="Q259" s="65">
        <v>3027100.8581919996</v>
      </c>
      <c r="R259" s="65">
        <v>780463.20430799993</v>
      </c>
      <c r="S259" s="65">
        <v>11935.9375</v>
      </c>
      <c r="T259" s="65">
        <v>3400</v>
      </c>
      <c r="U259" s="66">
        <v>0</v>
      </c>
      <c r="V259" s="18">
        <v>0</v>
      </c>
      <c r="W259" s="21"/>
      <c r="X259" s="25"/>
      <c r="Y259" s="25"/>
      <c r="Z259" s="24"/>
    </row>
    <row r="260" spans="1:26" s="18" customFormat="1" ht="23.25" customHeight="1" x14ac:dyDescent="0.25">
      <c r="A260" s="93">
        <v>49</v>
      </c>
      <c r="B260" s="94" t="s">
        <v>378</v>
      </c>
      <c r="C260" s="63" t="s">
        <v>85</v>
      </c>
      <c r="D260" s="63" t="s">
        <v>202</v>
      </c>
      <c r="E260" s="63" t="s">
        <v>136</v>
      </c>
      <c r="F260" s="63" t="s">
        <v>137</v>
      </c>
      <c r="G260" s="63">
        <v>14</v>
      </c>
      <c r="H260" s="63">
        <v>14</v>
      </c>
      <c r="I260" s="63">
        <v>464</v>
      </c>
      <c r="J260" s="64">
        <v>6</v>
      </c>
      <c r="K260" s="64">
        <v>6</v>
      </c>
      <c r="L260" s="64"/>
      <c r="M260" s="65">
        <v>360.9</v>
      </c>
      <c r="N260" s="65">
        <v>360.9</v>
      </c>
      <c r="O260" s="65"/>
      <c r="P260" s="65">
        <v>10897300.005546598</v>
      </c>
      <c r="Q260" s="65">
        <v>6473879.1441139001</v>
      </c>
      <c r="R260" s="65">
        <v>3560027.1219326993</v>
      </c>
      <c r="S260" s="65">
        <v>851393.73950000003</v>
      </c>
      <c r="T260" s="65">
        <v>12000</v>
      </c>
      <c r="U260" s="66">
        <v>0</v>
      </c>
      <c r="V260" s="18">
        <v>0</v>
      </c>
      <c r="W260" s="21"/>
      <c r="X260" s="25"/>
      <c r="Y260" s="25"/>
      <c r="Z260" s="24"/>
    </row>
    <row r="261" spans="1:26" s="18" customFormat="1" ht="23.25" customHeight="1" x14ac:dyDescent="0.25">
      <c r="A261" s="93">
        <v>50</v>
      </c>
      <c r="B261" s="94" t="s">
        <v>326</v>
      </c>
      <c r="C261" s="63" t="s">
        <v>327</v>
      </c>
      <c r="D261" s="63" t="s">
        <v>192</v>
      </c>
      <c r="E261" s="63" t="s">
        <v>168</v>
      </c>
      <c r="F261" s="63" t="s">
        <v>137</v>
      </c>
      <c r="G261" s="63">
        <v>3</v>
      </c>
      <c r="H261" s="63">
        <v>3</v>
      </c>
      <c r="I261" s="63">
        <v>204.8</v>
      </c>
      <c r="J261" s="64">
        <v>2</v>
      </c>
      <c r="K261" s="64">
        <v>2</v>
      </c>
      <c r="L261" s="64"/>
      <c r="M261" s="65">
        <v>102.3</v>
      </c>
      <c r="N261" s="65">
        <v>102.3</v>
      </c>
      <c r="O261" s="65"/>
      <c r="P261" s="65">
        <v>3160612.4949999996</v>
      </c>
      <c r="Q261" s="65">
        <v>2153950.8494969998</v>
      </c>
      <c r="R261" s="65">
        <v>860900.84050299996</v>
      </c>
      <c r="S261" s="65">
        <v>141948.30499999999</v>
      </c>
      <c r="T261" s="65">
        <v>3812.5</v>
      </c>
      <c r="U261" s="66">
        <v>0</v>
      </c>
      <c r="V261" s="18">
        <v>0</v>
      </c>
      <c r="W261" s="21"/>
      <c r="X261" s="25"/>
      <c r="Y261" s="25"/>
      <c r="Z261" s="24"/>
    </row>
    <row r="262" spans="1:26" s="18" customFormat="1" ht="23.25" customHeight="1" x14ac:dyDescent="0.25">
      <c r="A262" s="93">
        <v>51</v>
      </c>
      <c r="B262" s="94" t="s">
        <v>256</v>
      </c>
      <c r="C262" s="63" t="s">
        <v>90</v>
      </c>
      <c r="D262" s="63" t="s">
        <v>146</v>
      </c>
      <c r="E262" s="63" t="s">
        <v>138</v>
      </c>
      <c r="F262" s="63" t="s">
        <v>139</v>
      </c>
      <c r="G262" s="63">
        <v>1</v>
      </c>
      <c r="H262" s="63">
        <v>1</v>
      </c>
      <c r="I262" s="63">
        <v>80.2</v>
      </c>
      <c r="J262" s="64">
        <v>1</v>
      </c>
      <c r="K262" s="64">
        <v>1</v>
      </c>
      <c r="L262" s="64"/>
      <c r="M262" s="65">
        <v>39.9</v>
      </c>
      <c r="N262" s="65">
        <v>39.9</v>
      </c>
      <c r="O262" s="65"/>
      <c r="P262" s="65">
        <v>1278500</v>
      </c>
      <c r="Q262" s="65">
        <v>1011913.08</v>
      </c>
      <c r="R262" s="65">
        <v>260896.92</v>
      </c>
      <c r="S262" s="65">
        <v>3990</v>
      </c>
      <c r="T262" s="65">
        <v>1700</v>
      </c>
      <c r="U262" s="66">
        <v>0</v>
      </c>
      <c r="V262" s="18">
        <v>0</v>
      </c>
      <c r="W262" s="21"/>
      <c r="X262" s="25"/>
      <c r="Y262" s="25"/>
      <c r="Z262" s="24"/>
    </row>
    <row r="263" spans="1:26" s="18" customFormat="1" ht="23.25" customHeight="1" x14ac:dyDescent="0.25">
      <c r="A263" s="93">
        <v>52</v>
      </c>
      <c r="B263" s="94" t="s">
        <v>379</v>
      </c>
      <c r="C263" s="63" t="s">
        <v>380</v>
      </c>
      <c r="D263" s="63" t="s">
        <v>226</v>
      </c>
      <c r="E263" s="63" t="s">
        <v>136</v>
      </c>
      <c r="F263" s="63" t="s">
        <v>137</v>
      </c>
      <c r="G263" s="63">
        <v>1</v>
      </c>
      <c r="H263" s="63">
        <v>1</v>
      </c>
      <c r="I263" s="63">
        <v>80.400000000000006</v>
      </c>
      <c r="J263" s="64">
        <v>1</v>
      </c>
      <c r="K263" s="64">
        <v>1</v>
      </c>
      <c r="L263" s="64"/>
      <c r="M263" s="65">
        <v>41.6</v>
      </c>
      <c r="N263" s="65">
        <v>41.6</v>
      </c>
      <c r="O263" s="65"/>
      <c r="P263" s="65">
        <v>1326300</v>
      </c>
      <c r="Q263" s="65">
        <v>1049796.5235919999</v>
      </c>
      <c r="R263" s="65">
        <v>270664.10140800005</v>
      </c>
      <c r="S263" s="65">
        <v>4139.375</v>
      </c>
      <c r="T263" s="65">
        <v>1700</v>
      </c>
      <c r="U263" s="66">
        <v>0</v>
      </c>
      <c r="V263" s="18">
        <v>0</v>
      </c>
      <c r="W263" s="21"/>
      <c r="X263" s="25"/>
      <c r="Y263" s="25"/>
      <c r="Z263" s="24"/>
    </row>
    <row r="264" spans="1:26" s="18" customFormat="1" ht="23.25" customHeight="1" x14ac:dyDescent="0.25">
      <c r="A264" s="93">
        <v>53</v>
      </c>
      <c r="B264" s="94" t="s">
        <v>328</v>
      </c>
      <c r="C264" s="63" t="s">
        <v>103</v>
      </c>
      <c r="D264" s="63" t="s">
        <v>226</v>
      </c>
      <c r="E264" s="63" t="s">
        <v>136</v>
      </c>
      <c r="F264" s="63" t="s">
        <v>137</v>
      </c>
      <c r="G264" s="63">
        <v>2</v>
      </c>
      <c r="H264" s="63">
        <v>2</v>
      </c>
      <c r="I264" s="63">
        <v>204.3</v>
      </c>
      <c r="J264" s="64">
        <v>2</v>
      </c>
      <c r="K264" s="64">
        <v>2</v>
      </c>
      <c r="L264" s="64"/>
      <c r="M264" s="65">
        <v>103.4</v>
      </c>
      <c r="N264" s="65">
        <v>103.4</v>
      </c>
      <c r="O264" s="65"/>
      <c r="P264" s="65">
        <v>3159400.0000000005</v>
      </c>
      <c r="Q264" s="65">
        <v>1876629.7882314003</v>
      </c>
      <c r="R264" s="65">
        <v>1031970.6007685999</v>
      </c>
      <c r="S264" s="65">
        <v>246799.61100000003</v>
      </c>
      <c r="T264" s="65">
        <v>4000</v>
      </c>
      <c r="U264" s="66">
        <v>0</v>
      </c>
      <c r="V264" s="18">
        <v>0</v>
      </c>
      <c r="W264" s="21"/>
      <c r="X264" s="25"/>
      <c r="Y264" s="25"/>
      <c r="Z264" s="24"/>
    </row>
    <row r="265" spans="1:26" s="18" customFormat="1" ht="23.25" customHeight="1" x14ac:dyDescent="0.25">
      <c r="A265" s="93">
        <v>54</v>
      </c>
      <c r="B265" s="94" t="s">
        <v>381</v>
      </c>
      <c r="C265" s="63" t="s">
        <v>34</v>
      </c>
      <c r="D265" s="63" t="s">
        <v>370</v>
      </c>
      <c r="E265" s="63" t="s">
        <v>136</v>
      </c>
      <c r="F265" s="63" t="s">
        <v>137</v>
      </c>
      <c r="G265" s="63">
        <v>6</v>
      </c>
      <c r="H265" s="63">
        <v>6</v>
      </c>
      <c r="I265" s="63">
        <v>482.8</v>
      </c>
      <c r="J265" s="64">
        <v>4</v>
      </c>
      <c r="K265" s="64">
        <v>4</v>
      </c>
      <c r="L265" s="64"/>
      <c r="M265" s="65">
        <v>225.60000000000002</v>
      </c>
      <c r="N265" s="65">
        <v>225.60000000000002</v>
      </c>
      <c r="O265" s="65"/>
      <c r="P265" s="65">
        <v>7048600.0075000003</v>
      </c>
      <c r="Q265" s="65">
        <v>4582766.1562441001</v>
      </c>
      <c r="R265" s="65">
        <v>2058116.5697558997</v>
      </c>
      <c r="S265" s="65">
        <v>400917.28150000004</v>
      </c>
      <c r="T265" s="65">
        <v>6800</v>
      </c>
      <c r="U265" s="66">
        <v>0</v>
      </c>
      <c r="V265" s="18">
        <v>0</v>
      </c>
      <c r="W265" s="21"/>
      <c r="X265" s="25"/>
      <c r="Y265" s="25"/>
      <c r="Z265" s="24"/>
    </row>
    <row r="266" spans="1:26" s="18" customFormat="1" ht="23.25" customHeight="1" x14ac:dyDescent="0.25">
      <c r="A266" s="93">
        <v>55</v>
      </c>
      <c r="B266" s="94" t="s">
        <v>329</v>
      </c>
      <c r="C266" s="63" t="s">
        <v>120</v>
      </c>
      <c r="D266" s="63" t="s">
        <v>330</v>
      </c>
      <c r="E266" s="63" t="s">
        <v>136</v>
      </c>
      <c r="F266" s="63" t="s">
        <v>137</v>
      </c>
      <c r="G266" s="63">
        <v>3</v>
      </c>
      <c r="H266" s="63">
        <v>3</v>
      </c>
      <c r="I266" s="63">
        <v>482</v>
      </c>
      <c r="J266" s="64">
        <v>3</v>
      </c>
      <c r="K266" s="64">
        <v>3</v>
      </c>
      <c r="L266" s="64"/>
      <c r="M266" s="65">
        <v>172.6</v>
      </c>
      <c r="N266" s="65">
        <v>172.6</v>
      </c>
      <c r="O266" s="65"/>
      <c r="P266" s="65">
        <v>5348000.0120000001</v>
      </c>
      <c r="Q266" s="65">
        <v>3177614.6591689</v>
      </c>
      <c r="R266" s="65">
        <v>1747390.4173311</v>
      </c>
      <c r="S266" s="65">
        <v>417894.93550000002</v>
      </c>
      <c r="T266" s="65">
        <v>5100</v>
      </c>
      <c r="U266" s="66">
        <v>0</v>
      </c>
      <c r="V266" s="18">
        <v>0</v>
      </c>
      <c r="W266" s="21"/>
      <c r="X266" s="25"/>
      <c r="Y266" s="25"/>
      <c r="Z266" s="24"/>
    </row>
    <row r="267" spans="1:26" s="18" customFormat="1" ht="23.25" customHeight="1" x14ac:dyDescent="0.25">
      <c r="A267" s="93">
        <v>56</v>
      </c>
      <c r="B267" s="94" t="s">
        <v>382</v>
      </c>
      <c r="C267" s="63" t="s">
        <v>196</v>
      </c>
      <c r="D267" s="63" t="s">
        <v>214</v>
      </c>
      <c r="E267" s="63" t="s">
        <v>136</v>
      </c>
      <c r="F267" s="63" t="s">
        <v>137</v>
      </c>
      <c r="G267" s="63">
        <v>13</v>
      </c>
      <c r="H267" s="63">
        <v>13</v>
      </c>
      <c r="I267" s="63">
        <v>327.39999999999998</v>
      </c>
      <c r="J267" s="64">
        <v>6</v>
      </c>
      <c r="K267" s="64">
        <v>6</v>
      </c>
      <c r="L267" s="64"/>
      <c r="M267" s="65">
        <v>250.89999999999998</v>
      </c>
      <c r="N267" s="65">
        <v>250.89999999999998</v>
      </c>
      <c r="O267" s="65"/>
      <c r="P267" s="65">
        <v>7769400.0065000001</v>
      </c>
      <c r="Q267" s="65">
        <v>4614139.8510603011</v>
      </c>
      <c r="R267" s="65">
        <v>2537344.7144396999</v>
      </c>
      <c r="S267" s="65">
        <v>606815.44100000011</v>
      </c>
      <c r="T267" s="65">
        <v>11100</v>
      </c>
      <c r="U267" s="66">
        <v>0</v>
      </c>
      <c r="V267" s="18">
        <v>0</v>
      </c>
      <c r="W267" s="21"/>
      <c r="X267" s="25"/>
      <c r="Y267" s="25"/>
      <c r="Z267" s="24"/>
    </row>
    <row r="268" spans="1:26" s="18" customFormat="1" ht="23.25" customHeight="1" x14ac:dyDescent="0.25">
      <c r="A268" s="93">
        <v>57</v>
      </c>
      <c r="B268" s="94" t="s">
        <v>273</v>
      </c>
      <c r="C268" s="63" t="s">
        <v>30</v>
      </c>
      <c r="D268" s="63" t="s">
        <v>165</v>
      </c>
      <c r="E268" s="63" t="s">
        <v>136</v>
      </c>
      <c r="F268" s="63" t="s">
        <v>137</v>
      </c>
      <c r="G268" s="63">
        <v>2</v>
      </c>
      <c r="H268" s="63">
        <v>2</v>
      </c>
      <c r="I268" s="63">
        <v>474</v>
      </c>
      <c r="J268" s="64">
        <v>2</v>
      </c>
      <c r="K268" s="64">
        <v>2</v>
      </c>
      <c r="L268" s="64"/>
      <c r="M268" s="65">
        <v>118.9</v>
      </c>
      <c r="N268" s="65">
        <v>118.9</v>
      </c>
      <c r="O268" s="65"/>
      <c r="P268" s="65">
        <v>3637399.9942226</v>
      </c>
      <c r="Q268" s="65">
        <v>2160913.5680294</v>
      </c>
      <c r="R268" s="65">
        <v>1188300.0451932</v>
      </c>
      <c r="S268" s="65">
        <v>284186.38100000005</v>
      </c>
      <c r="T268" s="65">
        <v>4000</v>
      </c>
      <c r="U268" s="66">
        <v>0</v>
      </c>
      <c r="V268" s="18">
        <v>0</v>
      </c>
      <c r="W268" s="21"/>
      <c r="X268" s="25"/>
      <c r="Y268" s="25"/>
      <c r="Z268" s="24"/>
    </row>
    <row r="269" spans="1:26" s="18" customFormat="1" ht="23.25" customHeight="1" x14ac:dyDescent="0.25">
      <c r="A269" s="93">
        <v>58</v>
      </c>
      <c r="B269" s="94" t="s">
        <v>333</v>
      </c>
      <c r="C269" s="63" t="s">
        <v>103</v>
      </c>
      <c r="D269" s="63" t="s">
        <v>182</v>
      </c>
      <c r="E269" s="63" t="s">
        <v>136</v>
      </c>
      <c r="F269" s="63" t="s">
        <v>137</v>
      </c>
      <c r="G269" s="63">
        <v>2</v>
      </c>
      <c r="H269" s="63">
        <v>2</v>
      </c>
      <c r="I269" s="63">
        <v>576.20000000000005</v>
      </c>
      <c r="J269" s="64">
        <v>2</v>
      </c>
      <c r="K269" s="64">
        <v>2</v>
      </c>
      <c r="L269" s="64"/>
      <c r="M269" s="65">
        <v>146.80000000000001</v>
      </c>
      <c r="N269" s="65">
        <v>146.80000000000001</v>
      </c>
      <c r="O269" s="65"/>
      <c r="P269" s="65">
        <v>4260112.5</v>
      </c>
      <c r="Q269" s="65">
        <v>2531374.5856783004</v>
      </c>
      <c r="R269" s="65">
        <v>1392018.9098216998</v>
      </c>
      <c r="S269" s="65">
        <v>332906.50450000004</v>
      </c>
      <c r="T269" s="65">
        <v>3812.5</v>
      </c>
      <c r="U269" s="66">
        <v>0</v>
      </c>
      <c r="V269" s="18">
        <v>0</v>
      </c>
      <c r="W269" s="21"/>
      <c r="X269" s="25"/>
      <c r="Y269" s="25"/>
      <c r="Z269" s="24"/>
    </row>
    <row r="270" spans="1:26" s="18" customFormat="1" ht="23.25" customHeight="1" x14ac:dyDescent="0.25">
      <c r="A270" s="93">
        <v>59</v>
      </c>
      <c r="B270" s="94" t="s">
        <v>383</v>
      </c>
      <c r="C270" s="63" t="s">
        <v>115</v>
      </c>
      <c r="D270" s="63" t="s">
        <v>148</v>
      </c>
      <c r="E270" s="63" t="s">
        <v>136</v>
      </c>
      <c r="F270" s="63" t="s">
        <v>137</v>
      </c>
      <c r="G270" s="63">
        <v>15</v>
      </c>
      <c r="H270" s="63">
        <v>15</v>
      </c>
      <c r="I270" s="63">
        <v>474</v>
      </c>
      <c r="J270" s="64">
        <v>7</v>
      </c>
      <c r="K270" s="64">
        <v>6</v>
      </c>
      <c r="L270" s="64">
        <v>1</v>
      </c>
      <c r="M270" s="65">
        <v>422.19999999999993</v>
      </c>
      <c r="N270" s="65">
        <v>370.19999999999993</v>
      </c>
      <c r="O270" s="65">
        <v>52</v>
      </c>
      <c r="P270" s="65">
        <v>12492513.2641591</v>
      </c>
      <c r="Q270" s="65">
        <v>8213990.9647068428</v>
      </c>
      <c r="R270" s="65">
        <v>3617294.7847388992</v>
      </c>
      <c r="S270" s="65">
        <v>649827.51471335778</v>
      </c>
      <c r="T270" s="65">
        <v>11400</v>
      </c>
      <c r="U270" s="66">
        <v>0</v>
      </c>
      <c r="V270" s="18">
        <v>0</v>
      </c>
      <c r="W270" s="21"/>
      <c r="X270" s="25"/>
      <c r="Y270" s="25"/>
      <c r="Z270" s="24"/>
    </row>
    <row r="271" spans="1:26" s="18" customFormat="1" ht="23.25" customHeight="1" x14ac:dyDescent="0.25">
      <c r="A271" s="93">
        <v>60</v>
      </c>
      <c r="B271" s="94" t="s">
        <v>279</v>
      </c>
      <c r="C271" s="63" t="s">
        <v>92</v>
      </c>
      <c r="D271" s="63" t="s">
        <v>146</v>
      </c>
      <c r="E271" s="63" t="s">
        <v>138</v>
      </c>
      <c r="F271" s="63" t="s">
        <v>137</v>
      </c>
      <c r="G271" s="63">
        <v>1</v>
      </c>
      <c r="H271" s="63">
        <v>1</v>
      </c>
      <c r="I271" s="63">
        <v>563.29999999999995</v>
      </c>
      <c r="J271" s="64">
        <v>1</v>
      </c>
      <c r="K271" s="64">
        <v>1</v>
      </c>
      <c r="L271" s="64"/>
      <c r="M271" s="65">
        <v>29.8</v>
      </c>
      <c r="N271" s="65">
        <v>29.8</v>
      </c>
      <c r="O271" s="65"/>
      <c r="P271" s="65">
        <v>863648.40999999992</v>
      </c>
      <c r="Q271" s="65">
        <v>683127.3171777532</v>
      </c>
      <c r="R271" s="65">
        <v>176127.50404099681</v>
      </c>
      <c r="S271" s="65">
        <v>2693.5887812500005</v>
      </c>
      <c r="T271" s="65">
        <v>1700</v>
      </c>
      <c r="U271" s="66">
        <v>0</v>
      </c>
      <c r="V271" s="18">
        <v>0</v>
      </c>
      <c r="W271" s="21"/>
      <c r="X271" s="25"/>
      <c r="Y271" s="25"/>
      <c r="Z271" s="24"/>
    </row>
    <row r="272" spans="1:26" s="18" customFormat="1" ht="23.25" customHeight="1" x14ac:dyDescent="0.25">
      <c r="A272" s="93">
        <v>61</v>
      </c>
      <c r="B272" s="94" t="s">
        <v>384</v>
      </c>
      <c r="C272" s="63" t="s">
        <v>117</v>
      </c>
      <c r="D272" s="63" t="s">
        <v>224</v>
      </c>
      <c r="E272" s="63" t="s">
        <v>136</v>
      </c>
      <c r="F272" s="63" t="s">
        <v>137</v>
      </c>
      <c r="G272" s="63">
        <v>1</v>
      </c>
      <c r="H272" s="63">
        <v>1</v>
      </c>
      <c r="I272" s="63">
        <v>681.1</v>
      </c>
      <c r="J272" s="64">
        <v>1</v>
      </c>
      <c r="K272" s="64">
        <v>1</v>
      </c>
      <c r="L272" s="64"/>
      <c r="M272" s="65">
        <v>20.5</v>
      </c>
      <c r="N272" s="65">
        <v>20.5</v>
      </c>
      <c r="O272" s="65"/>
      <c r="P272" s="65">
        <v>750000</v>
      </c>
      <c r="Q272" s="65">
        <v>561630.43898832414</v>
      </c>
      <c r="R272" s="65">
        <v>186110.679330869</v>
      </c>
      <c r="S272" s="65">
        <v>2258.8816808068409</v>
      </c>
      <c r="T272" s="65">
        <v>0</v>
      </c>
      <c r="U272" s="66">
        <v>0</v>
      </c>
      <c r="V272" s="18">
        <v>0</v>
      </c>
      <c r="W272" s="21"/>
      <c r="X272" s="25"/>
      <c r="Y272" s="25"/>
      <c r="Z272" s="24"/>
    </row>
    <row r="273" spans="1:28" s="18" customFormat="1" ht="23.25" customHeight="1" x14ac:dyDescent="0.25">
      <c r="A273" s="93">
        <v>62</v>
      </c>
      <c r="B273" s="94" t="s">
        <v>337</v>
      </c>
      <c r="C273" s="63" t="s">
        <v>82</v>
      </c>
      <c r="D273" s="63" t="s">
        <v>336</v>
      </c>
      <c r="E273" s="63" t="s">
        <v>168</v>
      </c>
      <c r="F273" s="63" t="s">
        <v>137</v>
      </c>
      <c r="G273" s="63">
        <v>4</v>
      </c>
      <c r="H273" s="63">
        <v>4</v>
      </c>
      <c r="I273" s="63">
        <v>601.35</v>
      </c>
      <c r="J273" s="64">
        <v>2</v>
      </c>
      <c r="K273" s="64">
        <v>1</v>
      </c>
      <c r="L273" s="64">
        <v>1</v>
      </c>
      <c r="M273" s="65">
        <v>111.48</v>
      </c>
      <c r="N273" s="65">
        <v>56.6</v>
      </c>
      <c r="O273" s="65">
        <v>54.88</v>
      </c>
      <c r="P273" s="65">
        <v>3063265.67</v>
      </c>
      <c r="Q273" s="65">
        <v>2365748.7354748282</v>
      </c>
      <c r="R273" s="65">
        <v>686406.62352265441</v>
      </c>
      <c r="S273" s="65">
        <v>9410.3110025172718</v>
      </c>
      <c r="T273" s="65">
        <v>1700</v>
      </c>
      <c r="U273" s="66">
        <v>0</v>
      </c>
      <c r="V273" s="18">
        <v>0</v>
      </c>
      <c r="W273" s="21"/>
      <c r="X273" s="25"/>
      <c r="Y273" s="25"/>
      <c r="Z273" s="24"/>
    </row>
    <row r="274" spans="1:28" s="18" customFormat="1" ht="23.25" customHeight="1" x14ac:dyDescent="0.25">
      <c r="A274" s="93">
        <v>63</v>
      </c>
      <c r="B274" s="94" t="s">
        <v>286</v>
      </c>
      <c r="C274" s="63" t="s">
        <v>69</v>
      </c>
      <c r="D274" s="63" t="s">
        <v>187</v>
      </c>
      <c r="E274" s="63" t="s">
        <v>138</v>
      </c>
      <c r="F274" s="63" t="s">
        <v>168</v>
      </c>
      <c r="G274" s="63">
        <v>4</v>
      </c>
      <c r="H274" s="63">
        <v>4</v>
      </c>
      <c r="I274" s="63">
        <v>458.1</v>
      </c>
      <c r="J274" s="64">
        <v>2</v>
      </c>
      <c r="K274" s="64">
        <v>2</v>
      </c>
      <c r="L274" s="64"/>
      <c r="M274" s="65">
        <v>114.19999999999999</v>
      </c>
      <c r="N274" s="65">
        <v>114.19999999999999</v>
      </c>
      <c r="O274" s="65"/>
      <c r="P274" s="65">
        <v>3494200</v>
      </c>
      <c r="Q274" s="65">
        <v>2766593.430708</v>
      </c>
      <c r="R274" s="65">
        <v>713297.81929200003</v>
      </c>
      <c r="S274" s="65">
        <v>10908.75</v>
      </c>
      <c r="T274" s="65">
        <v>3400</v>
      </c>
      <c r="U274" s="66">
        <v>0</v>
      </c>
      <c r="V274" s="18">
        <v>0</v>
      </c>
      <c r="W274" s="21"/>
      <c r="X274" s="25"/>
      <c r="Y274" s="25"/>
      <c r="Z274" s="24"/>
    </row>
    <row r="275" spans="1:28" s="18" customFormat="1" ht="23.25" customHeight="1" x14ac:dyDescent="0.25">
      <c r="A275" s="93">
        <v>64</v>
      </c>
      <c r="B275" s="94" t="s">
        <v>287</v>
      </c>
      <c r="C275" s="63" t="s">
        <v>288</v>
      </c>
      <c r="D275" s="63" t="s">
        <v>217</v>
      </c>
      <c r="E275" s="63" t="s">
        <v>138</v>
      </c>
      <c r="F275" s="63" t="s">
        <v>137</v>
      </c>
      <c r="G275" s="63">
        <v>7</v>
      </c>
      <c r="H275" s="63">
        <v>7</v>
      </c>
      <c r="I275" s="63">
        <v>459.6</v>
      </c>
      <c r="J275" s="64">
        <v>4</v>
      </c>
      <c r="K275" s="64">
        <v>4</v>
      </c>
      <c r="L275" s="64"/>
      <c r="M275" s="65">
        <f>280.7-50.8</f>
        <v>229.89999999999998</v>
      </c>
      <c r="N275" s="65">
        <v>229.9</v>
      </c>
      <c r="O275" s="65"/>
      <c r="P275" s="65">
        <v>7031099.5780844996</v>
      </c>
      <c r="Q275" s="65">
        <v>4176889.9648356</v>
      </c>
      <c r="R275" s="65">
        <v>2296897.3507488999</v>
      </c>
      <c r="S275" s="65">
        <v>549312.26250000007</v>
      </c>
      <c r="T275" s="65">
        <v>8000</v>
      </c>
      <c r="U275" s="66">
        <v>0</v>
      </c>
      <c r="V275" s="18">
        <v>0</v>
      </c>
      <c r="W275" s="21"/>
      <c r="X275" s="25"/>
      <c r="Y275" s="25"/>
      <c r="Z275" s="24"/>
    </row>
    <row r="276" spans="1:28" s="18" customFormat="1" ht="23.25" customHeight="1" x14ac:dyDescent="0.25">
      <c r="A276" s="93">
        <v>65</v>
      </c>
      <c r="B276" s="94" t="s">
        <v>290</v>
      </c>
      <c r="C276" s="63" t="s">
        <v>87</v>
      </c>
      <c r="D276" s="63" t="s">
        <v>202</v>
      </c>
      <c r="E276" s="63" t="s">
        <v>138</v>
      </c>
      <c r="F276" s="63" t="s">
        <v>137</v>
      </c>
      <c r="G276" s="63">
        <v>1</v>
      </c>
      <c r="H276" s="63">
        <v>1</v>
      </c>
      <c r="I276" s="63">
        <v>488.7</v>
      </c>
      <c r="J276" s="64">
        <v>1</v>
      </c>
      <c r="K276" s="64">
        <v>1</v>
      </c>
      <c r="L276" s="64"/>
      <c r="M276" s="65">
        <v>53.9</v>
      </c>
      <c r="N276" s="65">
        <v>53.9</v>
      </c>
      <c r="O276" s="65"/>
      <c r="P276" s="65">
        <v>1971699.5500000003</v>
      </c>
      <c r="Q276" s="65">
        <v>1171629.8037700001</v>
      </c>
      <c r="R276" s="65">
        <v>644286.64622999995</v>
      </c>
      <c r="S276" s="65">
        <v>154083.1</v>
      </c>
      <c r="T276" s="65">
        <v>1700</v>
      </c>
      <c r="U276" s="66">
        <v>0</v>
      </c>
      <c r="V276" s="18">
        <v>0</v>
      </c>
      <c r="W276" s="21"/>
      <c r="X276" s="25"/>
      <c r="Y276" s="25"/>
      <c r="Z276" s="24"/>
    </row>
    <row r="277" spans="1:28" s="18" customFormat="1" ht="23.25" customHeight="1" x14ac:dyDescent="0.25">
      <c r="A277" s="93">
        <v>66</v>
      </c>
      <c r="B277" s="94" t="s">
        <v>385</v>
      </c>
      <c r="C277" s="63" t="s">
        <v>42</v>
      </c>
      <c r="D277" s="63" t="s">
        <v>148</v>
      </c>
      <c r="E277" s="63" t="s">
        <v>136</v>
      </c>
      <c r="F277" s="63" t="s">
        <v>137</v>
      </c>
      <c r="G277" s="63">
        <v>19</v>
      </c>
      <c r="H277" s="63">
        <v>19</v>
      </c>
      <c r="I277" s="63">
        <v>336.1</v>
      </c>
      <c r="J277" s="64">
        <v>7</v>
      </c>
      <c r="K277" s="64">
        <v>7</v>
      </c>
      <c r="L277" s="64"/>
      <c r="M277" s="65">
        <f>336.1-49.8</f>
        <v>286.3</v>
      </c>
      <c r="N277" s="65">
        <v>286.3</v>
      </c>
      <c r="O277" s="65"/>
      <c r="P277" s="65">
        <v>8882112.4999999981</v>
      </c>
      <c r="Q277" s="65">
        <v>5706413.7112243846</v>
      </c>
      <c r="R277" s="65">
        <v>2649926.6715970552</v>
      </c>
      <c r="S277" s="65">
        <v>514859.61717855872</v>
      </c>
      <c r="T277" s="65">
        <v>10912.5</v>
      </c>
      <c r="U277" s="66">
        <v>0</v>
      </c>
      <c r="V277" s="18">
        <v>0</v>
      </c>
      <c r="W277" s="21"/>
      <c r="X277" s="25"/>
      <c r="Y277" s="25"/>
      <c r="Z277" s="24"/>
    </row>
    <row r="278" spans="1:28" s="18" customFormat="1" ht="23.25" customHeight="1" x14ac:dyDescent="0.25">
      <c r="A278" s="93">
        <v>67</v>
      </c>
      <c r="B278" s="94" t="s">
        <v>340</v>
      </c>
      <c r="C278" s="63" t="s">
        <v>123</v>
      </c>
      <c r="D278" s="63" t="s">
        <v>341</v>
      </c>
      <c r="E278" s="63" t="s">
        <v>136</v>
      </c>
      <c r="F278" s="63" t="s">
        <v>137</v>
      </c>
      <c r="G278" s="63">
        <v>7</v>
      </c>
      <c r="H278" s="63">
        <v>7</v>
      </c>
      <c r="I278" s="63">
        <v>332</v>
      </c>
      <c r="J278" s="64">
        <v>3</v>
      </c>
      <c r="K278" s="64">
        <v>3</v>
      </c>
      <c r="L278" s="64"/>
      <c r="M278" s="65">
        <v>127.19999999999999</v>
      </c>
      <c r="N278" s="65">
        <v>127.19999999999999</v>
      </c>
      <c r="O278" s="65"/>
      <c r="P278" s="65">
        <v>3883700.0055</v>
      </c>
      <c r="Q278" s="65">
        <v>2487699.4641494858</v>
      </c>
      <c r="R278" s="65">
        <v>1176537.4949284557</v>
      </c>
      <c r="S278" s="65">
        <v>215463.04642205866</v>
      </c>
      <c r="T278" s="65">
        <v>4000</v>
      </c>
      <c r="U278" s="66">
        <v>0</v>
      </c>
      <c r="V278" s="18">
        <v>0</v>
      </c>
      <c r="W278" s="21"/>
      <c r="X278" s="25"/>
      <c r="Y278" s="25"/>
      <c r="Z278" s="24"/>
    </row>
    <row r="279" spans="1:28" s="18" customFormat="1" ht="23.25" customHeight="1" x14ac:dyDescent="0.25">
      <c r="A279" s="93">
        <v>68</v>
      </c>
      <c r="B279" s="94" t="s">
        <v>297</v>
      </c>
      <c r="C279" s="63" t="s">
        <v>95</v>
      </c>
      <c r="D279" s="63" t="s">
        <v>226</v>
      </c>
      <c r="E279" s="63" t="s">
        <v>138</v>
      </c>
      <c r="F279" s="63" t="s">
        <v>137</v>
      </c>
      <c r="G279" s="63">
        <v>5</v>
      </c>
      <c r="H279" s="63">
        <v>5</v>
      </c>
      <c r="I279" s="63">
        <v>726.5</v>
      </c>
      <c r="J279" s="64">
        <v>4</v>
      </c>
      <c r="K279" s="64">
        <v>4</v>
      </c>
      <c r="L279" s="64"/>
      <c r="M279" s="65">
        <v>224.89999999999998</v>
      </c>
      <c r="N279" s="65">
        <v>224.89999999999998</v>
      </c>
      <c r="O279" s="65"/>
      <c r="P279" s="65">
        <v>6834424.9954339005</v>
      </c>
      <c r="Q279" s="65">
        <v>4060143.3220188003</v>
      </c>
      <c r="R279" s="65">
        <v>2232698.5199150997</v>
      </c>
      <c r="S279" s="65">
        <v>533958.15350000001</v>
      </c>
      <c r="T279" s="65">
        <v>7625</v>
      </c>
      <c r="U279" s="66">
        <v>0</v>
      </c>
      <c r="V279" s="18">
        <v>0</v>
      </c>
      <c r="W279" s="21"/>
      <c r="X279" s="25"/>
      <c r="Y279" s="25"/>
      <c r="Z279" s="24"/>
    </row>
    <row r="280" spans="1:28" s="18" customFormat="1" ht="23.25" customHeight="1" x14ac:dyDescent="0.25">
      <c r="A280" s="93">
        <v>69</v>
      </c>
      <c r="B280" s="94" t="s">
        <v>298</v>
      </c>
      <c r="C280" s="63" t="s">
        <v>91</v>
      </c>
      <c r="D280" s="63" t="s">
        <v>146</v>
      </c>
      <c r="E280" s="63" t="s">
        <v>138</v>
      </c>
      <c r="F280" s="63" t="s">
        <v>137</v>
      </c>
      <c r="G280" s="63">
        <v>11</v>
      </c>
      <c r="H280" s="63">
        <v>11</v>
      </c>
      <c r="I280" s="63">
        <v>738</v>
      </c>
      <c r="J280" s="64">
        <v>5</v>
      </c>
      <c r="K280" s="64">
        <v>5</v>
      </c>
      <c r="L280" s="64"/>
      <c r="M280" s="65">
        <v>301.7</v>
      </c>
      <c r="N280" s="65">
        <v>301.7</v>
      </c>
      <c r="O280" s="65"/>
      <c r="P280" s="65">
        <v>8717399.995000001</v>
      </c>
      <c r="Q280" s="65">
        <v>5457922.8030793006</v>
      </c>
      <c r="R280" s="65">
        <v>2675507.2674207003</v>
      </c>
      <c r="S280" s="65">
        <v>575469.92450000008</v>
      </c>
      <c r="T280" s="65">
        <v>8500</v>
      </c>
      <c r="U280" s="66">
        <v>0</v>
      </c>
      <c r="V280" s="18">
        <v>0</v>
      </c>
      <c r="W280" s="21"/>
      <c r="X280" s="25"/>
      <c r="Y280" s="25"/>
      <c r="Z280" s="24"/>
    </row>
    <row r="281" spans="1:28" s="18" customFormat="1" ht="23.25" customHeight="1" x14ac:dyDescent="0.25">
      <c r="A281" s="93">
        <v>70</v>
      </c>
      <c r="B281" s="94" t="s">
        <v>342</v>
      </c>
      <c r="C281" s="63" t="s">
        <v>50</v>
      </c>
      <c r="D281" s="63" t="s">
        <v>192</v>
      </c>
      <c r="E281" s="63" t="s">
        <v>168</v>
      </c>
      <c r="F281" s="63" t="s">
        <v>137</v>
      </c>
      <c r="G281" s="63">
        <v>3</v>
      </c>
      <c r="H281" s="63">
        <v>3</v>
      </c>
      <c r="I281" s="63">
        <v>468.2</v>
      </c>
      <c r="J281" s="64">
        <v>3</v>
      </c>
      <c r="K281" s="64">
        <v>3</v>
      </c>
      <c r="L281" s="64"/>
      <c r="M281" s="65">
        <v>181.10000000000002</v>
      </c>
      <c r="N281" s="65">
        <v>181.10000000000002</v>
      </c>
      <c r="O281" s="65"/>
      <c r="P281" s="65">
        <v>5461100.006000001</v>
      </c>
      <c r="Q281" s="65">
        <v>3562747.6240088004</v>
      </c>
      <c r="R281" s="65">
        <v>1586972.0114912</v>
      </c>
      <c r="S281" s="65">
        <v>305980.37050000002</v>
      </c>
      <c r="T281" s="65">
        <v>5400</v>
      </c>
      <c r="U281" s="66">
        <v>0</v>
      </c>
      <c r="V281" s="18">
        <v>0</v>
      </c>
      <c r="W281" s="21"/>
      <c r="X281" s="25"/>
      <c r="Y281" s="25"/>
      <c r="Z281" s="24"/>
    </row>
    <row r="282" spans="1:28" s="18" customFormat="1" ht="23.25" customHeight="1" x14ac:dyDescent="0.25">
      <c r="A282" s="93">
        <v>71</v>
      </c>
      <c r="B282" s="94" t="s">
        <v>386</v>
      </c>
      <c r="C282" s="63" t="s">
        <v>50</v>
      </c>
      <c r="D282" s="63" t="s">
        <v>165</v>
      </c>
      <c r="E282" s="63" t="s">
        <v>136</v>
      </c>
      <c r="F282" s="63" t="s">
        <v>137</v>
      </c>
      <c r="G282" s="63">
        <v>1</v>
      </c>
      <c r="H282" s="63">
        <v>1</v>
      </c>
      <c r="I282" s="63">
        <v>470.5</v>
      </c>
      <c r="J282" s="64">
        <v>1</v>
      </c>
      <c r="K282" s="64">
        <v>1</v>
      </c>
      <c r="L282" s="64"/>
      <c r="M282" s="65">
        <v>65.599999999999994</v>
      </c>
      <c r="N282" s="65">
        <v>65.599999999999994</v>
      </c>
      <c r="O282" s="65"/>
      <c r="P282" s="65">
        <v>1934400</v>
      </c>
      <c r="Q282" s="65">
        <v>1149446.1531707002</v>
      </c>
      <c r="R282" s="65">
        <v>632087.71632929996</v>
      </c>
      <c r="S282" s="65">
        <v>151166.1305</v>
      </c>
      <c r="T282" s="65">
        <v>1700</v>
      </c>
      <c r="U282" s="66">
        <v>0</v>
      </c>
      <c r="V282" s="18">
        <v>0</v>
      </c>
      <c r="W282" s="21"/>
      <c r="X282" s="25"/>
      <c r="Y282" s="25"/>
      <c r="Z282" s="24"/>
    </row>
    <row r="283" spans="1:28" s="18" customFormat="1" ht="23.25" customHeight="1" x14ac:dyDescent="0.25">
      <c r="A283" s="93">
        <v>72</v>
      </c>
      <c r="B283" s="94" t="s">
        <v>303</v>
      </c>
      <c r="C283" s="63" t="s">
        <v>123</v>
      </c>
      <c r="D283" s="63" t="s">
        <v>224</v>
      </c>
      <c r="E283" s="63" t="s">
        <v>138</v>
      </c>
      <c r="F283" s="63" t="s">
        <v>137</v>
      </c>
      <c r="G283" s="63">
        <v>4</v>
      </c>
      <c r="H283" s="63">
        <v>4</v>
      </c>
      <c r="I283" s="63">
        <v>461.4</v>
      </c>
      <c r="J283" s="64">
        <v>1</v>
      </c>
      <c r="K283" s="64">
        <v>1</v>
      </c>
      <c r="L283" s="64"/>
      <c r="M283" s="65">
        <v>53.3</v>
      </c>
      <c r="N283" s="65">
        <v>53.3</v>
      </c>
      <c r="O283" s="65"/>
      <c r="P283" s="65">
        <v>1608378.8099999998</v>
      </c>
      <c r="Q283" s="65">
        <v>1274702.161676761</v>
      </c>
      <c r="R283" s="65">
        <v>328650.46454198897</v>
      </c>
      <c r="S283" s="65">
        <v>5026.1837812500007</v>
      </c>
      <c r="T283" s="65">
        <v>0</v>
      </c>
      <c r="U283" s="66">
        <v>0</v>
      </c>
      <c r="V283" s="18">
        <v>0</v>
      </c>
      <c r="W283" s="21"/>
      <c r="X283" s="25"/>
      <c r="Y283" s="25"/>
      <c r="Z283" s="24"/>
    </row>
    <row r="284" spans="1:28" s="80" customFormat="1" ht="42.75" customHeight="1" x14ac:dyDescent="0.25">
      <c r="A284" s="134" t="s">
        <v>498</v>
      </c>
      <c r="B284" s="134"/>
      <c r="C284" s="96" t="s">
        <v>28</v>
      </c>
      <c r="D284" s="96" t="s">
        <v>28</v>
      </c>
      <c r="E284" s="96" t="s">
        <v>28</v>
      </c>
      <c r="F284" s="96" t="s">
        <v>28</v>
      </c>
      <c r="G284" s="97">
        <f>G285</f>
        <v>4</v>
      </c>
      <c r="H284" s="97">
        <f>H285</f>
        <v>4</v>
      </c>
      <c r="I284" s="98">
        <f>I285</f>
        <v>482</v>
      </c>
      <c r="J284" s="97">
        <f>J285</f>
        <v>1</v>
      </c>
      <c r="K284" s="97">
        <f>K285</f>
        <v>1</v>
      </c>
      <c r="L284" s="97">
        <f>L314</f>
        <v>0</v>
      </c>
      <c r="M284" s="98">
        <f>M285</f>
        <v>53.9</v>
      </c>
      <c r="N284" s="98">
        <f>N285</f>
        <v>53.9</v>
      </c>
      <c r="O284" s="98">
        <f>O314</f>
        <v>0</v>
      </c>
      <c r="P284" s="98">
        <f>T284</f>
        <v>1679346.5981777539</v>
      </c>
      <c r="Q284" s="98">
        <f>Q285</f>
        <v>0</v>
      </c>
      <c r="R284" s="98">
        <f>R285</f>
        <v>0</v>
      </c>
      <c r="S284" s="98">
        <f>S285</f>
        <v>0</v>
      </c>
      <c r="T284" s="98">
        <f>T285</f>
        <v>1679346.5981777539</v>
      </c>
      <c r="U284" s="98">
        <f>SUM(U314:U319)</f>
        <v>0</v>
      </c>
    </row>
    <row r="285" spans="1:28" s="5" customFormat="1" ht="27.75" customHeight="1" x14ac:dyDescent="0.25">
      <c r="A285" s="46">
        <v>1</v>
      </c>
      <c r="B285" s="47" t="s">
        <v>329</v>
      </c>
      <c r="C285" s="41" t="s">
        <v>120</v>
      </c>
      <c r="D285" s="41" t="s">
        <v>330</v>
      </c>
      <c r="E285" s="41" t="s">
        <v>136</v>
      </c>
      <c r="F285" s="41" t="s">
        <v>137</v>
      </c>
      <c r="G285" s="41">
        <v>4</v>
      </c>
      <c r="H285" s="41">
        <v>4</v>
      </c>
      <c r="I285" s="41">
        <v>482</v>
      </c>
      <c r="J285" s="36">
        <v>1</v>
      </c>
      <c r="K285" s="36">
        <v>1</v>
      </c>
      <c r="L285" s="36"/>
      <c r="M285" s="48">
        <v>53.9</v>
      </c>
      <c r="N285" s="49">
        <v>53.9</v>
      </c>
      <c r="O285" s="49"/>
      <c r="P285" s="50">
        <v>1679346.5981777539</v>
      </c>
      <c r="Q285" s="50">
        <v>0</v>
      </c>
      <c r="R285" s="50">
        <v>0</v>
      </c>
      <c r="S285" s="50">
        <v>0</v>
      </c>
      <c r="T285" s="51">
        <v>1679346.5981777539</v>
      </c>
      <c r="U285" s="51">
        <v>0</v>
      </c>
      <c r="V285" s="5">
        <v>0</v>
      </c>
    </row>
    <row r="286" spans="1:28" s="102" customFormat="1" ht="36.75" customHeight="1" x14ac:dyDescent="0.25">
      <c r="A286" s="146" t="s">
        <v>495</v>
      </c>
      <c r="B286" s="147"/>
      <c r="C286" s="148" t="s">
        <v>44</v>
      </c>
      <c r="D286" s="149" t="s">
        <v>44</v>
      </c>
      <c r="E286" s="150" t="s">
        <v>44</v>
      </c>
      <c r="F286" s="150" t="s">
        <v>44</v>
      </c>
      <c r="G286" s="151">
        <f t="shared" ref="G286:S286" si="7">SUM(G287:G392)</f>
        <v>392</v>
      </c>
      <c r="H286" s="151">
        <f t="shared" si="7"/>
        <v>392</v>
      </c>
      <c r="I286" s="113">
        <f t="shared" si="7"/>
        <v>9576.8299999999981</v>
      </c>
      <c r="J286" s="152">
        <f t="shared" si="7"/>
        <v>254</v>
      </c>
      <c r="K286" s="152">
        <f t="shared" si="7"/>
        <v>107</v>
      </c>
      <c r="L286" s="152">
        <f t="shared" si="7"/>
        <v>147</v>
      </c>
      <c r="M286" s="113">
        <f t="shared" si="7"/>
        <v>9576.8299999999981</v>
      </c>
      <c r="N286" s="99">
        <f t="shared" si="7"/>
        <v>4338.18</v>
      </c>
      <c r="O286" s="99">
        <f t="shared" si="7"/>
        <v>5238.6499999999996</v>
      </c>
      <c r="P286" s="99">
        <f t="shared" si="7"/>
        <v>394919738.70600015</v>
      </c>
      <c r="Q286" s="99">
        <f t="shared" si="7"/>
        <v>164247119.33939537</v>
      </c>
      <c r="R286" s="113">
        <f t="shared" si="7"/>
        <v>199789895.81840542</v>
      </c>
      <c r="S286" s="99">
        <f t="shared" si="7"/>
        <v>30882723.566809185</v>
      </c>
      <c r="T286" s="99">
        <f>SUM(T287:T382)</f>
        <v>0</v>
      </c>
      <c r="U286" s="99">
        <f>SUM(U287:U382)</f>
        <v>0</v>
      </c>
      <c r="V286" s="100">
        <f>SUM(W287:W348)</f>
        <v>0</v>
      </c>
      <c r="W286" s="101">
        <f>SUM(X294:X348)</f>
        <v>0</v>
      </c>
      <c r="X286" s="80"/>
      <c r="Y286" s="80"/>
      <c r="Z286" s="80"/>
      <c r="AA286" s="80"/>
      <c r="AB286" s="80"/>
    </row>
    <row r="287" spans="1:28" s="5" customFormat="1" ht="23.25" customHeight="1" x14ac:dyDescent="0.25">
      <c r="A287" s="57">
        <v>1</v>
      </c>
      <c r="B287" s="58" t="s">
        <v>403</v>
      </c>
      <c r="C287" s="43">
        <v>61</v>
      </c>
      <c r="D287" s="44">
        <v>39428</v>
      </c>
      <c r="E287" s="43" t="s">
        <v>401</v>
      </c>
      <c r="F287" s="43" t="s">
        <v>402</v>
      </c>
      <c r="G287" s="43">
        <v>0</v>
      </c>
      <c r="H287" s="43">
        <v>0</v>
      </c>
      <c r="I287" s="43">
        <v>31.2</v>
      </c>
      <c r="J287" s="106">
        <v>1</v>
      </c>
      <c r="K287" s="106">
        <v>0</v>
      </c>
      <c r="L287" s="106">
        <v>1</v>
      </c>
      <c r="M287" s="110">
        <v>31.2</v>
      </c>
      <c r="N287" s="54">
        <v>0</v>
      </c>
      <c r="O287" s="54">
        <v>31.2</v>
      </c>
      <c r="P287" s="45">
        <f t="shared" ref="P287:P350" si="8">M287*41237</f>
        <v>1286594.3999999999</v>
      </c>
      <c r="Q287" s="109">
        <v>535094.61399999994</v>
      </c>
      <c r="R287" s="45">
        <v>650888.11399999994</v>
      </c>
      <c r="S287" s="109">
        <f t="shared" ref="S287:S350" si="9">P287*7.82%</f>
        <v>100611.68208</v>
      </c>
      <c r="T287" s="42">
        <v>0</v>
      </c>
      <c r="U287" s="42">
        <v>0</v>
      </c>
    </row>
    <row r="288" spans="1:28" s="5" customFormat="1" ht="23.25" customHeight="1" x14ac:dyDescent="0.25">
      <c r="A288" s="57">
        <v>2</v>
      </c>
      <c r="B288" s="58" t="s">
        <v>404</v>
      </c>
      <c r="C288" s="43">
        <v>68</v>
      </c>
      <c r="D288" s="44">
        <v>40389</v>
      </c>
      <c r="E288" s="43" t="s">
        <v>401</v>
      </c>
      <c r="F288" s="43" t="s">
        <v>402</v>
      </c>
      <c r="G288" s="43">
        <v>1</v>
      </c>
      <c r="H288" s="43">
        <v>1</v>
      </c>
      <c r="I288" s="43">
        <v>31.6</v>
      </c>
      <c r="J288" s="106">
        <v>1</v>
      </c>
      <c r="K288" s="106">
        <v>0</v>
      </c>
      <c r="L288" s="106">
        <v>1</v>
      </c>
      <c r="M288" s="110">
        <v>31.6</v>
      </c>
      <c r="N288" s="54">
        <v>0</v>
      </c>
      <c r="O288" s="54">
        <v>31.6</v>
      </c>
      <c r="P288" s="45">
        <f t="shared" si="8"/>
        <v>1303089.2</v>
      </c>
      <c r="Q288" s="109">
        <f t="shared" ref="Q288:Q351" si="10">P288*41.59%</f>
        <v>541954.79827999999</v>
      </c>
      <c r="R288" s="45">
        <f t="shared" ref="R288:R350" si="11">P288*50.59%</f>
        <v>659232.82628000004</v>
      </c>
      <c r="S288" s="109">
        <f t="shared" si="9"/>
        <v>101901.57544</v>
      </c>
      <c r="T288" s="42">
        <v>0</v>
      </c>
      <c r="U288" s="42">
        <v>0</v>
      </c>
    </row>
    <row r="289" spans="1:21" s="5" customFormat="1" ht="23.25" customHeight="1" x14ac:dyDescent="0.25">
      <c r="A289" s="57">
        <v>3</v>
      </c>
      <c r="B289" s="58" t="s">
        <v>405</v>
      </c>
      <c r="C289" s="43">
        <v>162</v>
      </c>
      <c r="D289" s="44">
        <v>40120</v>
      </c>
      <c r="E289" s="43" t="s">
        <v>401</v>
      </c>
      <c r="F289" s="43" t="s">
        <v>402</v>
      </c>
      <c r="G289" s="43">
        <v>4</v>
      </c>
      <c r="H289" s="43">
        <v>4</v>
      </c>
      <c r="I289" s="43">
        <v>80.900000000000006</v>
      </c>
      <c r="J289" s="106">
        <v>2</v>
      </c>
      <c r="K289" s="106">
        <v>1</v>
      </c>
      <c r="L289" s="106">
        <v>1</v>
      </c>
      <c r="M289" s="110">
        <v>80.900000000000006</v>
      </c>
      <c r="N289" s="54">
        <v>40.299999999999997</v>
      </c>
      <c r="O289" s="54">
        <v>40.6</v>
      </c>
      <c r="P289" s="45">
        <f t="shared" si="8"/>
        <v>3336073.3000000003</v>
      </c>
      <c r="Q289" s="109">
        <v>1387472.8940000001</v>
      </c>
      <c r="R289" s="45">
        <f t="shared" si="11"/>
        <v>1687719.4824700002</v>
      </c>
      <c r="S289" s="109">
        <f t="shared" si="9"/>
        <v>260880.93206000005</v>
      </c>
      <c r="T289" s="42">
        <v>0</v>
      </c>
      <c r="U289" s="42">
        <v>0</v>
      </c>
    </row>
    <row r="290" spans="1:21" s="5" customFormat="1" ht="23.25" customHeight="1" x14ac:dyDescent="0.25">
      <c r="A290" s="57">
        <v>4</v>
      </c>
      <c r="B290" s="58" t="s">
        <v>406</v>
      </c>
      <c r="C290" s="43">
        <v>165</v>
      </c>
      <c r="D290" s="44">
        <v>40120</v>
      </c>
      <c r="E290" s="43" t="s">
        <v>401</v>
      </c>
      <c r="F290" s="43" t="s">
        <v>402</v>
      </c>
      <c r="G290" s="43">
        <v>4</v>
      </c>
      <c r="H290" s="43">
        <v>4</v>
      </c>
      <c r="I290" s="43">
        <v>66.5</v>
      </c>
      <c r="J290" s="106">
        <v>2</v>
      </c>
      <c r="K290" s="106">
        <v>1</v>
      </c>
      <c r="L290" s="106">
        <v>1</v>
      </c>
      <c r="M290" s="110">
        <v>66.5</v>
      </c>
      <c r="N290" s="54">
        <v>40.4</v>
      </c>
      <c r="O290" s="54">
        <v>26.1</v>
      </c>
      <c r="P290" s="45">
        <f t="shared" si="8"/>
        <v>2742260.5</v>
      </c>
      <c r="Q290" s="109">
        <f t="shared" si="10"/>
        <v>1140506.1419500001</v>
      </c>
      <c r="R290" s="45">
        <f t="shared" si="11"/>
        <v>1387309.5869500001</v>
      </c>
      <c r="S290" s="109">
        <f t="shared" si="9"/>
        <v>214444.77110000001</v>
      </c>
      <c r="T290" s="42">
        <v>0</v>
      </c>
      <c r="U290" s="42">
        <v>0</v>
      </c>
    </row>
    <row r="291" spans="1:21" s="5" customFormat="1" ht="23.25" customHeight="1" x14ac:dyDescent="0.25">
      <c r="A291" s="57">
        <v>5</v>
      </c>
      <c r="B291" s="58" t="s">
        <v>407</v>
      </c>
      <c r="C291" s="43">
        <v>49</v>
      </c>
      <c r="D291" s="44">
        <v>40667</v>
      </c>
      <c r="E291" s="43" t="s">
        <v>401</v>
      </c>
      <c r="F291" s="43" t="s">
        <v>402</v>
      </c>
      <c r="G291" s="43">
        <v>2</v>
      </c>
      <c r="H291" s="43">
        <v>2</v>
      </c>
      <c r="I291" s="43">
        <v>89.2</v>
      </c>
      <c r="J291" s="106">
        <v>2</v>
      </c>
      <c r="K291" s="106">
        <v>0</v>
      </c>
      <c r="L291" s="106">
        <v>2</v>
      </c>
      <c r="M291" s="110">
        <v>89.2</v>
      </c>
      <c r="N291" s="54">
        <v>0</v>
      </c>
      <c r="O291" s="54">
        <v>89.2</v>
      </c>
      <c r="P291" s="45">
        <v>3678340.4</v>
      </c>
      <c r="Q291" s="109">
        <f t="shared" si="10"/>
        <v>1529821.7723600001</v>
      </c>
      <c r="R291" s="45">
        <f t="shared" si="11"/>
        <v>1860872.40836</v>
      </c>
      <c r="S291" s="109">
        <f t="shared" si="9"/>
        <v>287646.21928000002</v>
      </c>
      <c r="T291" s="42">
        <v>0</v>
      </c>
      <c r="U291" s="42">
        <v>0</v>
      </c>
    </row>
    <row r="292" spans="1:21" s="5" customFormat="1" ht="23.25" customHeight="1" x14ac:dyDescent="0.25">
      <c r="A292" s="57">
        <v>6</v>
      </c>
      <c r="B292" s="58" t="s">
        <v>408</v>
      </c>
      <c r="C292" s="43">
        <v>59</v>
      </c>
      <c r="D292" s="44">
        <v>39913</v>
      </c>
      <c r="E292" s="43" t="s">
        <v>401</v>
      </c>
      <c r="F292" s="43" t="s">
        <v>402</v>
      </c>
      <c r="G292" s="43">
        <v>4</v>
      </c>
      <c r="H292" s="43">
        <v>4</v>
      </c>
      <c r="I292" s="43">
        <v>75</v>
      </c>
      <c r="J292" s="106">
        <v>2</v>
      </c>
      <c r="K292" s="106">
        <v>0</v>
      </c>
      <c r="L292" s="106">
        <v>2</v>
      </c>
      <c r="M292" s="110">
        <f>O292</f>
        <v>75</v>
      </c>
      <c r="N292" s="54">
        <v>0</v>
      </c>
      <c r="O292" s="54">
        <v>75</v>
      </c>
      <c r="P292" s="45">
        <f t="shared" si="8"/>
        <v>3092775</v>
      </c>
      <c r="Q292" s="109">
        <f t="shared" si="10"/>
        <v>1286285.1225000001</v>
      </c>
      <c r="R292" s="45">
        <f t="shared" si="11"/>
        <v>1564634.8725000001</v>
      </c>
      <c r="S292" s="109">
        <f t="shared" si="9"/>
        <v>241855.005</v>
      </c>
      <c r="T292" s="42">
        <v>0</v>
      </c>
      <c r="U292" s="42">
        <v>0</v>
      </c>
    </row>
    <row r="293" spans="1:21" s="5" customFormat="1" ht="23.25" customHeight="1" x14ac:dyDescent="0.25">
      <c r="A293" s="57">
        <v>7</v>
      </c>
      <c r="B293" s="58" t="s">
        <v>409</v>
      </c>
      <c r="C293" s="43">
        <v>93</v>
      </c>
      <c r="D293" s="44">
        <v>39777</v>
      </c>
      <c r="E293" s="43" t="s">
        <v>401</v>
      </c>
      <c r="F293" s="43" t="s">
        <v>402</v>
      </c>
      <c r="G293" s="43">
        <v>1</v>
      </c>
      <c r="H293" s="43">
        <v>1</v>
      </c>
      <c r="I293" s="43">
        <v>31.4</v>
      </c>
      <c r="J293" s="106">
        <v>1</v>
      </c>
      <c r="K293" s="106">
        <v>0</v>
      </c>
      <c r="L293" s="106">
        <v>1</v>
      </c>
      <c r="M293" s="110">
        <v>31.4</v>
      </c>
      <c r="N293" s="54">
        <v>0</v>
      </c>
      <c r="O293" s="54">
        <v>31.4</v>
      </c>
      <c r="P293" s="45">
        <f t="shared" si="8"/>
        <v>1294841.8</v>
      </c>
      <c r="Q293" s="109">
        <f t="shared" si="10"/>
        <v>538524.70462000009</v>
      </c>
      <c r="R293" s="45">
        <f t="shared" si="11"/>
        <v>655060.46662000008</v>
      </c>
      <c r="S293" s="109">
        <f t="shared" si="9"/>
        <v>101256.62876000001</v>
      </c>
      <c r="T293" s="42">
        <v>0</v>
      </c>
      <c r="U293" s="42">
        <v>0</v>
      </c>
    </row>
    <row r="294" spans="1:21" s="5" customFormat="1" ht="23.25" customHeight="1" x14ac:dyDescent="0.25">
      <c r="A294" s="46">
        <v>8</v>
      </c>
      <c r="B294" s="47" t="s">
        <v>410</v>
      </c>
      <c r="C294" s="41">
        <v>122</v>
      </c>
      <c r="D294" s="52">
        <v>40081</v>
      </c>
      <c r="E294" s="41" t="s">
        <v>401</v>
      </c>
      <c r="F294" s="41" t="s">
        <v>402</v>
      </c>
      <c r="G294" s="41">
        <v>14</v>
      </c>
      <c r="H294" s="41">
        <v>14</v>
      </c>
      <c r="I294" s="41">
        <v>412.7</v>
      </c>
      <c r="J294" s="36">
        <v>7</v>
      </c>
      <c r="K294" s="36">
        <v>6</v>
      </c>
      <c r="L294" s="36">
        <v>1</v>
      </c>
      <c r="M294" s="53">
        <v>412.7</v>
      </c>
      <c r="N294" s="54">
        <v>347.2</v>
      </c>
      <c r="O294" s="54">
        <v>65.5</v>
      </c>
      <c r="P294" s="45">
        <f t="shared" si="8"/>
        <v>17018509.899999999</v>
      </c>
      <c r="Q294" s="109">
        <f t="shared" si="10"/>
        <v>7077998.2674099999</v>
      </c>
      <c r="R294" s="45">
        <f t="shared" si="11"/>
        <v>8609664.1584099997</v>
      </c>
      <c r="S294" s="109">
        <f t="shared" si="9"/>
        <v>1330847.4741799999</v>
      </c>
      <c r="T294" s="42">
        <v>0</v>
      </c>
      <c r="U294" s="42">
        <v>0</v>
      </c>
    </row>
    <row r="295" spans="1:21" s="5" customFormat="1" ht="23.25" customHeight="1" x14ac:dyDescent="0.25">
      <c r="A295" s="46">
        <v>9</v>
      </c>
      <c r="B295" s="47" t="s">
        <v>411</v>
      </c>
      <c r="C295" s="41">
        <v>69</v>
      </c>
      <c r="D295" s="52">
        <v>39931</v>
      </c>
      <c r="E295" s="41" t="s">
        <v>401</v>
      </c>
      <c r="F295" s="41" t="s">
        <v>402</v>
      </c>
      <c r="G295" s="41">
        <v>20</v>
      </c>
      <c r="H295" s="41">
        <v>20</v>
      </c>
      <c r="I295" s="41">
        <v>281.5</v>
      </c>
      <c r="J295" s="36">
        <v>15</v>
      </c>
      <c r="K295" s="36">
        <v>9</v>
      </c>
      <c r="L295" s="36">
        <v>6</v>
      </c>
      <c r="M295" s="53">
        <v>281.5</v>
      </c>
      <c r="N295" s="54">
        <v>167.2</v>
      </c>
      <c r="O295" s="54">
        <v>114.3</v>
      </c>
      <c r="P295" s="45">
        <v>11608215.5</v>
      </c>
      <c r="Q295" s="109">
        <f t="shared" si="10"/>
        <v>4827856.8264500005</v>
      </c>
      <c r="R295" s="45">
        <f t="shared" si="11"/>
        <v>5872596.2214500001</v>
      </c>
      <c r="S295" s="109">
        <f t="shared" si="9"/>
        <v>907762.45210000011</v>
      </c>
      <c r="T295" s="42">
        <v>0</v>
      </c>
      <c r="U295" s="42">
        <v>0</v>
      </c>
    </row>
    <row r="296" spans="1:21" s="5" customFormat="1" ht="23.25" customHeight="1" x14ac:dyDescent="0.25">
      <c r="A296" s="46">
        <v>10</v>
      </c>
      <c r="B296" s="47" t="s">
        <v>412</v>
      </c>
      <c r="C296" s="41">
        <v>65</v>
      </c>
      <c r="D296" s="52">
        <v>40389</v>
      </c>
      <c r="E296" s="41" t="s">
        <v>401</v>
      </c>
      <c r="F296" s="41" t="s">
        <v>402</v>
      </c>
      <c r="G296" s="41">
        <v>4</v>
      </c>
      <c r="H296" s="41">
        <v>4</v>
      </c>
      <c r="I296" s="41">
        <v>78.599999999999994</v>
      </c>
      <c r="J296" s="36">
        <v>2</v>
      </c>
      <c r="K296" s="36">
        <v>0</v>
      </c>
      <c r="L296" s="36">
        <v>2</v>
      </c>
      <c r="M296" s="53">
        <v>78.599999999999994</v>
      </c>
      <c r="N296" s="54">
        <v>0</v>
      </c>
      <c r="O296" s="54">
        <v>78.599999999999994</v>
      </c>
      <c r="P296" s="45">
        <f t="shared" si="8"/>
        <v>3241228.1999999997</v>
      </c>
      <c r="Q296" s="109">
        <f t="shared" si="10"/>
        <v>1348026.8083800001</v>
      </c>
      <c r="R296" s="45">
        <f t="shared" si="11"/>
        <v>1639737.34638</v>
      </c>
      <c r="S296" s="109">
        <f t="shared" si="9"/>
        <v>253464.04524000001</v>
      </c>
      <c r="T296" s="42">
        <v>0</v>
      </c>
      <c r="U296" s="42">
        <v>0</v>
      </c>
    </row>
    <row r="297" spans="1:21" s="5" customFormat="1" ht="23.25" customHeight="1" x14ac:dyDescent="0.25">
      <c r="A297" s="46">
        <v>11</v>
      </c>
      <c r="B297" s="47" t="s">
        <v>413</v>
      </c>
      <c r="C297" s="41">
        <v>118</v>
      </c>
      <c r="D297" s="52">
        <v>40081</v>
      </c>
      <c r="E297" s="41" t="s">
        <v>401</v>
      </c>
      <c r="F297" s="41" t="s">
        <v>402</v>
      </c>
      <c r="G297" s="41">
        <v>9</v>
      </c>
      <c r="H297" s="41">
        <v>9</v>
      </c>
      <c r="I297" s="41">
        <v>137.4</v>
      </c>
      <c r="J297" s="36">
        <v>5</v>
      </c>
      <c r="K297" s="36">
        <v>5</v>
      </c>
      <c r="L297" s="36">
        <v>0</v>
      </c>
      <c r="M297" s="53">
        <v>137.4</v>
      </c>
      <c r="N297" s="54">
        <v>137.4</v>
      </c>
      <c r="O297" s="54">
        <v>0</v>
      </c>
      <c r="P297" s="45">
        <v>5665963.7999999998</v>
      </c>
      <c r="Q297" s="109">
        <f t="shared" si="10"/>
        <v>2356474.34442</v>
      </c>
      <c r="R297" s="45">
        <f t="shared" si="11"/>
        <v>2866411.0864200001</v>
      </c>
      <c r="S297" s="109">
        <f t="shared" si="9"/>
        <v>443078.36916</v>
      </c>
      <c r="T297" s="42">
        <v>0</v>
      </c>
      <c r="U297" s="42">
        <v>0</v>
      </c>
    </row>
    <row r="298" spans="1:21" s="5" customFormat="1" ht="23.25" customHeight="1" x14ac:dyDescent="0.25">
      <c r="A298" s="57">
        <v>12</v>
      </c>
      <c r="B298" s="58" t="s">
        <v>414</v>
      </c>
      <c r="C298" s="43">
        <v>36</v>
      </c>
      <c r="D298" s="44">
        <v>40652</v>
      </c>
      <c r="E298" s="43" t="s">
        <v>401</v>
      </c>
      <c r="F298" s="43" t="s">
        <v>402</v>
      </c>
      <c r="G298" s="43">
        <v>2</v>
      </c>
      <c r="H298" s="43">
        <v>2</v>
      </c>
      <c r="I298" s="43">
        <v>54.4</v>
      </c>
      <c r="J298" s="106">
        <v>2</v>
      </c>
      <c r="K298" s="106">
        <v>0</v>
      </c>
      <c r="L298" s="106">
        <v>2</v>
      </c>
      <c r="M298" s="110">
        <v>54.4</v>
      </c>
      <c r="N298" s="54">
        <v>0</v>
      </c>
      <c r="O298" s="54">
        <v>54.4</v>
      </c>
      <c r="P298" s="45">
        <f t="shared" si="8"/>
        <v>2243292.7999999998</v>
      </c>
      <c r="Q298" s="109">
        <f t="shared" si="10"/>
        <v>932985.47551999998</v>
      </c>
      <c r="R298" s="45">
        <f t="shared" si="11"/>
        <v>1134881.82752</v>
      </c>
      <c r="S298" s="109">
        <f t="shared" si="9"/>
        <v>175425.49695999999</v>
      </c>
      <c r="T298" s="42">
        <v>0</v>
      </c>
      <c r="U298" s="42">
        <v>0</v>
      </c>
    </row>
    <row r="299" spans="1:21" s="5" customFormat="1" ht="23.25" customHeight="1" x14ac:dyDescent="0.25">
      <c r="A299" s="57">
        <v>13</v>
      </c>
      <c r="B299" s="58" t="s">
        <v>415</v>
      </c>
      <c r="C299" s="43">
        <v>87</v>
      </c>
      <c r="D299" s="44">
        <v>40836</v>
      </c>
      <c r="E299" s="43" t="s">
        <v>401</v>
      </c>
      <c r="F299" s="43" t="s">
        <v>402</v>
      </c>
      <c r="G299" s="43">
        <v>6</v>
      </c>
      <c r="H299" s="43">
        <v>6</v>
      </c>
      <c r="I299" s="43">
        <v>76.2</v>
      </c>
      <c r="J299" s="106">
        <v>2</v>
      </c>
      <c r="K299" s="106">
        <v>2</v>
      </c>
      <c r="L299" s="106">
        <v>0</v>
      </c>
      <c r="M299" s="110">
        <v>76.2</v>
      </c>
      <c r="N299" s="54">
        <v>76.2</v>
      </c>
      <c r="O299" s="54">
        <v>0</v>
      </c>
      <c r="P299" s="45">
        <f t="shared" si="8"/>
        <v>3142259.4</v>
      </c>
      <c r="Q299" s="109">
        <f t="shared" si="10"/>
        <v>1306865.6844600001</v>
      </c>
      <c r="R299" s="45">
        <f t="shared" si="11"/>
        <v>1589669.03046</v>
      </c>
      <c r="S299" s="109">
        <f t="shared" si="9"/>
        <v>245724.68508000002</v>
      </c>
      <c r="T299" s="42">
        <v>0</v>
      </c>
      <c r="U299" s="42">
        <v>0</v>
      </c>
    </row>
    <row r="300" spans="1:21" s="5" customFormat="1" ht="23.25" customHeight="1" x14ac:dyDescent="0.25">
      <c r="A300" s="57">
        <v>14</v>
      </c>
      <c r="B300" s="58" t="s">
        <v>416</v>
      </c>
      <c r="C300" s="43">
        <v>112</v>
      </c>
      <c r="D300" s="44">
        <v>40490</v>
      </c>
      <c r="E300" s="43" t="s">
        <v>401</v>
      </c>
      <c r="F300" s="43" t="s">
        <v>402</v>
      </c>
      <c r="G300" s="43">
        <v>7</v>
      </c>
      <c r="H300" s="43">
        <v>7</v>
      </c>
      <c r="I300" s="43">
        <v>95.4</v>
      </c>
      <c r="J300" s="106">
        <v>2</v>
      </c>
      <c r="K300" s="106">
        <v>2</v>
      </c>
      <c r="L300" s="106">
        <v>0</v>
      </c>
      <c r="M300" s="110">
        <v>95.4</v>
      </c>
      <c r="N300" s="54">
        <v>95.4</v>
      </c>
      <c r="O300" s="54">
        <v>0</v>
      </c>
      <c r="P300" s="45">
        <f t="shared" si="8"/>
        <v>3934009.8000000003</v>
      </c>
      <c r="Q300" s="109">
        <f t="shared" si="10"/>
        <v>1636154.6758200002</v>
      </c>
      <c r="R300" s="45">
        <f t="shared" si="11"/>
        <v>1990215.5578200002</v>
      </c>
      <c r="S300" s="109">
        <f t="shared" si="9"/>
        <v>307639.56636000006</v>
      </c>
      <c r="T300" s="42">
        <v>0</v>
      </c>
      <c r="U300" s="42">
        <v>0</v>
      </c>
    </row>
    <row r="301" spans="1:21" s="5" customFormat="1" ht="23.25" customHeight="1" x14ac:dyDescent="0.25">
      <c r="A301" s="57">
        <v>15</v>
      </c>
      <c r="B301" s="58" t="s">
        <v>417</v>
      </c>
      <c r="C301" s="43">
        <v>42</v>
      </c>
      <c r="D301" s="44">
        <v>39902</v>
      </c>
      <c r="E301" s="43" t="s">
        <v>401</v>
      </c>
      <c r="F301" s="43" t="s">
        <v>402</v>
      </c>
      <c r="G301" s="43">
        <v>8</v>
      </c>
      <c r="H301" s="43">
        <v>8</v>
      </c>
      <c r="I301" s="43">
        <v>124.9</v>
      </c>
      <c r="J301" s="106">
        <v>5</v>
      </c>
      <c r="K301" s="106">
        <v>0</v>
      </c>
      <c r="L301" s="106">
        <v>5</v>
      </c>
      <c r="M301" s="110">
        <v>124.9</v>
      </c>
      <c r="N301" s="54">
        <v>0</v>
      </c>
      <c r="O301" s="54">
        <v>124.9</v>
      </c>
      <c r="P301" s="45">
        <f t="shared" si="8"/>
        <v>5150501.3</v>
      </c>
      <c r="Q301" s="109">
        <f t="shared" si="10"/>
        <v>2142093.4906700002</v>
      </c>
      <c r="R301" s="45">
        <f t="shared" si="11"/>
        <v>2605638.6076699998</v>
      </c>
      <c r="S301" s="109">
        <f t="shared" si="9"/>
        <v>402769.20166000002</v>
      </c>
      <c r="T301" s="42">
        <v>0</v>
      </c>
      <c r="U301" s="42">
        <v>0</v>
      </c>
    </row>
    <row r="302" spans="1:21" s="5" customFormat="1" ht="23.25" customHeight="1" x14ac:dyDescent="0.25">
      <c r="A302" s="57">
        <v>16</v>
      </c>
      <c r="B302" s="58" t="s">
        <v>418</v>
      </c>
      <c r="C302" s="43">
        <v>99</v>
      </c>
      <c r="D302" s="44">
        <v>40490</v>
      </c>
      <c r="E302" s="43" t="s">
        <v>401</v>
      </c>
      <c r="F302" s="43" t="s">
        <v>402</v>
      </c>
      <c r="G302" s="43">
        <v>13</v>
      </c>
      <c r="H302" s="43">
        <v>13</v>
      </c>
      <c r="I302" s="43">
        <v>289</v>
      </c>
      <c r="J302" s="106">
        <v>7</v>
      </c>
      <c r="K302" s="106">
        <v>6</v>
      </c>
      <c r="L302" s="106">
        <v>1</v>
      </c>
      <c r="M302" s="110">
        <v>289</v>
      </c>
      <c r="N302" s="54">
        <v>240.3</v>
      </c>
      <c r="O302" s="54">
        <v>48.7</v>
      </c>
      <c r="P302" s="45">
        <f t="shared" si="8"/>
        <v>11917493</v>
      </c>
      <c r="Q302" s="109">
        <f t="shared" si="10"/>
        <v>4956485.3387000002</v>
      </c>
      <c r="R302" s="45">
        <f t="shared" si="11"/>
        <v>6029059.7087000003</v>
      </c>
      <c r="S302" s="109">
        <f t="shared" si="9"/>
        <v>931947.95260000008</v>
      </c>
      <c r="T302" s="42">
        <v>0</v>
      </c>
      <c r="U302" s="42">
        <v>0</v>
      </c>
    </row>
    <row r="303" spans="1:21" s="5" customFormat="1" ht="23.25" customHeight="1" x14ac:dyDescent="0.25">
      <c r="A303" s="57">
        <v>17</v>
      </c>
      <c r="B303" s="58" t="s">
        <v>419</v>
      </c>
      <c r="C303" s="43">
        <v>111</v>
      </c>
      <c r="D303" s="44">
        <v>40490</v>
      </c>
      <c r="E303" s="43" t="s">
        <v>401</v>
      </c>
      <c r="F303" s="43" t="s">
        <v>402</v>
      </c>
      <c r="G303" s="43">
        <v>1</v>
      </c>
      <c r="H303" s="43">
        <v>1</v>
      </c>
      <c r="I303" s="43">
        <v>52.9</v>
      </c>
      <c r="J303" s="106">
        <v>1</v>
      </c>
      <c r="K303" s="106">
        <v>0</v>
      </c>
      <c r="L303" s="106">
        <v>1</v>
      </c>
      <c r="M303" s="110">
        <v>52.9</v>
      </c>
      <c r="N303" s="54">
        <v>0</v>
      </c>
      <c r="O303" s="54">
        <v>52.9</v>
      </c>
      <c r="P303" s="45">
        <f t="shared" si="8"/>
        <v>2181437.2999999998</v>
      </c>
      <c r="Q303" s="109">
        <f t="shared" si="10"/>
        <v>907259.77307</v>
      </c>
      <c r="R303" s="45">
        <f t="shared" si="11"/>
        <v>1103589.13007</v>
      </c>
      <c r="S303" s="109">
        <f t="shared" si="9"/>
        <v>170588.39686000001</v>
      </c>
      <c r="T303" s="42">
        <v>0</v>
      </c>
      <c r="U303" s="42">
        <v>0</v>
      </c>
    </row>
    <row r="304" spans="1:21" s="5" customFormat="1" ht="23.25" customHeight="1" x14ac:dyDescent="0.25">
      <c r="A304" s="57">
        <v>18</v>
      </c>
      <c r="B304" s="58" t="s">
        <v>420</v>
      </c>
      <c r="C304" s="43">
        <v>51</v>
      </c>
      <c r="D304" s="44">
        <v>39632</v>
      </c>
      <c r="E304" s="43" t="s">
        <v>401</v>
      </c>
      <c r="F304" s="43" t="s">
        <v>402</v>
      </c>
      <c r="G304" s="43">
        <v>1</v>
      </c>
      <c r="H304" s="43">
        <v>1</v>
      </c>
      <c r="I304" s="43">
        <v>44.2</v>
      </c>
      <c r="J304" s="106">
        <v>1</v>
      </c>
      <c r="K304" s="106">
        <v>0</v>
      </c>
      <c r="L304" s="106">
        <v>1</v>
      </c>
      <c r="M304" s="110">
        <v>44.2</v>
      </c>
      <c r="N304" s="54">
        <v>0</v>
      </c>
      <c r="O304" s="54">
        <v>44.2</v>
      </c>
      <c r="P304" s="45">
        <f t="shared" si="8"/>
        <v>1822675.4000000001</v>
      </c>
      <c r="Q304" s="109">
        <f t="shared" si="10"/>
        <v>758050.69886000012</v>
      </c>
      <c r="R304" s="45">
        <f t="shared" si="11"/>
        <v>922091.48486000008</v>
      </c>
      <c r="S304" s="109">
        <f t="shared" si="9"/>
        <v>142533.21628000002</v>
      </c>
      <c r="T304" s="42">
        <v>0</v>
      </c>
      <c r="U304" s="42">
        <v>0</v>
      </c>
    </row>
    <row r="305" spans="1:21" s="5" customFormat="1" ht="23.25" customHeight="1" x14ac:dyDescent="0.25">
      <c r="A305" s="57">
        <v>19</v>
      </c>
      <c r="B305" s="58" t="s">
        <v>421</v>
      </c>
      <c r="C305" s="43">
        <v>167</v>
      </c>
      <c r="D305" s="44">
        <v>40164</v>
      </c>
      <c r="E305" s="43" t="s">
        <v>401</v>
      </c>
      <c r="F305" s="43" t="s">
        <v>402</v>
      </c>
      <c r="G305" s="43">
        <v>2</v>
      </c>
      <c r="H305" s="43">
        <v>2</v>
      </c>
      <c r="I305" s="43">
        <v>53.68</v>
      </c>
      <c r="J305" s="106">
        <v>1</v>
      </c>
      <c r="K305" s="106">
        <v>0</v>
      </c>
      <c r="L305" s="106">
        <v>1</v>
      </c>
      <c r="M305" s="110">
        <v>53.68</v>
      </c>
      <c r="N305" s="54">
        <v>0</v>
      </c>
      <c r="O305" s="54">
        <v>53.68</v>
      </c>
      <c r="P305" s="45">
        <v>2213602.16</v>
      </c>
      <c r="Q305" s="109">
        <f t="shared" si="10"/>
        <v>920637.13834400021</v>
      </c>
      <c r="R305" s="45">
        <f t="shared" si="11"/>
        <v>1119861.332744</v>
      </c>
      <c r="S305" s="109">
        <f t="shared" si="9"/>
        <v>173103.68891200001</v>
      </c>
      <c r="T305" s="42">
        <v>0</v>
      </c>
      <c r="U305" s="42">
        <v>0</v>
      </c>
    </row>
    <row r="306" spans="1:21" s="5" customFormat="1" ht="23.25" customHeight="1" x14ac:dyDescent="0.25">
      <c r="A306" s="57">
        <v>20</v>
      </c>
      <c r="B306" s="58" t="s">
        <v>422</v>
      </c>
      <c r="C306" s="43">
        <v>102</v>
      </c>
      <c r="D306" s="44">
        <v>40072</v>
      </c>
      <c r="E306" s="43" t="s">
        <v>401</v>
      </c>
      <c r="F306" s="43" t="s">
        <v>402</v>
      </c>
      <c r="G306" s="43">
        <v>5</v>
      </c>
      <c r="H306" s="43">
        <v>5</v>
      </c>
      <c r="I306" s="43">
        <v>287.8</v>
      </c>
      <c r="J306" s="106">
        <v>5</v>
      </c>
      <c r="K306" s="106">
        <v>5</v>
      </c>
      <c r="L306" s="106">
        <v>0</v>
      </c>
      <c r="M306" s="110">
        <f>N306</f>
        <v>287.8</v>
      </c>
      <c r="N306" s="54">
        <v>287.8</v>
      </c>
      <c r="O306" s="54">
        <v>0</v>
      </c>
      <c r="P306" s="45">
        <f t="shared" si="8"/>
        <v>11868008.6</v>
      </c>
      <c r="Q306" s="109">
        <f t="shared" si="10"/>
        <v>4935904.7767400006</v>
      </c>
      <c r="R306" s="45">
        <f t="shared" si="11"/>
        <v>6004025.5507399999</v>
      </c>
      <c r="S306" s="109">
        <f t="shared" si="9"/>
        <v>928078.27252</v>
      </c>
      <c r="T306" s="42">
        <v>0</v>
      </c>
      <c r="U306" s="42">
        <v>0</v>
      </c>
    </row>
    <row r="307" spans="1:21" s="5" customFormat="1" ht="23.25" customHeight="1" x14ac:dyDescent="0.25">
      <c r="A307" s="57">
        <v>21</v>
      </c>
      <c r="B307" s="58" t="s">
        <v>423</v>
      </c>
      <c r="C307" s="43">
        <v>26</v>
      </c>
      <c r="D307" s="44">
        <v>40585</v>
      </c>
      <c r="E307" s="43" t="s">
        <v>401</v>
      </c>
      <c r="F307" s="43" t="s">
        <v>402</v>
      </c>
      <c r="G307" s="43">
        <v>5</v>
      </c>
      <c r="H307" s="43">
        <v>5</v>
      </c>
      <c r="I307" s="43">
        <v>92.7</v>
      </c>
      <c r="J307" s="106">
        <v>2</v>
      </c>
      <c r="K307" s="106">
        <v>2</v>
      </c>
      <c r="L307" s="106">
        <v>0</v>
      </c>
      <c r="M307" s="110">
        <v>92.7</v>
      </c>
      <c r="N307" s="54">
        <v>92.7</v>
      </c>
      <c r="O307" s="54">
        <v>0</v>
      </c>
      <c r="P307" s="45">
        <f t="shared" si="8"/>
        <v>3822669.9</v>
      </c>
      <c r="Q307" s="109">
        <f t="shared" si="10"/>
        <v>1589848.4114100002</v>
      </c>
      <c r="R307" s="45">
        <f t="shared" si="11"/>
        <v>1933888.7024099999</v>
      </c>
      <c r="S307" s="109">
        <f t="shared" si="9"/>
        <v>298932.78618</v>
      </c>
      <c r="T307" s="42">
        <v>0</v>
      </c>
      <c r="U307" s="42">
        <v>0</v>
      </c>
    </row>
    <row r="308" spans="1:21" s="5" customFormat="1" ht="23.25" customHeight="1" x14ac:dyDescent="0.25">
      <c r="A308" s="46">
        <v>22</v>
      </c>
      <c r="B308" s="47" t="s">
        <v>424</v>
      </c>
      <c r="C308" s="41">
        <v>40</v>
      </c>
      <c r="D308" s="52">
        <v>39902</v>
      </c>
      <c r="E308" s="41" t="s">
        <v>401</v>
      </c>
      <c r="F308" s="41" t="s">
        <v>402</v>
      </c>
      <c r="G308" s="41">
        <v>2</v>
      </c>
      <c r="H308" s="41">
        <v>2</v>
      </c>
      <c r="I308" s="41">
        <v>77.900000000000006</v>
      </c>
      <c r="J308" s="36">
        <v>2</v>
      </c>
      <c r="K308" s="36">
        <v>0</v>
      </c>
      <c r="L308" s="36">
        <v>2</v>
      </c>
      <c r="M308" s="53">
        <v>77.900000000000006</v>
      </c>
      <c r="N308" s="54">
        <v>0</v>
      </c>
      <c r="O308" s="54">
        <v>77.900000000000006</v>
      </c>
      <c r="P308" s="45">
        <f t="shared" si="8"/>
        <v>3212362.3000000003</v>
      </c>
      <c r="Q308" s="109">
        <f t="shared" si="10"/>
        <v>1336021.4805700004</v>
      </c>
      <c r="R308" s="45">
        <f t="shared" si="11"/>
        <v>1625134.0875700002</v>
      </c>
      <c r="S308" s="109">
        <f t="shared" si="9"/>
        <v>251206.73186000003</v>
      </c>
      <c r="T308" s="42">
        <v>0</v>
      </c>
      <c r="U308" s="42">
        <v>0</v>
      </c>
    </row>
    <row r="309" spans="1:21" s="5" customFormat="1" ht="23.25" customHeight="1" x14ac:dyDescent="0.25">
      <c r="A309" s="46">
        <v>23</v>
      </c>
      <c r="B309" s="47" t="s">
        <v>425</v>
      </c>
      <c r="C309" s="41">
        <v>43</v>
      </c>
      <c r="D309" s="52">
        <v>39902</v>
      </c>
      <c r="E309" s="41" t="s">
        <v>401</v>
      </c>
      <c r="F309" s="41" t="s">
        <v>402</v>
      </c>
      <c r="G309" s="41">
        <v>3</v>
      </c>
      <c r="H309" s="41">
        <v>3</v>
      </c>
      <c r="I309" s="41">
        <v>92</v>
      </c>
      <c r="J309" s="36">
        <v>2</v>
      </c>
      <c r="K309" s="36">
        <v>0</v>
      </c>
      <c r="L309" s="36">
        <v>2</v>
      </c>
      <c r="M309" s="53">
        <v>92</v>
      </c>
      <c r="N309" s="54">
        <v>0</v>
      </c>
      <c r="O309" s="54">
        <v>92</v>
      </c>
      <c r="P309" s="45">
        <f t="shared" si="8"/>
        <v>3793804</v>
      </c>
      <c r="Q309" s="109">
        <f t="shared" si="10"/>
        <v>1577843.0836000002</v>
      </c>
      <c r="R309" s="45">
        <f t="shared" si="11"/>
        <v>1919285.4436000001</v>
      </c>
      <c r="S309" s="109">
        <f t="shared" si="9"/>
        <v>296675.47280000005</v>
      </c>
      <c r="T309" s="42">
        <v>0</v>
      </c>
      <c r="U309" s="42">
        <v>0</v>
      </c>
    </row>
    <row r="310" spans="1:21" s="5" customFormat="1" ht="23.25" customHeight="1" x14ac:dyDescent="0.25">
      <c r="A310" s="57">
        <v>24</v>
      </c>
      <c r="B310" s="58" t="s">
        <v>426</v>
      </c>
      <c r="C310" s="43">
        <v>121</v>
      </c>
      <c r="D310" s="44">
        <v>40081</v>
      </c>
      <c r="E310" s="43" t="s">
        <v>401</v>
      </c>
      <c r="F310" s="43" t="s">
        <v>402</v>
      </c>
      <c r="G310" s="43">
        <v>2</v>
      </c>
      <c r="H310" s="43">
        <v>2</v>
      </c>
      <c r="I310" s="43">
        <v>43.9</v>
      </c>
      <c r="J310" s="106">
        <v>1</v>
      </c>
      <c r="K310" s="106">
        <v>0</v>
      </c>
      <c r="L310" s="106">
        <v>1</v>
      </c>
      <c r="M310" s="110">
        <v>43.9</v>
      </c>
      <c r="N310" s="54">
        <v>0</v>
      </c>
      <c r="O310" s="54">
        <v>43.9</v>
      </c>
      <c r="P310" s="45">
        <f t="shared" si="8"/>
        <v>1810304.3</v>
      </c>
      <c r="Q310" s="109">
        <f t="shared" si="10"/>
        <v>752905.5583700001</v>
      </c>
      <c r="R310" s="45">
        <f t="shared" si="11"/>
        <v>915832.94537000009</v>
      </c>
      <c r="S310" s="109">
        <f t="shared" si="9"/>
        <v>141565.79626</v>
      </c>
      <c r="T310" s="42">
        <v>0</v>
      </c>
      <c r="U310" s="42">
        <v>0</v>
      </c>
    </row>
    <row r="311" spans="1:21" s="5" customFormat="1" ht="23.25" customHeight="1" x14ac:dyDescent="0.25">
      <c r="A311" s="57">
        <v>25</v>
      </c>
      <c r="B311" s="58" t="s">
        <v>427</v>
      </c>
      <c r="C311" s="43">
        <v>70</v>
      </c>
      <c r="D311" s="44">
        <v>39729</v>
      </c>
      <c r="E311" s="43" t="s">
        <v>401</v>
      </c>
      <c r="F311" s="43" t="s">
        <v>402</v>
      </c>
      <c r="G311" s="43">
        <v>2</v>
      </c>
      <c r="H311" s="43">
        <v>2</v>
      </c>
      <c r="I311" s="43">
        <v>45.9</v>
      </c>
      <c r="J311" s="106">
        <v>1</v>
      </c>
      <c r="K311" s="106">
        <v>0</v>
      </c>
      <c r="L311" s="106">
        <v>1</v>
      </c>
      <c r="M311" s="110">
        <v>45.9</v>
      </c>
      <c r="N311" s="54">
        <v>0</v>
      </c>
      <c r="O311" s="54">
        <v>45.9</v>
      </c>
      <c r="P311" s="45">
        <f t="shared" si="8"/>
        <v>1892778.3</v>
      </c>
      <c r="Q311" s="109">
        <f t="shared" si="10"/>
        <v>787206.49497000012</v>
      </c>
      <c r="R311" s="45">
        <f t="shared" si="11"/>
        <v>957556.54197000002</v>
      </c>
      <c r="S311" s="109">
        <f t="shared" si="9"/>
        <v>148015.26306000003</v>
      </c>
      <c r="T311" s="42">
        <v>0</v>
      </c>
      <c r="U311" s="42">
        <v>0</v>
      </c>
    </row>
    <row r="312" spans="1:21" s="5" customFormat="1" ht="23.25" customHeight="1" x14ac:dyDescent="0.25">
      <c r="A312" s="57">
        <v>26</v>
      </c>
      <c r="B312" s="58" t="s">
        <v>428</v>
      </c>
      <c r="C312" s="43">
        <v>112</v>
      </c>
      <c r="D312" s="44">
        <v>39797</v>
      </c>
      <c r="E312" s="43" t="s">
        <v>401</v>
      </c>
      <c r="F312" s="43" t="s">
        <v>402</v>
      </c>
      <c r="G312" s="43">
        <v>4</v>
      </c>
      <c r="H312" s="43">
        <v>4</v>
      </c>
      <c r="I312" s="43">
        <v>88.5</v>
      </c>
      <c r="J312" s="106">
        <v>3</v>
      </c>
      <c r="K312" s="106">
        <v>1</v>
      </c>
      <c r="L312" s="106">
        <v>2</v>
      </c>
      <c r="M312" s="110">
        <v>88.5</v>
      </c>
      <c r="N312" s="54">
        <v>59</v>
      </c>
      <c r="O312" s="54">
        <v>29.5</v>
      </c>
      <c r="P312" s="45">
        <f t="shared" si="8"/>
        <v>3649474.5</v>
      </c>
      <c r="Q312" s="109">
        <f t="shared" si="10"/>
        <v>1517816.4445500001</v>
      </c>
      <c r="R312" s="45">
        <f t="shared" si="11"/>
        <v>1846269.14955</v>
      </c>
      <c r="S312" s="109">
        <f t="shared" si="9"/>
        <v>285388.90590000001</v>
      </c>
      <c r="T312" s="42">
        <v>0</v>
      </c>
      <c r="U312" s="42">
        <v>0</v>
      </c>
    </row>
    <row r="313" spans="1:21" s="5" customFormat="1" ht="23.25" customHeight="1" x14ac:dyDescent="0.25">
      <c r="A313" s="57">
        <v>27</v>
      </c>
      <c r="B313" s="58" t="s">
        <v>429</v>
      </c>
      <c r="C313" s="43">
        <v>37</v>
      </c>
      <c r="D313" s="44">
        <v>40652</v>
      </c>
      <c r="E313" s="43" t="s">
        <v>401</v>
      </c>
      <c r="F313" s="43" t="s">
        <v>402</v>
      </c>
      <c r="G313" s="43">
        <v>2</v>
      </c>
      <c r="H313" s="43">
        <v>2</v>
      </c>
      <c r="I313" s="43">
        <v>29.9</v>
      </c>
      <c r="J313" s="106">
        <v>1</v>
      </c>
      <c r="K313" s="106">
        <v>0</v>
      </c>
      <c r="L313" s="106">
        <v>1</v>
      </c>
      <c r="M313" s="110">
        <v>29.9</v>
      </c>
      <c r="N313" s="54">
        <v>0</v>
      </c>
      <c r="O313" s="54">
        <v>29.9</v>
      </c>
      <c r="P313" s="45">
        <f t="shared" si="8"/>
        <v>1232986.3</v>
      </c>
      <c r="Q313" s="109">
        <f t="shared" si="10"/>
        <v>512799.00217000005</v>
      </c>
      <c r="R313" s="45">
        <f t="shared" si="11"/>
        <v>623767.7691700001</v>
      </c>
      <c r="S313" s="109">
        <f t="shared" si="9"/>
        <v>96419.528660000011</v>
      </c>
      <c r="T313" s="42">
        <v>0</v>
      </c>
      <c r="U313" s="42">
        <v>0</v>
      </c>
    </row>
    <row r="314" spans="1:21" s="5" customFormat="1" ht="23.25" customHeight="1" x14ac:dyDescent="0.25">
      <c r="A314" s="57">
        <v>28</v>
      </c>
      <c r="B314" s="58" t="s">
        <v>430</v>
      </c>
      <c r="C314" s="43">
        <v>76</v>
      </c>
      <c r="D314" s="44">
        <v>40389</v>
      </c>
      <c r="E314" s="43" t="s">
        <v>401</v>
      </c>
      <c r="F314" s="43" t="s">
        <v>402</v>
      </c>
      <c r="G314" s="43">
        <v>2</v>
      </c>
      <c r="H314" s="43">
        <v>2</v>
      </c>
      <c r="I314" s="43">
        <v>75.099999999999994</v>
      </c>
      <c r="J314" s="106">
        <v>2</v>
      </c>
      <c r="K314" s="106">
        <v>2</v>
      </c>
      <c r="L314" s="106">
        <v>0</v>
      </c>
      <c r="M314" s="110">
        <v>75.099999999999994</v>
      </c>
      <c r="N314" s="54">
        <v>75.099999999999994</v>
      </c>
      <c r="O314" s="54">
        <v>0</v>
      </c>
      <c r="P314" s="45">
        <f t="shared" si="8"/>
        <v>3096898.6999999997</v>
      </c>
      <c r="Q314" s="109">
        <f t="shared" si="10"/>
        <v>1288000.1693299999</v>
      </c>
      <c r="R314" s="45">
        <f t="shared" si="11"/>
        <v>1566721.0523299999</v>
      </c>
      <c r="S314" s="109">
        <f t="shared" si="9"/>
        <v>242177.47834</v>
      </c>
      <c r="T314" s="42">
        <v>0</v>
      </c>
      <c r="U314" s="42">
        <v>0</v>
      </c>
    </row>
    <row r="315" spans="1:21" s="5" customFormat="1" ht="23.25" customHeight="1" x14ac:dyDescent="0.25">
      <c r="A315" s="57">
        <v>29</v>
      </c>
      <c r="B315" s="58" t="s">
        <v>431</v>
      </c>
      <c r="C315" s="43">
        <v>100</v>
      </c>
      <c r="D315" s="44">
        <v>39777</v>
      </c>
      <c r="E315" s="43" t="s">
        <v>401</v>
      </c>
      <c r="F315" s="43" t="s">
        <v>402</v>
      </c>
      <c r="G315" s="43">
        <v>2</v>
      </c>
      <c r="H315" s="43">
        <v>2</v>
      </c>
      <c r="I315" s="43">
        <v>84.4</v>
      </c>
      <c r="J315" s="106">
        <v>2</v>
      </c>
      <c r="K315" s="106">
        <v>2</v>
      </c>
      <c r="L315" s="106">
        <v>0</v>
      </c>
      <c r="M315" s="110">
        <v>84.4</v>
      </c>
      <c r="N315" s="54">
        <v>84.4</v>
      </c>
      <c r="O315" s="54">
        <v>0</v>
      </c>
      <c r="P315" s="45">
        <f t="shared" si="8"/>
        <v>3480402.8000000003</v>
      </c>
      <c r="Q315" s="109">
        <f t="shared" si="10"/>
        <v>1447499.5245200002</v>
      </c>
      <c r="R315" s="45">
        <f t="shared" si="11"/>
        <v>1760735.7765200003</v>
      </c>
      <c r="S315" s="109">
        <f t="shared" si="9"/>
        <v>272167.49896000006</v>
      </c>
      <c r="T315" s="42">
        <v>0</v>
      </c>
      <c r="U315" s="42">
        <v>0</v>
      </c>
    </row>
    <row r="316" spans="1:21" s="5" customFormat="1" ht="23.25" customHeight="1" x14ac:dyDescent="0.25">
      <c r="A316" s="57">
        <v>30</v>
      </c>
      <c r="B316" s="58" t="s">
        <v>432</v>
      </c>
      <c r="C316" s="43">
        <v>48</v>
      </c>
      <c r="D316" s="44">
        <v>39913</v>
      </c>
      <c r="E316" s="43" t="s">
        <v>401</v>
      </c>
      <c r="F316" s="43" t="s">
        <v>402</v>
      </c>
      <c r="G316" s="43">
        <v>6</v>
      </c>
      <c r="H316" s="43">
        <v>6</v>
      </c>
      <c r="I316" s="43">
        <v>151</v>
      </c>
      <c r="J316" s="106">
        <v>2</v>
      </c>
      <c r="K316" s="106">
        <v>2</v>
      </c>
      <c r="L316" s="106">
        <v>0</v>
      </c>
      <c r="M316" s="110">
        <v>151</v>
      </c>
      <c r="N316" s="54">
        <v>151</v>
      </c>
      <c r="O316" s="54">
        <v>0</v>
      </c>
      <c r="P316" s="45">
        <f t="shared" si="8"/>
        <v>6226787</v>
      </c>
      <c r="Q316" s="109">
        <f t="shared" si="10"/>
        <v>2589720.7133000004</v>
      </c>
      <c r="R316" s="45">
        <f t="shared" si="11"/>
        <v>3150131.5433</v>
      </c>
      <c r="S316" s="109">
        <f t="shared" si="9"/>
        <v>486934.74340000004</v>
      </c>
      <c r="T316" s="42">
        <v>0</v>
      </c>
      <c r="U316" s="42">
        <v>0</v>
      </c>
    </row>
    <row r="317" spans="1:21" s="5" customFormat="1" ht="23.25" customHeight="1" x14ac:dyDescent="0.25">
      <c r="A317" s="57">
        <v>31</v>
      </c>
      <c r="B317" s="58" t="s">
        <v>433</v>
      </c>
      <c r="C317" s="43">
        <v>92</v>
      </c>
      <c r="D317" s="44">
        <v>40840</v>
      </c>
      <c r="E317" s="43" t="s">
        <v>401</v>
      </c>
      <c r="F317" s="43" t="s">
        <v>402</v>
      </c>
      <c r="G317" s="43">
        <v>6</v>
      </c>
      <c r="H317" s="43">
        <v>6</v>
      </c>
      <c r="I317" s="43">
        <v>96.6</v>
      </c>
      <c r="J317" s="106">
        <v>2</v>
      </c>
      <c r="K317" s="106">
        <v>2</v>
      </c>
      <c r="L317" s="106">
        <v>0</v>
      </c>
      <c r="M317" s="110">
        <v>96.6</v>
      </c>
      <c r="N317" s="54">
        <v>47.8</v>
      </c>
      <c r="O317" s="54">
        <v>48.8</v>
      </c>
      <c r="P317" s="45">
        <f t="shared" si="8"/>
        <v>3983494.1999999997</v>
      </c>
      <c r="Q317" s="109">
        <f t="shared" si="10"/>
        <v>1656735.2377800001</v>
      </c>
      <c r="R317" s="45">
        <f t="shared" si="11"/>
        <v>2015249.71578</v>
      </c>
      <c r="S317" s="109">
        <f t="shared" si="9"/>
        <v>311509.24644000002</v>
      </c>
      <c r="T317" s="42">
        <v>0</v>
      </c>
      <c r="U317" s="42">
        <v>0</v>
      </c>
    </row>
    <row r="318" spans="1:21" s="5" customFormat="1" ht="23.25" customHeight="1" x14ac:dyDescent="0.25">
      <c r="A318" s="57">
        <v>32</v>
      </c>
      <c r="B318" s="58" t="s">
        <v>434</v>
      </c>
      <c r="C318" s="43">
        <v>65</v>
      </c>
      <c r="D318" s="44">
        <v>39924</v>
      </c>
      <c r="E318" s="43" t="s">
        <v>401</v>
      </c>
      <c r="F318" s="43" t="s">
        <v>402</v>
      </c>
      <c r="G318" s="43">
        <v>1</v>
      </c>
      <c r="H318" s="43">
        <v>1</v>
      </c>
      <c r="I318" s="43">
        <v>51.5</v>
      </c>
      <c r="J318" s="106">
        <v>1</v>
      </c>
      <c r="K318" s="106">
        <v>0</v>
      </c>
      <c r="L318" s="106">
        <v>1</v>
      </c>
      <c r="M318" s="110">
        <v>51.5</v>
      </c>
      <c r="N318" s="54">
        <v>0</v>
      </c>
      <c r="O318" s="54">
        <v>51.5</v>
      </c>
      <c r="P318" s="45">
        <f t="shared" si="8"/>
        <v>2123705.5</v>
      </c>
      <c r="Q318" s="109">
        <f t="shared" si="10"/>
        <v>883249.11745000014</v>
      </c>
      <c r="R318" s="45">
        <f t="shared" si="11"/>
        <v>1074382.6124500001</v>
      </c>
      <c r="S318" s="109">
        <f t="shared" si="9"/>
        <v>166073.77010000002</v>
      </c>
      <c r="T318" s="42">
        <v>0</v>
      </c>
      <c r="U318" s="42">
        <v>0</v>
      </c>
    </row>
    <row r="319" spans="1:21" s="5" customFormat="1" ht="23.25" customHeight="1" x14ac:dyDescent="0.25">
      <c r="A319" s="57">
        <v>33</v>
      </c>
      <c r="B319" s="58" t="s">
        <v>435</v>
      </c>
      <c r="C319" s="43">
        <v>26</v>
      </c>
      <c r="D319" s="44">
        <v>40310</v>
      </c>
      <c r="E319" s="43" t="s">
        <v>401</v>
      </c>
      <c r="F319" s="43" t="s">
        <v>402</v>
      </c>
      <c r="G319" s="43">
        <v>1</v>
      </c>
      <c r="H319" s="43">
        <v>1</v>
      </c>
      <c r="I319" s="43">
        <v>24.4</v>
      </c>
      <c r="J319" s="106">
        <v>1</v>
      </c>
      <c r="K319" s="106">
        <v>0</v>
      </c>
      <c r="L319" s="106">
        <v>1</v>
      </c>
      <c r="M319" s="110">
        <v>24.4</v>
      </c>
      <c r="N319" s="54">
        <v>0</v>
      </c>
      <c r="O319" s="54">
        <v>24.4</v>
      </c>
      <c r="P319" s="45">
        <f t="shared" si="8"/>
        <v>1006182.7999999999</v>
      </c>
      <c r="Q319" s="109">
        <f t="shared" si="10"/>
        <v>418471.42652000004</v>
      </c>
      <c r="R319" s="45">
        <f t="shared" si="11"/>
        <v>509027.87851999997</v>
      </c>
      <c r="S319" s="109">
        <f t="shared" si="9"/>
        <v>78683.494959999996</v>
      </c>
      <c r="T319" s="42">
        <v>0</v>
      </c>
      <c r="U319" s="42">
        <v>0</v>
      </c>
    </row>
    <row r="320" spans="1:21" s="5" customFormat="1" ht="23.25" customHeight="1" x14ac:dyDescent="0.25">
      <c r="A320" s="57">
        <v>34</v>
      </c>
      <c r="B320" s="58" t="s">
        <v>436</v>
      </c>
      <c r="C320" s="43">
        <v>30</v>
      </c>
      <c r="D320" s="44">
        <v>40310</v>
      </c>
      <c r="E320" s="43" t="s">
        <v>401</v>
      </c>
      <c r="F320" s="43" t="s">
        <v>402</v>
      </c>
      <c r="G320" s="43">
        <v>7</v>
      </c>
      <c r="H320" s="43">
        <v>7</v>
      </c>
      <c r="I320" s="43">
        <v>187</v>
      </c>
      <c r="J320" s="106">
        <v>5</v>
      </c>
      <c r="K320" s="106">
        <v>0</v>
      </c>
      <c r="L320" s="106">
        <v>5</v>
      </c>
      <c r="M320" s="110">
        <v>187</v>
      </c>
      <c r="N320" s="54">
        <v>0</v>
      </c>
      <c r="O320" s="54">
        <v>187</v>
      </c>
      <c r="P320" s="45">
        <f t="shared" si="8"/>
        <v>7711319</v>
      </c>
      <c r="Q320" s="109">
        <f t="shared" si="10"/>
        <v>3207137.5721000005</v>
      </c>
      <c r="R320" s="45">
        <f t="shared" si="11"/>
        <v>3901156.2821</v>
      </c>
      <c r="S320" s="109">
        <f t="shared" si="9"/>
        <v>603025.14580000006</v>
      </c>
      <c r="T320" s="42">
        <v>0</v>
      </c>
      <c r="U320" s="42">
        <v>0</v>
      </c>
    </row>
    <row r="321" spans="1:21" s="5" customFormat="1" ht="23.25" customHeight="1" x14ac:dyDescent="0.25">
      <c r="A321" s="57">
        <v>35</v>
      </c>
      <c r="B321" s="58" t="s">
        <v>437</v>
      </c>
      <c r="C321" s="43">
        <v>114</v>
      </c>
      <c r="D321" s="44">
        <v>39493</v>
      </c>
      <c r="E321" s="43" t="s">
        <v>401</v>
      </c>
      <c r="F321" s="43" t="s">
        <v>402</v>
      </c>
      <c r="G321" s="43">
        <v>1</v>
      </c>
      <c r="H321" s="43">
        <v>1</v>
      </c>
      <c r="I321" s="43">
        <v>35.4</v>
      </c>
      <c r="J321" s="106">
        <v>1</v>
      </c>
      <c r="K321" s="106">
        <v>0</v>
      </c>
      <c r="L321" s="106">
        <v>1</v>
      </c>
      <c r="M321" s="110">
        <v>35.4</v>
      </c>
      <c r="N321" s="54">
        <v>0</v>
      </c>
      <c r="O321" s="54">
        <v>35.4</v>
      </c>
      <c r="P321" s="45">
        <f t="shared" si="8"/>
        <v>1459789.8</v>
      </c>
      <c r="Q321" s="109">
        <f t="shared" si="10"/>
        <v>607126.57782000012</v>
      </c>
      <c r="R321" s="45">
        <f t="shared" si="11"/>
        <v>738507.65982000006</v>
      </c>
      <c r="S321" s="109">
        <f t="shared" si="9"/>
        <v>114155.56236000001</v>
      </c>
      <c r="T321" s="42">
        <v>0</v>
      </c>
      <c r="U321" s="42">
        <v>0</v>
      </c>
    </row>
    <row r="322" spans="1:21" s="5" customFormat="1" ht="23.25" customHeight="1" x14ac:dyDescent="0.25">
      <c r="A322" s="57">
        <v>36</v>
      </c>
      <c r="B322" s="58" t="s">
        <v>438</v>
      </c>
      <c r="C322" s="43">
        <v>142</v>
      </c>
      <c r="D322" s="44">
        <v>40100</v>
      </c>
      <c r="E322" s="43" t="s">
        <v>401</v>
      </c>
      <c r="F322" s="43" t="s">
        <v>402</v>
      </c>
      <c r="G322" s="43">
        <v>4</v>
      </c>
      <c r="H322" s="43">
        <v>4</v>
      </c>
      <c r="I322" s="43">
        <v>56.4</v>
      </c>
      <c r="J322" s="106">
        <v>2</v>
      </c>
      <c r="K322" s="106">
        <v>0</v>
      </c>
      <c r="L322" s="106">
        <v>2</v>
      </c>
      <c r="M322" s="53">
        <v>56.4</v>
      </c>
      <c r="N322" s="54">
        <v>0</v>
      </c>
      <c r="O322" s="54">
        <v>56.4</v>
      </c>
      <c r="P322" s="45">
        <f t="shared" si="8"/>
        <v>2325766.7999999998</v>
      </c>
      <c r="Q322" s="109">
        <f t="shared" si="10"/>
        <v>967286.41211999999</v>
      </c>
      <c r="R322" s="45">
        <f t="shared" si="11"/>
        <v>1176605.4241199999</v>
      </c>
      <c r="S322" s="109">
        <f t="shared" si="9"/>
        <v>181874.96375999998</v>
      </c>
      <c r="T322" s="42">
        <v>0</v>
      </c>
      <c r="U322" s="42">
        <v>0</v>
      </c>
    </row>
    <row r="323" spans="1:21" s="5" customFormat="1" ht="23.25" customHeight="1" x14ac:dyDescent="0.25">
      <c r="A323" s="57">
        <v>37</v>
      </c>
      <c r="B323" s="58" t="s">
        <v>439</v>
      </c>
      <c r="C323" s="43">
        <v>28</v>
      </c>
      <c r="D323" s="44">
        <v>39869</v>
      </c>
      <c r="E323" s="43" t="s">
        <v>401</v>
      </c>
      <c r="F323" s="43" t="s">
        <v>402</v>
      </c>
      <c r="G323" s="43">
        <v>2</v>
      </c>
      <c r="H323" s="43">
        <v>2</v>
      </c>
      <c r="I323" s="43">
        <v>78.400000000000006</v>
      </c>
      <c r="J323" s="106">
        <v>2</v>
      </c>
      <c r="K323" s="106">
        <v>2</v>
      </c>
      <c r="L323" s="106">
        <v>0</v>
      </c>
      <c r="M323" s="53">
        <v>78.400000000000006</v>
      </c>
      <c r="N323" s="54">
        <v>0</v>
      </c>
      <c r="O323" s="54">
        <v>78.400000000000006</v>
      </c>
      <c r="P323" s="45">
        <f t="shared" si="8"/>
        <v>3232980.8000000003</v>
      </c>
      <c r="Q323" s="109">
        <f t="shared" si="10"/>
        <v>1344596.7147200003</v>
      </c>
      <c r="R323" s="45">
        <f t="shared" si="11"/>
        <v>1635564.9867200002</v>
      </c>
      <c r="S323" s="109">
        <f t="shared" si="9"/>
        <v>252819.09856000004</v>
      </c>
      <c r="T323" s="42">
        <v>0</v>
      </c>
      <c r="U323" s="42">
        <v>0</v>
      </c>
    </row>
    <row r="324" spans="1:21" s="5" customFormat="1" ht="23.25" customHeight="1" x14ac:dyDescent="0.25">
      <c r="A324" s="57">
        <v>38</v>
      </c>
      <c r="B324" s="58" t="s">
        <v>440</v>
      </c>
      <c r="C324" s="43">
        <v>66</v>
      </c>
      <c r="D324" s="44">
        <v>39931</v>
      </c>
      <c r="E324" s="43" t="s">
        <v>401</v>
      </c>
      <c r="F324" s="43" t="s">
        <v>402</v>
      </c>
      <c r="G324" s="43">
        <v>5</v>
      </c>
      <c r="H324" s="43">
        <v>5</v>
      </c>
      <c r="I324" s="43">
        <v>105.8</v>
      </c>
      <c r="J324" s="106">
        <v>3</v>
      </c>
      <c r="K324" s="106">
        <v>0</v>
      </c>
      <c r="L324" s="106">
        <v>3</v>
      </c>
      <c r="M324" s="53">
        <v>105.8</v>
      </c>
      <c r="N324" s="54">
        <v>0</v>
      </c>
      <c r="O324" s="54">
        <v>105.8</v>
      </c>
      <c r="P324" s="45">
        <f t="shared" si="8"/>
        <v>4362874.5999999996</v>
      </c>
      <c r="Q324" s="109">
        <f t="shared" si="10"/>
        <v>1814519.54614</v>
      </c>
      <c r="R324" s="45">
        <f t="shared" si="11"/>
        <v>2207178.2601399999</v>
      </c>
      <c r="S324" s="109">
        <f t="shared" si="9"/>
        <v>341176.79372000002</v>
      </c>
      <c r="T324" s="42">
        <v>0</v>
      </c>
      <c r="U324" s="42">
        <v>0</v>
      </c>
    </row>
    <row r="325" spans="1:21" s="5" customFormat="1" ht="23.25" customHeight="1" x14ac:dyDescent="0.25">
      <c r="A325" s="57">
        <v>39</v>
      </c>
      <c r="B325" s="58" t="s">
        <v>441</v>
      </c>
      <c r="C325" s="43">
        <v>137</v>
      </c>
      <c r="D325" s="44">
        <v>40100</v>
      </c>
      <c r="E325" s="43" t="s">
        <v>401</v>
      </c>
      <c r="F325" s="43" t="s">
        <v>402</v>
      </c>
      <c r="G325" s="43">
        <v>10</v>
      </c>
      <c r="H325" s="43">
        <v>10</v>
      </c>
      <c r="I325" s="43">
        <v>251.1</v>
      </c>
      <c r="J325" s="106">
        <v>6</v>
      </c>
      <c r="K325" s="106">
        <v>1</v>
      </c>
      <c r="L325" s="106">
        <v>5</v>
      </c>
      <c r="M325" s="53">
        <v>251.1</v>
      </c>
      <c r="N325" s="54">
        <v>38</v>
      </c>
      <c r="O325" s="54">
        <v>213.1</v>
      </c>
      <c r="P325" s="45">
        <f t="shared" si="8"/>
        <v>10354610.699999999</v>
      </c>
      <c r="Q325" s="109">
        <f t="shared" si="10"/>
        <v>4306482.5901300004</v>
      </c>
      <c r="R325" s="45">
        <f t="shared" si="11"/>
        <v>5238397.5531299999</v>
      </c>
      <c r="S325" s="109">
        <f t="shared" si="9"/>
        <v>809730.55674000003</v>
      </c>
      <c r="T325" s="42">
        <v>0</v>
      </c>
      <c r="U325" s="42">
        <v>0</v>
      </c>
    </row>
    <row r="326" spans="1:21" s="5" customFormat="1" ht="23.25" customHeight="1" x14ac:dyDescent="0.25">
      <c r="A326" s="57">
        <v>40</v>
      </c>
      <c r="B326" s="58" t="s">
        <v>442</v>
      </c>
      <c r="C326" s="43">
        <v>54</v>
      </c>
      <c r="D326" s="44">
        <v>39913</v>
      </c>
      <c r="E326" s="43" t="s">
        <v>401</v>
      </c>
      <c r="F326" s="43" t="s">
        <v>402</v>
      </c>
      <c r="G326" s="43">
        <v>3</v>
      </c>
      <c r="H326" s="43">
        <v>3</v>
      </c>
      <c r="I326" s="43">
        <v>77.5</v>
      </c>
      <c r="J326" s="106">
        <v>2</v>
      </c>
      <c r="K326" s="106">
        <v>0</v>
      </c>
      <c r="L326" s="106">
        <v>2</v>
      </c>
      <c r="M326" s="53">
        <v>77.5</v>
      </c>
      <c r="N326" s="54">
        <v>0</v>
      </c>
      <c r="O326" s="54">
        <v>77.5</v>
      </c>
      <c r="P326" s="45">
        <f t="shared" si="8"/>
        <v>3195867.5</v>
      </c>
      <c r="Q326" s="109">
        <f t="shared" si="10"/>
        <v>1329161.2932500001</v>
      </c>
      <c r="R326" s="45">
        <f t="shared" si="11"/>
        <v>1616789.3682500001</v>
      </c>
      <c r="S326" s="109">
        <f t="shared" si="9"/>
        <v>249916.83850000001</v>
      </c>
      <c r="T326" s="42">
        <v>0</v>
      </c>
      <c r="U326" s="42">
        <v>0</v>
      </c>
    </row>
    <row r="327" spans="1:21" s="5" customFormat="1" ht="23.25" customHeight="1" x14ac:dyDescent="0.25">
      <c r="A327" s="57">
        <v>41</v>
      </c>
      <c r="B327" s="58" t="s">
        <v>443</v>
      </c>
      <c r="C327" s="43">
        <v>96</v>
      </c>
      <c r="D327" s="44">
        <v>40072</v>
      </c>
      <c r="E327" s="43" t="s">
        <v>401</v>
      </c>
      <c r="F327" s="43" t="s">
        <v>402</v>
      </c>
      <c r="G327" s="43">
        <v>4</v>
      </c>
      <c r="H327" s="43">
        <v>4</v>
      </c>
      <c r="I327" s="43">
        <v>159.9</v>
      </c>
      <c r="J327" s="106">
        <v>4</v>
      </c>
      <c r="K327" s="106">
        <v>1</v>
      </c>
      <c r="L327" s="106">
        <v>3</v>
      </c>
      <c r="M327" s="53">
        <v>159.9</v>
      </c>
      <c r="N327" s="54">
        <v>37.6</v>
      </c>
      <c r="O327" s="54">
        <v>122.3</v>
      </c>
      <c r="P327" s="45">
        <f t="shared" si="8"/>
        <v>6593796.2999999998</v>
      </c>
      <c r="Q327" s="109">
        <f t="shared" si="10"/>
        <v>2742359.8811700004</v>
      </c>
      <c r="R327" s="45">
        <f t="shared" si="11"/>
        <v>3335801.5481699998</v>
      </c>
      <c r="S327" s="109">
        <f t="shared" si="9"/>
        <v>515634.87066000002</v>
      </c>
      <c r="T327" s="42">
        <v>0</v>
      </c>
      <c r="U327" s="42">
        <v>0</v>
      </c>
    </row>
    <row r="328" spans="1:21" s="5" customFormat="1" ht="23.25" customHeight="1" x14ac:dyDescent="0.25">
      <c r="A328" s="57">
        <v>42</v>
      </c>
      <c r="B328" s="58" t="s">
        <v>444</v>
      </c>
      <c r="C328" s="43">
        <v>51</v>
      </c>
      <c r="D328" s="44">
        <v>40331</v>
      </c>
      <c r="E328" s="43" t="s">
        <v>401</v>
      </c>
      <c r="F328" s="43" t="s">
        <v>402</v>
      </c>
      <c r="G328" s="43">
        <v>4</v>
      </c>
      <c r="H328" s="43">
        <v>4</v>
      </c>
      <c r="I328" s="43">
        <v>25.7</v>
      </c>
      <c r="J328" s="106">
        <v>1</v>
      </c>
      <c r="K328" s="106">
        <v>0</v>
      </c>
      <c r="L328" s="106">
        <v>1</v>
      </c>
      <c r="M328" s="53">
        <v>25.7</v>
      </c>
      <c r="N328" s="54">
        <v>0</v>
      </c>
      <c r="O328" s="54">
        <v>25.7</v>
      </c>
      <c r="P328" s="45">
        <f t="shared" si="8"/>
        <v>1059790.8999999999</v>
      </c>
      <c r="Q328" s="109">
        <f t="shared" si="10"/>
        <v>440767.03531000001</v>
      </c>
      <c r="R328" s="45">
        <f t="shared" si="11"/>
        <v>536148.21630999993</v>
      </c>
      <c r="S328" s="109">
        <f t="shared" si="9"/>
        <v>82875.648379999999</v>
      </c>
      <c r="T328" s="42">
        <v>0</v>
      </c>
      <c r="U328" s="42">
        <v>0</v>
      </c>
    </row>
    <row r="329" spans="1:21" s="5" customFormat="1" ht="23.25" customHeight="1" x14ac:dyDescent="0.25">
      <c r="A329" s="46">
        <v>43</v>
      </c>
      <c r="B329" s="47" t="s">
        <v>445</v>
      </c>
      <c r="C329" s="41">
        <v>55</v>
      </c>
      <c r="D329" s="52">
        <v>39913</v>
      </c>
      <c r="E329" s="41" t="s">
        <v>401</v>
      </c>
      <c r="F329" s="41" t="s">
        <v>402</v>
      </c>
      <c r="G329" s="41">
        <v>9</v>
      </c>
      <c r="H329" s="41">
        <v>9</v>
      </c>
      <c r="I329" s="41">
        <v>278.3</v>
      </c>
      <c r="J329" s="36">
        <v>7</v>
      </c>
      <c r="K329" s="36">
        <v>2</v>
      </c>
      <c r="L329" s="36">
        <v>5</v>
      </c>
      <c r="M329" s="53">
        <v>278.3</v>
      </c>
      <c r="N329" s="54">
        <v>76.8</v>
      </c>
      <c r="O329" s="54">
        <v>201.5</v>
      </c>
      <c r="P329" s="45">
        <f t="shared" si="8"/>
        <v>11476257.1</v>
      </c>
      <c r="Q329" s="109">
        <f t="shared" si="10"/>
        <v>4772975.3278900003</v>
      </c>
      <c r="R329" s="45">
        <f t="shared" si="11"/>
        <v>5805838.4668899998</v>
      </c>
      <c r="S329" s="109">
        <f t="shared" si="9"/>
        <v>897443.30521999998</v>
      </c>
      <c r="T329" s="42">
        <v>0</v>
      </c>
      <c r="U329" s="42">
        <v>0</v>
      </c>
    </row>
    <row r="330" spans="1:21" s="5" customFormat="1" ht="23.25" customHeight="1" x14ac:dyDescent="0.25">
      <c r="A330" s="46">
        <v>44</v>
      </c>
      <c r="B330" s="47" t="s">
        <v>446</v>
      </c>
      <c r="C330" s="41">
        <v>131</v>
      </c>
      <c r="D330" s="52">
        <v>40100</v>
      </c>
      <c r="E330" s="41" t="s">
        <v>401</v>
      </c>
      <c r="F330" s="41" t="s">
        <v>402</v>
      </c>
      <c r="G330" s="41">
        <v>1</v>
      </c>
      <c r="H330" s="41">
        <v>1</v>
      </c>
      <c r="I330" s="41">
        <v>39.9</v>
      </c>
      <c r="J330" s="36">
        <v>1</v>
      </c>
      <c r="K330" s="36">
        <v>1</v>
      </c>
      <c r="L330" s="36">
        <v>0</v>
      </c>
      <c r="M330" s="53">
        <v>39.9</v>
      </c>
      <c r="N330" s="54">
        <v>39.9</v>
      </c>
      <c r="O330" s="54">
        <v>0</v>
      </c>
      <c r="P330" s="45">
        <f t="shared" si="8"/>
        <v>1645356.3</v>
      </c>
      <c r="Q330" s="109">
        <f t="shared" si="10"/>
        <v>684303.68517000007</v>
      </c>
      <c r="R330" s="45">
        <f t="shared" si="11"/>
        <v>832385.75216999999</v>
      </c>
      <c r="S330" s="109">
        <f t="shared" si="9"/>
        <v>128666.86266000001</v>
      </c>
      <c r="T330" s="42">
        <v>0</v>
      </c>
      <c r="U330" s="42">
        <v>0</v>
      </c>
    </row>
    <row r="331" spans="1:21" s="5" customFormat="1" ht="23.25" customHeight="1" x14ac:dyDescent="0.25">
      <c r="A331" s="46">
        <v>45</v>
      </c>
      <c r="B331" s="47" t="s">
        <v>447</v>
      </c>
      <c r="C331" s="41">
        <v>56</v>
      </c>
      <c r="D331" s="52">
        <v>39913</v>
      </c>
      <c r="E331" s="41" t="s">
        <v>401</v>
      </c>
      <c r="F331" s="41" t="s">
        <v>402</v>
      </c>
      <c r="G331" s="41">
        <v>5</v>
      </c>
      <c r="H331" s="41">
        <v>5</v>
      </c>
      <c r="I331" s="41">
        <v>38.200000000000003</v>
      </c>
      <c r="J331" s="36">
        <v>1</v>
      </c>
      <c r="K331" s="36">
        <v>0</v>
      </c>
      <c r="L331" s="36">
        <v>1</v>
      </c>
      <c r="M331" s="53">
        <v>38.200000000000003</v>
      </c>
      <c r="N331" s="54">
        <v>0</v>
      </c>
      <c r="O331" s="54">
        <v>38.200000000000003</v>
      </c>
      <c r="P331" s="45">
        <f t="shared" si="8"/>
        <v>1575253.4000000001</v>
      </c>
      <c r="Q331" s="109">
        <f t="shared" si="10"/>
        <v>655147.88906000019</v>
      </c>
      <c r="R331" s="45">
        <f t="shared" si="11"/>
        <v>796920.69506000006</v>
      </c>
      <c r="S331" s="109">
        <f t="shared" si="9"/>
        <v>123184.81588000002</v>
      </c>
      <c r="T331" s="42">
        <v>0</v>
      </c>
      <c r="U331" s="42">
        <v>0</v>
      </c>
    </row>
    <row r="332" spans="1:21" s="5" customFormat="1" ht="23.25" customHeight="1" x14ac:dyDescent="0.25">
      <c r="A332" s="46">
        <v>46</v>
      </c>
      <c r="B332" s="47" t="s">
        <v>448</v>
      </c>
      <c r="C332" s="41">
        <v>47</v>
      </c>
      <c r="D332" s="52">
        <v>39902</v>
      </c>
      <c r="E332" s="41" t="s">
        <v>401</v>
      </c>
      <c r="F332" s="41" t="s">
        <v>402</v>
      </c>
      <c r="G332" s="41">
        <v>1</v>
      </c>
      <c r="H332" s="41">
        <v>1</v>
      </c>
      <c r="I332" s="41">
        <v>41.4</v>
      </c>
      <c r="J332" s="36">
        <v>1</v>
      </c>
      <c r="K332" s="36">
        <v>0</v>
      </c>
      <c r="L332" s="36">
        <v>1</v>
      </c>
      <c r="M332" s="53">
        <v>41.4</v>
      </c>
      <c r="N332" s="54">
        <v>0</v>
      </c>
      <c r="O332" s="54">
        <v>41.4</v>
      </c>
      <c r="P332" s="45">
        <f t="shared" si="8"/>
        <v>1707211.8</v>
      </c>
      <c r="Q332" s="109">
        <f t="shared" si="10"/>
        <v>710029.38762000005</v>
      </c>
      <c r="R332" s="45">
        <f t="shared" si="11"/>
        <v>863678.44962000009</v>
      </c>
      <c r="S332" s="109">
        <f t="shared" si="9"/>
        <v>133503.96276000002</v>
      </c>
      <c r="T332" s="42">
        <v>0</v>
      </c>
      <c r="U332" s="42">
        <v>0</v>
      </c>
    </row>
    <row r="333" spans="1:21" s="5" customFormat="1" ht="23.25" customHeight="1" x14ac:dyDescent="0.25">
      <c r="A333" s="46">
        <v>47</v>
      </c>
      <c r="B333" s="47" t="s">
        <v>449</v>
      </c>
      <c r="C333" s="41">
        <v>46</v>
      </c>
      <c r="D333" s="52">
        <v>39902</v>
      </c>
      <c r="E333" s="41" t="s">
        <v>401</v>
      </c>
      <c r="F333" s="41" t="s">
        <v>402</v>
      </c>
      <c r="G333" s="41">
        <v>1</v>
      </c>
      <c r="H333" s="41">
        <v>1</v>
      </c>
      <c r="I333" s="41">
        <v>42.2</v>
      </c>
      <c r="J333" s="36">
        <v>1</v>
      </c>
      <c r="K333" s="36">
        <v>1</v>
      </c>
      <c r="L333" s="36">
        <v>0</v>
      </c>
      <c r="M333" s="53">
        <v>42.2</v>
      </c>
      <c r="N333" s="54">
        <v>42.2</v>
      </c>
      <c r="O333" s="54">
        <v>0</v>
      </c>
      <c r="P333" s="45">
        <f t="shared" si="8"/>
        <v>1740201.4000000001</v>
      </c>
      <c r="Q333" s="109">
        <f t="shared" si="10"/>
        <v>723749.76226000011</v>
      </c>
      <c r="R333" s="45">
        <f t="shared" si="11"/>
        <v>880367.88826000015</v>
      </c>
      <c r="S333" s="109">
        <f t="shared" si="9"/>
        <v>136083.74948000003</v>
      </c>
      <c r="T333" s="42">
        <v>0</v>
      </c>
      <c r="U333" s="42">
        <v>0</v>
      </c>
    </row>
    <row r="334" spans="1:21" s="5" customFormat="1" ht="23.25" customHeight="1" x14ac:dyDescent="0.25">
      <c r="A334" s="46">
        <v>48</v>
      </c>
      <c r="B334" s="58" t="s">
        <v>450</v>
      </c>
      <c r="C334" s="43">
        <v>139</v>
      </c>
      <c r="D334" s="44">
        <v>40100</v>
      </c>
      <c r="E334" s="43" t="s">
        <v>401</v>
      </c>
      <c r="F334" s="43" t="s">
        <v>402</v>
      </c>
      <c r="G334" s="43">
        <v>2</v>
      </c>
      <c r="H334" s="43">
        <v>2</v>
      </c>
      <c r="I334" s="43">
        <v>87.3</v>
      </c>
      <c r="J334" s="106">
        <v>2</v>
      </c>
      <c r="K334" s="106">
        <v>1</v>
      </c>
      <c r="L334" s="106">
        <v>1</v>
      </c>
      <c r="M334" s="110">
        <v>87.3</v>
      </c>
      <c r="N334" s="54">
        <v>38.4</v>
      </c>
      <c r="O334" s="54">
        <v>48.9</v>
      </c>
      <c r="P334" s="45">
        <f t="shared" si="8"/>
        <v>3599990.1</v>
      </c>
      <c r="Q334" s="109">
        <f t="shared" si="10"/>
        <v>1497235.8825900003</v>
      </c>
      <c r="R334" s="45">
        <f t="shared" si="11"/>
        <v>1821234.99159</v>
      </c>
      <c r="S334" s="109">
        <f t="shared" si="9"/>
        <v>281519.22582000005</v>
      </c>
      <c r="T334" s="42">
        <v>0</v>
      </c>
      <c r="U334" s="42">
        <v>0</v>
      </c>
    </row>
    <row r="335" spans="1:21" s="5" customFormat="1" ht="23.25" customHeight="1" x14ac:dyDescent="0.25">
      <c r="A335" s="46">
        <v>49</v>
      </c>
      <c r="B335" s="58" t="s">
        <v>451</v>
      </c>
      <c r="C335" s="43">
        <v>134</v>
      </c>
      <c r="D335" s="44">
        <v>40100</v>
      </c>
      <c r="E335" s="43" t="s">
        <v>401</v>
      </c>
      <c r="F335" s="43" t="s">
        <v>402</v>
      </c>
      <c r="G335" s="43">
        <v>5</v>
      </c>
      <c r="H335" s="43">
        <v>5</v>
      </c>
      <c r="I335" s="43">
        <v>171.3</v>
      </c>
      <c r="J335" s="106">
        <v>5</v>
      </c>
      <c r="K335" s="106">
        <v>5</v>
      </c>
      <c r="L335" s="106">
        <v>0</v>
      </c>
      <c r="M335" s="110">
        <v>171.3</v>
      </c>
      <c r="N335" s="54">
        <v>171.3</v>
      </c>
      <c r="O335" s="54">
        <v>0</v>
      </c>
      <c r="P335" s="45">
        <f t="shared" si="8"/>
        <v>7063898.1000000006</v>
      </c>
      <c r="Q335" s="109">
        <f t="shared" si="10"/>
        <v>2937875.2197900005</v>
      </c>
      <c r="R335" s="45">
        <f t="shared" si="11"/>
        <v>3573626.0487900004</v>
      </c>
      <c r="S335" s="109">
        <f t="shared" si="9"/>
        <v>552396.83142000006</v>
      </c>
      <c r="T335" s="42">
        <v>0</v>
      </c>
      <c r="U335" s="42">
        <v>0</v>
      </c>
    </row>
    <row r="336" spans="1:21" s="5" customFormat="1" ht="23.25" customHeight="1" x14ac:dyDescent="0.25">
      <c r="A336" s="46">
        <v>50</v>
      </c>
      <c r="B336" s="47" t="s">
        <v>452</v>
      </c>
      <c r="C336" s="41">
        <v>136</v>
      </c>
      <c r="D336" s="52">
        <v>40100</v>
      </c>
      <c r="E336" s="41" t="s">
        <v>401</v>
      </c>
      <c r="F336" s="41" t="s">
        <v>402</v>
      </c>
      <c r="G336" s="41">
        <v>2</v>
      </c>
      <c r="H336" s="41">
        <v>2</v>
      </c>
      <c r="I336" s="41">
        <v>42.2</v>
      </c>
      <c r="J336" s="36">
        <v>1</v>
      </c>
      <c r="K336" s="36">
        <v>0</v>
      </c>
      <c r="L336" s="36">
        <v>1</v>
      </c>
      <c r="M336" s="53">
        <v>42.2</v>
      </c>
      <c r="N336" s="54">
        <v>0</v>
      </c>
      <c r="O336" s="54">
        <v>42.2</v>
      </c>
      <c r="P336" s="45">
        <f t="shared" si="8"/>
        <v>1740201.4000000001</v>
      </c>
      <c r="Q336" s="109">
        <f t="shared" si="10"/>
        <v>723749.76226000011</v>
      </c>
      <c r="R336" s="45">
        <f t="shared" si="11"/>
        <v>880367.88826000015</v>
      </c>
      <c r="S336" s="109">
        <f t="shared" si="9"/>
        <v>136083.74948000003</v>
      </c>
      <c r="T336" s="42">
        <v>0</v>
      </c>
      <c r="U336" s="42">
        <v>0</v>
      </c>
    </row>
    <row r="337" spans="1:21" s="5" customFormat="1" ht="23.25" customHeight="1" x14ac:dyDescent="0.25">
      <c r="A337" s="46">
        <v>51</v>
      </c>
      <c r="B337" s="47" t="s">
        <v>453</v>
      </c>
      <c r="C337" s="41">
        <v>130</v>
      </c>
      <c r="D337" s="52">
        <v>40100</v>
      </c>
      <c r="E337" s="41" t="s">
        <v>401</v>
      </c>
      <c r="F337" s="41" t="s">
        <v>402</v>
      </c>
      <c r="G337" s="41">
        <v>1</v>
      </c>
      <c r="H337" s="41">
        <v>1</v>
      </c>
      <c r="I337" s="41">
        <v>25.9</v>
      </c>
      <c r="J337" s="36">
        <v>1</v>
      </c>
      <c r="K337" s="36">
        <v>0</v>
      </c>
      <c r="L337" s="36">
        <v>1</v>
      </c>
      <c r="M337" s="53">
        <v>25.9</v>
      </c>
      <c r="N337" s="54">
        <v>0</v>
      </c>
      <c r="O337" s="54">
        <v>25.9</v>
      </c>
      <c r="P337" s="45">
        <f t="shared" si="8"/>
        <v>1068038.3</v>
      </c>
      <c r="Q337" s="109">
        <f t="shared" si="10"/>
        <v>444197.12897000008</v>
      </c>
      <c r="R337" s="45">
        <f t="shared" si="11"/>
        <v>540320.57597000001</v>
      </c>
      <c r="S337" s="109">
        <f t="shared" si="9"/>
        <v>83520.595060000007</v>
      </c>
      <c r="T337" s="42">
        <v>0</v>
      </c>
      <c r="U337" s="42">
        <v>0</v>
      </c>
    </row>
    <row r="338" spans="1:21" s="5" customFormat="1" ht="23.25" customHeight="1" x14ac:dyDescent="0.25">
      <c r="A338" s="46">
        <v>52</v>
      </c>
      <c r="B338" s="47" t="s">
        <v>454</v>
      </c>
      <c r="C338" s="41">
        <v>138</v>
      </c>
      <c r="D338" s="52">
        <v>40100</v>
      </c>
      <c r="E338" s="41" t="s">
        <v>401</v>
      </c>
      <c r="F338" s="41" t="s">
        <v>402</v>
      </c>
      <c r="G338" s="41">
        <v>1</v>
      </c>
      <c r="H338" s="41">
        <v>1</v>
      </c>
      <c r="I338" s="41">
        <v>37.200000000000003</v>
      </c>
      <c r="J338" s="36">
        <v>1</v>
      </c>
      <c r="K338" s="36">
        <v>0</v>
      </c>
      <c r="L338" s="36">
        <v>1</v>
      </c>
      <c r="M338" s="53">
        <v>37.200000000000003</v>
      </c>
      <c r="N338" s="54">
        <v>0</v>
      </c>
      <c r="O338" s="54">
        <v>37.200000000000003</v>
      </c>
      <c r="P338" s="45">
        <f t="shared" si="8"/>
        <v>1534016.4000000001</v>
      </c>
      <c r="Q338" s="109">
        <f t="shared" si="10"/>
        <v>637997.42076000012</v>
      </c>
      <c r="R338" s="45">
        <f t="shared" si="11"/>
        <v>776058.89676000015</v>
      </c>
      <c r="S338" s="109">
        <f t="shared" si="9"/>
        <v>119960.08248000003</v>
      </c>
      <c r="T338" s="42">
        <v>0</v>
      </c>
      <c r="U338" s="42">
        <v>0</v>
      </c>
    </row>
    <row r="339" spans="1:21" s="5" customFormat="1" ht="23.25" customHeight="1" x14ac:dyDescent="0.25">
      <c r="A339" s="46">
        <v>53</v>
      </c>
      <c r="B339" s="47" t="s">
        <v>455</v>
      </c>
      <c r="C339" s="41">
        <v>7</v>
      </c>
      <c r="D339" s="52">
        <v>40205</v>
      </c>
      <c r="E339" s="41" t="s">
        <v>401</v>
      </c>
      <c r="F339" s="41" t="s">
        <v>402</v>
      </c>
      <c r="G339" s="41">
        <v>3</v>
      </c>
      <c r="H339" s="41">
        <v>3</v>
      </c>
      <c r="I339" s="41">
        <v>89.1</v>
      </c>
      <c r="J339" s="36">
        <v>2</v>
      </c>
      <c r="K339" s="36">
        <v>1</v>
      </c>
      <c r="L339" s="36">
        <v>1</v>
      </c>
      <c r="M339" s="53">
        <v>89.1</v>
      </c>
      <c r="N339" s="54">
        <v>44.9</v>
      </c>
      <c r="O339" s="54">
        <v>44.2</v>
      </c>
      <c r="P339" s="45">
        <f t="shared" si="8"/>
        <v>3674216.6999999997</v>
      </c>
      <c r="Q339" s="109">
        <f t="shared" si="10"/>
        <v>1528106.7255300002</v>
      </c>
      <c r="R339" s="45">
        <f t="shared" si="11"/>
        <v>1858786.22853</v>
      </c>
      <c r="S339" s="109">
        <f t="shared" si="9"/>
        <v>287323.74593999999</v>
      </c>
      <c r="T339" s="42">
        <v>0</v>
      </c>
      <c r="U339" s="42">
        <v>0</v>
      </c>
    </row>
    <row r="340" spans="1:21" s="5" customFormat="1" ht="23.25" customHeight="1" x14ac:dyDescent="0.25">
      <c r="A340" s="46">
        <v>54</v>
      </c>
      <c r="B340" s="47" t="s">
        <v>456</v>
      </c>
      <c r="C340" s="41">
        <v>17</v>
      </c>
      <c r="D340" s="52">
        <v>40240</v>
      </c>
      <c r="E340" s="41" t="s">
        <v>401</v>
      </c>
      <c r="F340" s="41" t="s">
        <v>402</v>
      </c>
      <c r="G340" s="41">
        <v>7</v>
      </c>
      <c r="H340" s="41">
        <v>7</v>
      </c>
      <c r="I340" s="41">
        <v>133.80000000000001</v>
      </c>
      <c r="J340" s="36">
        <v>4</v>
      </c>
      <c r="K340" s="36">
        <v>2</v>
      </c>
      <c r="L340" s="36">
        <v>2</v>
      </c>
      <c r="M340" s="53">
        <v>133.80000000000001</v>
      </c>
      <c r="N340" s="54">
        <v>79.8</v>
      </c>
      <c r="O340" s="54">
        <v>54</v>
      </c>
      <c r="P340" s="45">
        <f t="shared" si="8"/>
        <v>5517510.6000000006</v>
      </c>
      <c r="Q340" s="109">
        <f t="shared" si="10"/>
        <v>2294732.6585400007</v>
      </c>
      <c r="R340" s="45">
        <f t="shared" si="11"/>
        <v>2791308.6125400006</v>
      </c>
      <c r="S340" s="109">
        <f t="shared" si="9"/>
        <v>431469.32892000006</v>
      </c>
      <c r="T340" s="42">
        <v>0</v>
      </c>
      <c r="U340" s="42">
        <v>0</v>
      </c>
    </row>
    <row r="341" spans="1:21" s="33" customFormat="1" ht="23.25" customHeight="1" x14ac:dyDescent="0.25">
      <c r="A341" s="57">
        <v>55</v>
      </c>
      <c r="B341" s="58" t="s">
        <v>457</v>
      </c>
      <c r="C341" s="43">
        <v>141</v>
      </c>
      <c r="D341" s="44">
        <v>40100</v>
      </c>
      <c r="E341" s="43" t="s">
        <v>401</v>
      </c>
      <c r="F341" s="43" t="s">
        <v>402</v>
      </c>
      <c r="G341" s="43">
        <v>13</v>
      </c>
      <c r="H341" s="43">
        <v>13</v>
      </c>
      <c r="I341" s="43">
        <v>181.3</v>
      </c>
      <c r="J341" s="106">
        <v>6</v>
      </c>
      <c r="K341" s="106">
        <v>2</v>
      </c>
      <c r="L341" s="106">
        <v>4</v>
      </c>
      <c r="M341" s="110">
        <v>181.3</v>
      </c>
      <c r="N341" s="111">
        <v>61</v>
      </c>
      <c r="O341" s="111">
        <v>120.3</v>
      </c>
      <c r="P341" s="45">
        <f t="shared" si="8"/>
        <v>7476268.1000000006</v>
      </c>
      <c r="Q341" s="109">
        <f t="shared" si="10"/>
        <v>3109379.9027900007</v>
      </c>
      <c r="R341" s="45">
        <f t="shared" si="11"/>
        <v>3782244.0317900004</v>
      </c>
      <c r="S341" s="109">
        <f t="shared" si="9"/>
        <v>584644.16542000009</v>
      </c>
      <c r="T341" s="112">
        <v>0</v>
      </c>
      <c r="U341" s="112">
        <v>0</v>
      </c>
    </row>
    <row r="342" spans="1:21" s="5" customFormat="1" ht="23.25" customHeight="1" x14ac:dyDescent="0.25">
      <c r="A342" s="46">
        <v>56</v>
      </c>
      <c r="B342" s="47" t="s">
        <v>458</v>
      </c>
      <c r="C342" s="41">
        <v>71</v>
      </c>
      <c r="D342" s="52">
        <v>39959</v>
      </c>
      <c r="E342" s="41" t="s">
        <v>401</v>
      </c>
      <c r="F342" s="41" t="s">
        <v>402</v>
      </c>
      <c r="G342" s="41">
        <v>3</v>
      </c>
      <c r="H342" s="41">
        <v>3</v>
      </c>
      <c r="I342" s="41">
        <v>126.4</v>
      </c>
      <c r="J342" s="36">
        <v>3</v>
      </c>
      <c r="K342" s="36">
        <v>1</v>
      </c>
      <c r="L342" s="36">
        <v>2</v>
      </c>
      <c r="M342" s="53">
        <v>126.4</v>
      </c>
      <c r="N342" s="54">
        <v>31.2</v>
      </c>
      <c r="O342" s="54">
        <v>95.2</v>
      </c>
      <c r="P342" s="45">
        <f t="shared" si="8"/>
        <v>5212356.8</v>
      </c>
      <c r="Q342" s="109">
        <f t="shared" si="10"/>
        <v>2167819.19312</v>
      </c>
      <c r="R342" s="45">
        <f t="shared" si="11"/>
        <v>2636931.3051200002</v>
      </c>
      <c r="S342" s="109">
        <f t="shared" si="9"/>
        <v>407606.30176</v>
      </c>
      <c r="T342" s="42">
        <v>0</v>
      </c>
      <c r="U342" s="42">
        <v>0</v>
      </c>
    </row>
    <row r="343" spans="1:21" s="5" customFormat="1" ht="23.25" customHeight="1" x14ac:dyDescent="0.25">
      <c r="A343" s="46">
        <v>57</v>
      </c>
      <c r="B343" s="47" t="s">
        <v>459</v>
      </c>
      <c r="C343" s="41">
        <v>73</v>
      </c>
      <c r="D343" s="52">
        <v>40814</v>
      </c>
      <c r="E343" s="41" t="s">
        <v>401</v>
      </c>
      <c r="F343" s="41" t="s">
        <v>402</v>
      </c>
      <c r="G343" s="41">
        <v>2</v>
      </c>
      <c r="H343" s="41">
        <v>2</v>
      </c>
      <c r="I343" s="41">
        <v>79.099999999999994</v>
      </c>
      <c r="J343" s="36">
        <v>2</v>
      </c>
      <c r="K343" s="36">
        <v>0</v>
      </c>
      <c r="L343" s="36">
        <v>2</v>
      </c>
      <c r="M343" s="53">
        <v>79.099999999999994</v>
      </c>
      <c r="N343" s="54">
        <v>0</v>
      </c>
      <c r="O343" s="54">
        <v>79.099999999999994</v>
      </c>
      <c r="P343" s="45">
        <f t="shared" si="8"/>
        <v>3261846.6999999997</v>
      </c>
      <c r="Q343" s="109">
        <f t="shared" si="10"/>
        <v>1356602.04253</v>
      </c>
      <c r="R343" s="45">
        <f t="shared" si="11"/>
        <v>1650168.24553</v>
      </c>
      <c r="S343" s="109">
        <f t="shared" si="9"/>
        <v>255076.41193999999</v>
      </c>
      <c r="T343" s="42">
        <v>0</v>
      </c>
      <c r="U343" s="42">
        <v>0</v>
      </c>
    </row>
    <row r="344" spans="1:21" s="5" customFormat="1" ht="23.25" customHeight="1" x14ac:dyDescent="0.25">
      <c r="A344" s="57">
        <v>58</v>
      </c>
      <c r="B344" s="58" t="s">
        <v>460</v>
      </c>
      <c r="C344" s="43">
        <v>21</v>
      </c>
      <c r="D344" s="44">
        <v>40277</v>
      </c>
      <c r="E344" s="43" t="s">
        <v>401</v>
      </c>
      <c r="F344" s="43" t="s">
        <v>402</v>
      </c>
      <c r="G344" s="43">
        <v>17</v>
      </c>
      <c r="H344" s="43">
        <v>17</v>
      </c>
      <c r="I344" s="43">
        <v>108</v>
      </c>
      <c r="J344" s="106">
        <v>6</v>
      </c>
      <c r="K344" s="106">
        <v>0</v>
      </c>
      <c r="L344" s="106">
        <v>6</v>
      </c>
      <c r="M344" s="110">
        <v>108</v>
      </c>
      <c r="N344" s="54">
        <v>0</v>
      </c>
      <c r="O344" s="54">
        <v>108</v>
      </c>
      <c r="P344" s="45">
        <f t="shared" si="8"/>
        <v>4453596</v>
      </c>
      <c r="Q344" s="109">
        <f t="shared" si="10"/>
        <v>1852250.5764000001</v>
      </c>
      <c r="R344" s="45">
        <f t="shared" si="11"/>
        <v>2253074.2164000003</v>
      </c>
      <c r="S344" s="109">
        <f t="shared" si="9"/>
        <v>348271.2072</v>
      </c>
      <c r="T344" s="42">
        <v>0</v>
      </c>
      <c r="U344" s="42">
        <v>0</v>
      </c>
    </row>
    <row r="345" spans="1:21" s="5" customFormat="1" ht="23.25" customHeight="1" x14ac:dyDescent="0.25">
      <c r="A345" s="57">
        <v>59</v>
      </c>
      <c r="B345" s="58" t="s">
        <v>461</v>
      </c>
      <c r="C345" s="43">
        <v>1</v>
      </c>
      <c r="D345" s="44">
        <v>40205</v>
      </c>
      <c r="E345" s="43" t="s">
        <v>401</v>
      </c>
      <c r="F345" s="43" t="s">
        <v>402</v>
      </c>
      <c r="G345" s="43">
        <v>3</v>
      </c>
      <c r="H345" s="43">
        <v>3</v>
      </c>
      <c r="I345" s="43">
        <v>96</v>
      </c>
      <c r="J345" s="106">
        <v>3</v>
      </c>
      <c r="K345" s="106">
        <v>1</v>
      </c>
      <c r="L345" s="106">
        <v>2</v>
      </c>
      <c r="M345" s="110">
        <v>96</v>
      </c>
      <c r="N345" s="54">
        <v>24.4</v>
      </c>
      <c r="O345" s="54">
        <v>71.599999999999994</v>
      </c>
      <c r="P345" s="45">
        <f t="shared" si="8"/>
        <v>3958752</v>
      </c>
      <c r="Q345" s="109">
        <f t="shared" si="10"/>
        <v>1646444.9568000003</v>
      </c>
      <c r="R345" s="45">
        <f t="shared" si="11"/>
        <v>2002732.6368</v>
      </c>
      <c r="S345" s="109">
        <f t="shared" si="9"/>
        <v>309574.40640000004</v>
      </c>
      <c r="T345" s="42">
        <v>0</v>
      </c>
      <c r="U345" s="42">
        <v>0</v>
      </c>
    </row>
    <row r="346" spans="1:21" s="5" customFormat="1" ht="23.25" customHeight="1" x14ac:dyDescent="0.25">
      <c r="A346" s="57">
        <v>60</v>
      </c>
      <c r="B346" s="58" t="s">
        <v>462</v>
      </c>
      <c r="C346" s="43">
        <v>138</v>
      </c>
      <c r="D346" s="44">
        <v>40535</v>
      </c>
      <c r="E346" s="43" t="s">
        <v>401</v>
      </c>
      <c r="F346" s="43" t="s">
        <v>402</v>
      </c>
      <c r="G346" s="43">
        <v>1</v>
      </c>
      <c r="H346" s="43">
        <v>1</v>
      </c>
      <c r="I346" s="43">
        <v>39.9</v>
      </c>
      <c r="J346" s="106">
        <v>1</v>
      </c>
      <c r="K346" s="106">
        <v>0</v>
      </c>
      <c r="L346" s="106">
        <v>1</v>
      </c>
      <c r="M346" s="110">
        <v>39.9</v>
      </c>
      <c r="N346" s="54">
        <v>0</v>
      </c>
      <c r="O346" s="54">
        <v>39.9</v>
      </c>
      <c r="P346" s="45">
        <f t="shared" si="8"/>
        <v>1645356.3</v>
      </c>
      <c r="Q346" s="109">
        <f t="shared" si="10"/>
        <v>684303.68517000007</v>
      </c>
      <c r="R346" s="45">
        <f t="shared" si="11"/>
        <v>832385.75216999999</v>
      </c>
      <c r="S346" s="109">
        <f t="shared" si="9"/>
        <v>128666.86266000001</v>
      </c>
      <c r="T346" s="42">
        <v>0</v>
      </c>
      <c r="U346" s="42">
        <v>0</v>
      </c>
    </row>
    <row r="347" spans="1:21" s="5" customFormat="1" ht="23.25" customHeight="1" x14ac:dyDescent="0.25">
      <c r="A347" s="57">
        <v>61</v>
      </c>
      <c r="B347" s="58" t="s">
        <v>463</v>
      </c>
      <c r="C347" s="43">
        <v>94</v>
      </c>
      <c r="D347" s="44">
        <v>40408</v>
      </c>
      <c r="E347" s="43" t="s">
        <v>401</v>
      </c>
      <c r="F347" s="43" t="s">
        <v>402</v>
      </c>
      <c r="G347" s="43">
        <v>3</v>
      </c>
      <c r="H347" s="43">
        <v>3</v>
      </c>
      <c r="I347" s="43">
        <v>44</v>
      </c>
      <c r="J347" s="106">
        <v>1</v>
      </c>
      <c r="K347" s="106">
        <v>0</v>
      </c>
      <c r="L347" s="106">
        <v>1</v>
      </c>
      <c r="M347" s="110">
        <v>44</v>
      </c>
      <c r="N347" s="54">
        <v>0</v>
      </c>
      <c r="O347" s="54">
        <v>44</v>
      </c>
      <c r="P347" s="45">
        <f t="shared" si="8"/>
        <v>1814428</v>
      </c>
      <c r="Q347" s="109">
        <f t="shared" si="10"/>
        <v>754620.60520000011</v>
      </c>
      <c r="R347" s="45">
        <f t="shared" si="11"/>
        <v>917919.12520000001</v>
      </c>
      <c r="S347" s="109">
        <f t="shared" si="9"/>
        <v>141888.2696</v>
      </c>
      <c r="T347" s="42">
        <v>0</v>
      </c>
      <c r="U347" s="42">
        <v>0</v>
      </c>
    </row>
    <row r="348" spans="1:21" s="5" customFormat="1" ht="23.25" customHeight="1" x14ac:dyDescent="0.25">
      <c r="A348" s="57">
        <v>62</v>
      </c>
      <c r="B348" s="58" t="s">
        <v>464</v>
      </c>
      <c r="C348" s="43">
        <v>47</v>
      </c>
      <c r="D348" s="44">
        <v>40324</v>
      </c>
      <c r="E348" s="43" t="s">
        <v>401</v>
      </c>
      <c r="F348" s="43" t="s">
        <v>402</v>
      </c>
      <c r="G348" s="43">
        <v>2</v>
      </c>
      <c r="H348" s="43">
        <v>2</v>
      </c>
      <c r="I348" s="43">
        <v>28.7</v>
      </c>
      <c r="J348" s="106">
        <v>1</v>
      </c>
      <c r="K348" s="106">
        <v>0</v>
      </c>
      <c r="L348" s="106">
        <v>1</v>
      </c>
      <c r="M348" s="110">
        <v>28.7</v>
      </c>
      <c r="N348" s="54">
        <v>0</v>
      </c>
      <c r="O348" s="54">
        <v>28.7</v>
      </c>
      <c r="P348" s="45">
        <f t="shared" si="8"/>
        <v>1183501.8999999999</v>
      </c>
      <c r="Q348" s="109">
        <f t="shared" si="10"/>
        <v>492218.44021000003</v>
      </c>
      <c r="R348" s="45">
        <f t="shared" si="11"/>
        <v>598733.61121</v>
      </c>
      <c r="S348" s="109">
        <f t="shared" si="9"/>
        <v>92549.848580000005</v>
      </c>
      <c r="T348" s="42">
        <v>0</v>
      </c>
      <c r="U348" s="42">
        <v>0</v>
      </c>
    </row>
    <row r="349" spans="1:21" s="5" customFormat="1" ht="23.25" customHeight="1" x14ac:dyDescent="0.25">
      <c r="A349" s="57">
        <v>63</v>
      </c>
      <c r="B349" s="58" t="s">
        <v>465</v>
      </c>
      <c r="C349" s="43">
        <v>132</v>
      </c>
      <c r="D349" s="44">
        <v>40100</v>
      </c>
      <c r="E349" s="43" t="s">
        <v>401</v>
      </c>
      <c r="F349" s="43" t="s">
        <v>402</v>
      </c>
      <c r="G349" s="43">
        <v>2</v>
      </c>
      <c r="H349" s="43">
        <v>2</v>
      </c>
      <c r="I349" s="43">
        <v>44.2</v>
      </c>
      <c r="J349" s="106">
        <v>1</v>
      </c>
      <c r="K349" s="106">
        <v>0</v>
      </c>
      <c r="L349" s="106">
        <v>1</v>
      </c>
      <c r="M349" s="110">
        <v>44.2</v>
      </c>
      <c r="N349" s="54">
        <v>0</v>
      </c>
      <c r="O349" s="54">
        <v>44.2</v>
      </c>
      <c r="P349" s="45">
        <f t="shared" si="8"/>
        <v>1822675.4000000001</v>
      </c>
      <c r="Q349" s="109">
        <f t="shared" si="10"/>
        <v>758050.69886000012</v>
      </c>
      <c r="R349" s="45">
        <f t="shared" si="11"/>
        <v>922091.48486000008</v>
      </c>
      <c r="S349" s="109">
        <f t="shared" si="9"/>
        <v>142533.21628000002</v>
      </c>
      <c r="T349" s="42">
        <v>0</v>
      </c>
      <c r="U349" s="42">
        <v>0</v>
      </c>
    </row>
    <row r="350" spans="1:21" s="5" customFormat="1" ht="23.25" customHeight="1" x14ac:dyDescent="0.25">
      <c r="A350" s="57">
        <v>64</v>
      </c>
      <c r="B350" s="58" t="s">
        <v>466</v>
      </c>
      <c r="C350" s="43">
        <v>71</v>
      </c>
      <c r="D350" s="44">
        <v>40814</v>
      </c>
      <c r="E350" s="43" t="s">
        <v>401</v>
      </c>
      <c r="F350" s="43" t="s">
        <v>402</v>
      </c>
      <c r="G350" s="43">
        <v>3</v>
      </c>
      <c r="H350" s="43">
        <v>3</v>
      </c>
      <c r="I350" s="43">
        <v>111.1</v>
      </c>
      <c r="J350" s="106">
        <v>3</v>
      </c>
      <c r="K350" s="106">
        <v>0</v>
      </c>
      <c r="L350" s="106">
        <v>3</v>
      </c>
      <c r="M350" s="110">
        <v>111.1</v>
      </c>
      <c r="N350" s="54">
        <v>0</v>
      </c>
      <c r="O350" s="54">
        <v>111.1</v>
      </c>
      <c r="P350" s="45">
        <f t="shared" si="8"/>
        <v>4581430.7</v>
      </c>
      <c r="Q350" s="109">
        <f t="shared" si="10"/>
        <v>1905417.0281300002</v>
      </c>
      <c r="R350" s="45">
        <f t="shared" si="11"/>
        <v>2317745.7911300003</v>
      </c>
      <c r="S350" s="109">
        <f t="shared" si="9"/>
        <v>358267.88074000005</v>
      </c>
      <c r="T350" s="42">
        <v>0</v>
      </c>
      <c r="U350" s="42">
        <v>0</v>
      </c>
    </row>
    <row r="351" spans="1:21" s="5" customFormat="1" ht="23.25" customHeight="1" x14ac:dyDescent="0.25">
      <c r="A351" s="57">
        <v>65</v>
      </c>
      <c r="B351" s="58" t="s">
        <v>467</v>
      </c>
      <c r="C351" s="43">
        <v>15</v>
      </c>
      <c r="D351" s="44">
        <v>40240</v>
      </c>
      <c r="E351" s="43" t="s">
        <v>401</v>
      </c>
      <c r="F351" s="43" t="s">
        <v>402</v>
      </c>
      <c r="G351" s="43">
        <v>3</v>
      </c>
      <c r="H351" s="43">
        <v>3</v>
      </c>
      <c r="I351" s="43">
        <v>78.099999999999994</v>
      </c>
      <c r="J351" s="106">
        <v>2</v>
      </c>
      <c r="K351" s="106">
        <v>0</v>
      </c>
      <c r="L351" s="106">
        <v>2</v>
      </c>
      <c r="M351" s="110">
        <v>78.099999999999994</v>
      </c>
      <c r="N351" s="54">
        <v>0</v>
      </c>
      <c r="O351" s="54">
        <v>78.099999999999994</v>
      </c>
      <c r="P351" s="45">
        <f t="shared" ref="P351:P382" si="12">M351*41237</f>
        <v>3220609.6999999997</v>
      </c>
      <c r="Q351" s="109">
        <f t="shared" si="10"/>
        <v>1339451.5742300001</v>
      </c>
      <c r="R351" s="45">
        <f t="shared" ref="R351:R382" si="13">P351*50.59%</f>
        <v>1629306.4472299998</v>
      </c>
      <c r="S351" s="109">
        <f t="shared" ref="S351:S392" si="14">P351*7.82%</f>
        <v>251851.67853999999</v>
      </c>
      <c r="T351" s="42">
        <v>0</v>
      </c>
      <c r="U351" s="42">
        <v>0</v>
      </c>
    </row>
    <row r="352" spans="1:21" s="5" customFormat="1" ht="23.25" customHeight="1" x14ac:dyDescent="0.25">
      <c r="A352" s="57">
        <v>66</v>
      </c>
      <c r="B352" s="58" t="s">
        <v>468</v>
      </c>
      <c r="C352" s="43">
        <v>48</v>
      </c>
      <c r="D352" s="44">
        <v>40324</v>
      </c>
      <c r="E352" s="43" t="s">
        <v>401</v>
      </c>
      <c r="F352" s="43" t="s">
        <v>402</v>
      </c>
      <c r="G352" s="43">
        <v>4</v>
      </c>
      <c r="H352" s="43">
        <v>4</v>
      </c>
      <c r="I352" s="43">
        <v>62.8</v>
      </c>
      <c r="J352" s="106">
        <v>2</v>
      </c>
      <c r="K352" s="106">
        <v>0</v>
      </c>
      <c r="L352" s="106">
        <v>2</v>
      </c>
      <c r="M352" s="110">
        <v>62.8</v>
      </c>
      <c r="N352" s="54">
        <v>0</v>
      </c>
      <c r="O352" s="54">
        <v>62.8</v>
      </c>
      <c r="P352" s="45">
        <f t="shared" si="12"/>
        <v>2589683.6</v>
      </c>
      <c r="Q352" s="109">
        <f t="shared" ref="Q352:Q392" si="15">P352*41.59%</f>
        <v>1077049.4092400002</v>
      </c>
      <c r="R352" s="45">
        <f t="shared" si="13"/>
        <v>1310120.9332400002</v>
      </c>
      <c r="S352" s="109">
        <f t="shared" si="14"/>
        <v>202513.25752000001</v>
      </c>
      <c r="T352" s="42">
        <v>0</v>
      </c>
      <c r="U352" s="42">
        <v>0</v>
      </c>
    </row>
    <row r="353" spans="1:21" s="5" customFormat="1" ht="23.25" customHeight="1" x14ac:dyDescent="0.25">
      <c r="A353" s="57">
        <v>67</v>
      </c>
      <c r="B353" s="58" t="s">
        <v>469</v>
      </c>
      <c r="C353" s="43">
        <v>107</v>
      </c>
      <c r="D353" s="44">
        <v>40490</v>
      </c>
      <c r="E353" s="43" t="s">
        <v>401</v>
      </c>
      <c r="F353" s="43" t="s">
        <v>402</v>
      </c>
      <c r="G353" s="43">
        <v>4</v>
      </c>
      <c r="H353" s="43">
        <v>4</v>
      </c>
      <c r="I353" s="43">
        <v>78.099999999999994</v>
      </c>
      <c r="J353" s="106">
        <v>3</v>
      </c>
      <c r="K353" s="106">
        <v>0</v>
      </c>
      <c r="L353" s="106">
        <v>3</v>
      </c>
      <c r="M353" s="110">
        <v>78.099999999999994</v>
      </c>
      <c r="N353" s="54">
        <v>0</v>
      </c>
      <c r="O353" s="54">
        <v>78.099999999999994</v>
      </c>
      <c r="P353" s="45">
        <f t="shared" si="12"/>
        <v>3220609.6999999997</v>
      </c>
      <c r="Q353" s="109">
        <f t="shared" si="15"/>
        <v>1339451.5742300001</v>
      </c>
      <c r="R353" s="45">
        <f t="shared" si="13"/>
        <v>1629306.4472299998</v>
      </c>
      <c r="S353" s="109">
        <f t="shared" si="14"/>
        <v>251851.67853999999</v>
      </c>
      <c r="T353" s="42">
        <v>0</v>
      </c>
      <c r="U353" s="42">
        <v>0</v>
      </c>
    </row>
    <row r="354" spans="1:21" s="5" customFormat="1" ht="23.25" customHeight="1" x14ac:dyDescent="0.25">
      <c r="A354" s="57">
        <v>68</v>
      </c>
      <c r="B354" s="58" t="s">
        <v>470</v>
      </c>
      <c r="C354" s="43">
        <v>22</v>
      </c>
      <c r="D354" s="44">
        <v>39520</v>
      </c>
      <c r="E354" s="43" t="s">
        <v>401</v>
      </c>
      <c r="F354" s="43" t="s">
        <v>402</v>
      </c>
      <c r="G354" s="43">
        <v>4</v>
      </c>
      <c r="H354" s="43">
        <v>4</v>
      </c>
      <c r="I354" s="43">
        <v>90.9</v>
      </c>
      <c r="J354" s="106">
        <v>2</v>
      </c>
      <c r="K354" s="106">
        <v>0</v>
      </c>
      <c r="L354" s="106">
        <v>2</v>
      </c>
      <c r="M354" s="110">
        <v>90.9</v>
      </c>
      <c r="N354" s="54">
        <v>0</v>
      </c>
      <c r="O354" s="54">
        <v>90.9</v>
      </c>
      <c r="P354" s="45">
        <f t="shared" si="12"/>
        <v>3748443.3000000003</v>
      </c>
      <c r="Q354" s="109">
        <f t="shared" si="15"/>
        <v>1558977.5684700003</v>
      </c>
      <c r="R354" s="45">
        <f t="shared" si="13"/>
        <v>1896337.4654700002</v>
      </c>
      <c r="S354" s="109">
        <f t="shared" si="14"/>
        <v>293128.26606000005</v>
      </c>
      <c r="T354" s="42">
        <v>0</v>
      </c>
      <c r="U354" s="42">
        <v>0</v>
      </c>
    </row>
    <row r="355" spans="1:21" s="5" customFormat="1" ht="23.25" customHeight="1" x14ac:dyDescent="0.25">
      <c r="A355" s="57">
        <v>69</v>
      </c>
      <c r="B355" s="58" t="s">
        <v>471</v>
      </c>
      <c r="C355" s="43">
        <v>20</v>
      </c>
      <c r="D355" s="44">
        <v>40277</v>
      </c>
      <c r="E355" s="43" t="s">
        <v>401</v>
      </c>
      <c r="F355" s="43" t="s">
        <v>402</v>
      </c>
      <c r="G355" s="43">
        <v>7</v>
      </c>
      <c r="H355" s="43">
        <v>7</v>
      </c>
      <c r="I355" s="43">
        <v>135.6</v>
      </c>
      <c r="J355" s="106">
        <v>4</v>
      </c>
      <c r="K355" s="106">
        <v>3</v>
      </c>
      <c r="L355" s="106">
        <v>1</v>
      </c>
      <c r="M355" s="110">
        <f>N355+O355</f>
        <v>135.6</v>
      </c>
      <c r="N355" s="54">
        <v>106.3</v>
      </c>
      <c r="O355" s="54">
        <v>29.3</v>
      </c>
      <c r="P355" s="45">
        <f t="shared" si="12"/>
        <v>5591737.2000000002</v>
      </c>
      <c r="Q355" s="109">
        <f t="shared" si="15"/>
        <v>2325603.5014800006</v>
      </c>
      <c r="R355" s="45">
        <f t="shared" si="13"/>
        <v>2828859.8494800003</v>
      </c>
      <c r="S355" s="109">
        <f t="shared" si="14"/>
        <v>437273.84904000006</v>
      </c>
      <c r="T355" s="42">
        <v>0</v>
      </c>
      <c r="U355" s="42">
        <v>0</v>
      </c>
    </row>
    <row r="356" spans="1:21" s="5" customFormat="1" ht="23.25" customHeight="1" x14ac:dyDescent="0.25">
      <c r="A356" s="57">
        <v>70</v>
      </c>
      <c r="B356" s="58" t="s">
        <v>472</v>
      </c>
      <c r="C356" s="43">
        <v>87</v>
      </c>
      <c r="D356" s="44">
        <v>40408</v>
      </c>
      <c r="E356" s="43" t="s">
        <v>401</v>
      </c>
      <c r="F356" s="43" t="s">
        <v>402</v>
      </c>
      <c r="G356" s="43">
        <v>2</v>
      </c>
      <c r="H356" s="43">
        <v>2</v>
      </c>
      <c r="I356" s="43">
        <v>42.5</v>
      </c>
      <c r="J356" s="106">
        <v>1</v>
      </c>
      <c r="K356" s="106">
        <v>0</v>
      </c>
      <c r="L356" s="106">
        <v>1</v>
      </c>
      <c r="M356" s="110">
        <v>42.5</v>
      </c>
      <c r="N356" s="54">
        <v>0</v>
      </c>
      <c r="O356" s="54">
        <v>42.5</v>
      </c>
      <c r="P356" s="45">
        <f t="shared" si="12"/>
        <v>1752572.5</v>
      </c>
      <c r="Q356" s="109">
        <f t="shared" si="15"/>
        <v>728894.90275000012</v>
      </c>
      <c r="R356" s="45">
        <f t="shared" si="13"/>
        <v>886626.42775000003</v>
      </c>
      <c r="S356" s="109">
        <f t="shared" si="14"/>
        <v>137051.16950000002</v>
      </c>
      <c r="T356" s="42">
        <v>0</v>
      </c>
      <c r="U356" s="42">
        <v>0</v>
      </c>
    </row>
    <row r="357" spans="1:21" s="5" customFormat="1" ht="23.25" customHeight="1" x14ac:dyDescent="0.25">
      <c r="A357" s="46">
        <v>71</v>
      </c>
      <c r="B357" s="47" t="s">
        <v>473</v>
      </c>
      <c r="C357" s="41">
        <v>34</v>
      </c>
      <c r="D357" s="52">
        <v>40324</v>
      </c>
      <c r="E357" s="41" t="s">
        <v>401</v>
      </c>
      <c r="F357" s="41" t="s">
        <v>402</v>
      </c>
      <c r="G357" s="41">
        <v>2</v>
      </c>
      <c r="H357" s="41">
        <v>2</v>
      </c>
      <c r="I357" s="41">
        <v>73.599999999999994</v>
      </c>
      <c r="J357" s="36">
        <v>2</v>
      </c>
      <c r="K357" s="36">
        <v>0</v>
      </c>
      <c r="L357" s="36">
        <v>2</v>
      </c>
      <c r="M357" s="53">
        <v>73.599999999999994</v>
      </c>
      <c r="N357" s="54">
        <v>0</v>
      </c>
      <c r="O357" s="54">
        <v>73.599999999999994</v>
      </c>
      <c r="P357" s="45">
        <f t="shared" si="12"/>
        <v>3035043.1999999997</v>
      </c>
      <c r="Q357" s="109">
        <f t="shared" si="15"/>
        <v>1262274.46688</v>
      </c>
      <c r="R357" s="45">
        <f t="shared" si="13"/>
        <v>1535428.35488</v>
      </c>
      <c r="S357" s="109">
        <f t="shared" si="14"/>
        <v>237340.37823999999</v>
      </c>
      <c r="T357" s="42">
        <v>0</v>
      </c>
      <c r="U357" s="42">
        <v>0</v>
      </c>
    </row>
    <row r="358" spans="1:21" s="5" customFormat="1" ht="23.25" customHeight="1" x14ac:dyDescent="0.25">
      <c r="A358" s="46">
        <v>72</v>
      </c>
      <c r="B358" s="47" t="s">
        <v>474</v>
      </c>
      <c r="C358" s="41">
        <v>11</v>
      </c>
      <c r="D358" s="52">
        <v>40571</v>
      </c>
      <c r="E358" s="41" t="s">
        <v>401</v>
      </c>
      <c r="F358" s="41" t="s">
        <v>402</v>
      </c>
      <c r="G358" s="41">
        <v>2</v>
      </c>
      <c r="H358" s="41">
        <v>2</v>
      </c>
      <c r="I358" s="41">
        <v>31.1</v>
      </c>
      <c r="J358" s="36">
        <v>1</v>
      </c>
      <c r="K358" s="36">
        <v>0</v>
      </c>
      <c r="L358" s="36">
        <v>1</v>
      </c>
      <c r="M358" s="53">
        <v>31.1</v>
      </c>
      <c r="N358" s="54">
        <v>0</v>
      </c>
      <c r="O358" s="54">
        <v>31.1</v>
      </c>
      <c r="P358" s="45">
        <f t="shared" si="12"/>
        <v>1282470.7</v>
      </c>
      <c r="Q358" s="109">
        <f t="shared" si="15"/>
        <v>533379.56413000007</v>
      </c>
      <c r="R358" s="45">
        <f t="shared" si="13"/>
        <v>648801.92712999997</v>
      </c>
      <c r="S358" s="109">
        <f t="shared" si="14"/>
        <v>100289.20874</v>
      </c>
      <c r="T358" s="42">
        <v>0</v>
      </c>
      <c r="U358" s="42">
        <v>0</v>
      </c>
    </row>
    <row r="359" spans="1:21" s="5" customFormat="1" ht="23.25" customHeight="1" x14ac:dyDescent="0.25">
      <c r="A359" s="46">
        <v>73</v>
      </c>
      <c r="B359" s="47" t="s">
        <v>475</v>
      </c>
      <c r="C359" s="41">
        <v>93</v>
      </c>
      <c r="D359" s="52">
        <v>40408</v>
      </c>
      <c r="E359" s="41" t="s">
        <v>401</v>
      </c>
      <c r="F359" s="41" t="s">
        <v>402</v>
      </c>
      <c r="G359" s="41">
        <v>1</v>
      </c>
      <c r="H359" s="41">
        <v>1</v>
      </c>
      <c r="I359" s="41">
        <v>26</v>
      </c>
      <c r="J359" s="36">
        <v>1</v>
      </c>
      <c r="K359" s="36">
        <v>0</v>
      </c>
      <c r="L359" s="36">
        <v>1</v>
      </c>
      <c r="M359" s="53">
        <v>26</v>
      </c>
      <c r="N359" s="54">
        <v>0</v>
      </c>
      <c r="O359" s="54">
        <v>26</v>
      </c>
      <c r="P359" s="45">
        <f t="shared" si="12"/>
        <v>1072162</v>
      </c>
      <c r="Q359" s="109">
        <f t="shared" si="15"/>
        <v>445912.17580000003</v>
      </c>
      <c r="R359" s="45">
        <f t="shared" si="13"/>
        <v>542406.75580000004</v>
      </c>
      <c r="S359" s="109">
        <f t="shared" si="14"/>
        <v>83843.068400000004</v>
      </c>
      <c r="T359" s="42">
        <v>0</v>
      </c>
      <c r="U359" s="42">
        <v>0</v>
      </c>
    </row>
    <row r="360" spans="1:21" s="5" customFormat="1" ht="23.25" customHeight="1" x14ac:dyDescent="0.25">
      <c r="A360" s="46">
        <v>74</v>
      </c>
      <c r="B360" s="47" t="s">
        <v>476</v>
      </c>
      <c r="C360" s="41">
        <v>91</v>
      </c>
      <c r="D360" s="52">
        <v>39959</v>
      </c>
      <c r="E360" s="41" t="s">
        <v>401</v>
      </c>
      <c r="F360" s="41" t="s">
        <v>402</v>
      </c>
      <c r="G360" s="41">
        <v>4</v>
      </c>
      <c r="H360" s="41">
        <v>4</v>
      </c>
      <c r="I360" s="41">
        <v>96</v>
      </c>
      <c r="J360" s="36">
        <v>2</v>
      </c>
      <c r="K360" s="36">
        <v>0</v>
      </c>
      <c r="L360" s="36">
        <v>2</v>
      </c>
      <c r="M360" s="53">
        <v>96</v>
      </c>
      <c r="N360" s="54">
        <v>0</v>
      </c>
      <c r="O360" s="54">
        <v>96</v>
      </c>
      <c r="P360" s="125">
        <f t="shared" si="12"/>
        <v>3958752</v>
      </c>
      <c r="Q360" s="109">
        <f t="shared" si="15"/>
        <v>1646444.9568000003</v>
      </c>
      <c r="R360" s="125">
        <f t="shared" si="13"/>
        <v>2002732.6368</v>
      </c>
      <c r="S360" s="109">
        <f t="shared" si="14"/>
        <v>309574.40640000004</v>
      </c>
      <c r="T360" s="42">
        <v>0</v>
      </c>
      <c r="U360" s="42">
        <v>0</v>
      </c>
    </row>
    <row r="361" spans="1:21" s="5" customFormat="1" ht="23.25" customHeight="1" x14ac:dyDescent="0.25">
      <c r="A361" s="46">
        <v>75</v>
      </c>
      <c r="B361" s="47" t="s">
        <v>477</v>
      </c>
      <c r="C361" s="41">
        <v>56</v>
      </c>
      <c r="D361" s="52">
        <v>40331</v>
      </c>
      <c r="E361" s="41" t="s">
        <v>401</v>
      </c>
      <c r="F361" s="41" t="s">
        <v>402</v>
      </c>
      <c r="G361" s="41">
        <v>1</v>
      </c>
      <c r="H361" s="41">
        <v>1</v>
      </c>
      <c r="I361" s="41">
        <v>31.4</v>
      </c>
      <c r="J361" s="36">
        <v>1</v>
      </c>
      <c r="K361" s="36">
        <v>0</v>
      </c>
      <c r="L361" s="36">
        <v>1</v>
      </c>
      <c r="M361" s="53">
        <v>31.4</v>
      </c>
      <c r="N361" s="54">
        <v>0</v>
      </c>
      <c r="O361" s="54">
        <v>31.4</v>
      </c>
      <c r="P361" s="45">
        <f t="shared" si="12"/>
        <v>1294841.8</v>
      </c>
      <c r="Q361" s="109">
        <f t="shared" si="15"/>
        <v>538524.70462000009</v>
      </c>
      <c r="R361" s="45">
        <f t="shared" si="13"/>
        <v>655060.46662000008</v>
      </c>
      <c r="S361" s="109">
        <f t="shared" si="14"/>
        <v>101256.62876000001</v>
      </c>
      <c r="T361" s="42">
        <v>0</v>
      </c>
      <c r="U361" s="42">
        <v>0</v>
      </c>
    </row>
    <row r="362" spans="1:21" s="5" customFormat="1" ht="23.25" customHeight="1" x14ac:dyDescent="0.25">
      <c r="A362" s="46">
        <v>76</v>
      </c>
      <c r="B362" s="47" t="s">
        <v>478</v>
      </c>
      <c r="C362" s="41">
        <v>12</v>
      </c>
      <c r="D362" s="52">
        <v>39869</v>
      </c>
      <c r="E362" s="41" t="s">
        <v>401</v>
      </c>
      <c r="F362" s="41" t="s">
        <v>402</v>
      </c>
      <c r="G362" s="41">
        <v>1</v>
      </c>
      <c r="H362" s="41">
        <v>1</v>
      </c>
      <c r="I362" s="41">
        <v>31.8</v>
      </c>
      <c r="J362" s="36">
        <v>1</v>
      </c>
      <c r="K362" s="36">
        <v>0</v>
      </c>
      <c r="L362" s="36">
        <v>1</v>
      </c>
      <c r="M362" s="53">
        <v>31.8</v>
      </c>
      <c r="N362" s="54">
        <v>0</v>
      </c>
      <c r="O362" s="54">
        <v>31.8</v>
      </c>
      <c r="P362" s="45">
        <f t="shared" si="12"/>
        <v>1311336.6000000001</v>
      </c>
      <c r="Q362" s="109">
        <f t="shared" si="15"/>
        <v>545384.89194000012</v>
      </c>
      <c r="R362" s="45">
        <f t="shared" si="13"/>
        <v>663405.18594000011</v>
      </c>
      <c r="S362" s="109">
        <f t="shared" si="14"/>
        <v>102546.52212000001</v>
      </c>
      <c r="T362" s="42">
        <v>0</v>
      </c>
      <c r="U362" s="42">
        <v>0</v>
      </c>
    </row>
    <row r="363" spans="1:21" s="5" customFormat="1" ht="23.25" customHeight="1" x14ac:dyDescent="0.25">
      <c r="A363" s="57">
        <v>77</v>
      </c>
      <c r="B363" s="58" t="s">
        <v>479</v>
      </c>
      <c r="C363" s="43">
        <v>60</v>
      </c>
      <c r="D363" s="44">
        <v>40814</v>
      </c>
      <c r="E363" s="43" t="s">
        <v>401</v>
      </c>
      <c r="F363" s="43" t="s">
        <v>402</v>
      </c>
      <c r="G363" s="43">
        <v>4</v>
      </c>
      <c r="H363" s="43">
        <v>4</v>
      </c>
      <c r="I363" s="43">
        <v>117.8</v>
      </c>
      <c r="J363" s="106">
        <v>2</v>
      </c>
      <c r="K363" s="106">
        <v>2</v>
      </c>
      <c r="L363" s="106">
        <v>0</v>
      </c>
      <c r="M363" s="110">
        <v>117.8</v>
      </c>
      <c r="N363" s="54">
        <v>117.8</v>
      </c>
      <c r="O363" s="54">
        <v>0</v>
      </c>
      <c r="P363" s="45">
        <f t="shared" si="12"/>
        <v>4857718.5999999996</v>
      </c>
      <c r="Q363" s="109">
        <f t="shared" si="15"/>
        <v>2020325.1657400001</v>
      </c>
      <c r="R363" s="45">
        <f t="shared" si="13"/>
        <v>2457519.8397399997</v>
      </c>
      <c r="S363" s="109">
        <f t="shared" si="14"/>
        <v>379873.59451999998</v>
      </c>
      <c r="T363" s="42">
        <v>0</v>
      </c>
      <c r="U363" s="42">
        <v>0</v>
      </c>
    </row>
    <row r="364" spans="1:21" s="5" customFormat="1" ht="23.25" customHeight="1" x14ac:dyDescent="0.25">
      <c r="A364" s="57">
        <v>78</v>
      </c>
      <c r="B364" s="58" t="s">
        <v>480</v>
      </c>
      <c r="C364" s="43">
        <v>45</v>
      </c>
      <c r="D364" s="44">
        <v>40324</v>
      </c>
      <c r="E364" s="43" t="s">
        <v>401</v>
      </c>
      <c r="F364" s="43" t="s">
        <v>402</v>
      </c>
      <c r="G364" s="43">
        <v>1</v>
      </c>
      <c r="H364" s="43">
        <v>1</v>
      </c>
      <c r="I364" s="43">
        <v>30.8</v>
      </c>
      <c r="J364" s="106">
        <v>1</v>
      </c>
      <c r="K364" s="106">
        <v>0</v>
      </c>
      <c r="L364" s="106">
        <v>1</v>
      </c>
      <c r="M364" s="110">
        <v>30.8</v>
      </c>
      <c r="N364" s="54">
        <v>0</v>
      </c>
      <c r="O364" s="54">
        <v>30.8</v>
      </c>
      <c r="P364" s="45">
        <f t="shared" si="12"/>
        <v>1270099.6000000001</v>
      </c>
      <c r="Q364" s="109">
        <f t="shared" si="15"/>
        <v>528234.42364000005</v>
      </c>
      <c r="R364" s="45">
        <f t="shared" si="13"/>
        <v>642543.38764000009</v>
      </c>
      <c r="S364" s="109">
        <f t="shared" si="14"/>
        <v>99321.788720000011</v>
      </c>
      <c r="T364" s="42">
        <v>0</v>
      </c>
      <c r="U364" s="42">
        <v>0</v>
      </c>
    </row>
    <row r="365" spans="1:21" s="5" customFormat="1" ht="23.25" customHeight="1" x14ac:dyDescent="0.25">
      <c r="A365" s="57">
        <v>79</v>
      </c>
      <c r="B365" s="58" t="s">
        <v>481</v>
      </c>
      <c r="C365" s="43">
        <v>46</v>
      </c>
      <c r="D365" s="44">
        <v>40324</v>
      </c>
      <c r="E365" s="43" t="s">
        <v>401</v>
      </c>
      <c r="F365" s="43" t="s">
        <v>402</v>
      </c>
      <c r="G365" s="43">
        <v>1</v>
      </c>
      <c r="H365" s="43">
        <v>1</v>
      </c>
      <c r="I365" s="43">
        <v>43.5</v>
      </c>
      <c r="J365" s="106">
        <v>1</v>
      </c>
      <c r="K365" s="106">
        <v>0</v>
      </c>
      <c r="L365" s="106">
        <v>1</v>
      </c>
      <c r="M365" s="110">
        <v>43.5</v>
      </c>
      <c r="N365" s="54">
        <v>0</v>
      </c>
      <c r="O365" s="54">
        <v>43.5</v>
      </c>
      <c r="P365" s="45">
        <f t="shared" si="12"/>
        <v>1793809.5</v>
      </c>
      <c r="Q365" s="109">
        <f t="shared" si="15"/>
        <v>746045.37105000007</v>
      </c>
      <c r="R365" s="45">
        <f t="shared" si="13"/>
        <v>907488.22605000006</v>
      </c>
      <c r="S365" s="109">
        <f t="shared" si="14"/>
        <v>140275.90290000002</v>
      </c>
      <c r="T365" s="42">
        <v>0</v>
      </c>
      <c r="U365" s="42">
        <v>0</v>
      </c>
    </row>
    <row r="366" spans="1:21" s="5" customFormat="1" ht="23.25" customHeight="1" x14ac:dyDescent="0.25">
      <c r="A366" s="57">
        <v>80</v>
      </c>
      <c r="B366" s="58" t="s">
        <v>482</v>
      </c>
      <c r="C366" s="43">
        <v>23</v>
      </c>
      <c r="D366" s="44">
        <v>40277</v>
      </c>
      <c r="E366" s="43" t="s">
        <v>401</v>
      </c>
      <c r="F366" s="43" t="s">
        <v>402</v>
      </c>
      <c r="G366" s="43">
        <v>2</v>
      </c>
      <c r="H366" s="43">
        <v>2</v>
      </c>
      <c r="I366" s="43">
        <v>68.900000000000006</v>
      </c>
      <c r="J366" s="106">
        <v>2</v>
      </c>
      <c r="K366" s="106">
        <v>0</v>
      </c>
      <c r="L366" s="106">
        <v>2</v>
      </c>
      <c r="M366" s="110">
        <v>68.900000000000006</v>
      </c>
      <c r="N366" s="54">
        <v>0</v>
      </c>
      <c r="O366" s="54">
        <v>68.900000000000006</v>
      </c>
      <c r="P366" s="45">
        <f t="shared" si="12"/>
        <v>2841229.3000000003</v>
      </c>
      <c r="Q366" s="109">
        <f t="shared" si="15"/>
        <v>1181667.2658700002</v>
      </c>
      <c r="R366" s="45">
        <f t="shared" si="13"/>
        <v>1437377.9028700001</v>
      </c>
      <c r="S366" s="109">
        <f t="shared" si="14"/>
        <v>222184.13126000002</v>
      </c>
      <c r="T366" s="42">
        <v>0</v>
      </c>
      <c r="U366" s="42">
        <v>0</v>
      </c>
    </row>
    <row r="367" spans="1:21" s="5" customFormat="1" ht="23.25" customHeight="1" x14ac:dyDescent="0.25">
      <c r="A367" s="57">
        <v>81</v>
      </c>
      <c r="B367" s="58" t="s">
        <v>483</v>
      </c>
      <c r="C367" s="43">
        <v>72</v>
      </c>
      <c r="D367" s="44">
        <v>40814</v>
      </c>
      <c r="E367" s="43" t="s">
        <v>401</v>
      </c>
      <c r="F367" s="43" t="s">
        <v>402</v>
      </c>
      <c r="G367" s="43">
        <v>1</v>
      </c>
      <c r="H367" s="43">
        <v>1</v>
      </c>
      <c r="I367" s="43">
        <v>13</v>
      </c>
      <c r="J367" s="106">
        <v>1</v>
      </c>
      <c r="K367" s="106">
        <v>0</v>
      </c>
      <c r="L367" s="106">
        <v>1</v>
      </c>
      <c r="M367" s="110">
        <v>13</v>
      </c>
      <c r="N367" s="54">
        <v>0</v>
      </c>
      <c r="O367" s="54">
        <v>13</v>
      </c>
      <c r="P367" s="45">
        <f t="shared" si="12"/>
        <v>536081</v>
      </c>
      <c r="Q367" s="109">
        <f t="shared" si="15"/>
        <v>222956.08790000001</v>
      </c>
      <c r="R367" s="45">
        <f t="shared" si="13"/>
        <v>271203.37790000002</v>
      </c>
      <c r="S367" s="109">
        <f t="shared" si="14"/>
        <v>41921.534200000002</v>
      </c>
      <c r="T367" s="42">
        <v>0</v>
      </c>
      <c r="U367" s="42">
        <v>0</v>
      </c>
    </row>
    <row r="368" spans="1:21" s="5" customFormat="1" ht="23.25" customHeight="1" x14ac:dyDescent="0.25">
      <c r="A368" s="57">
        <v>82</v>
      </c>
      <c r="B368" s="58" t="s">
        <v>484</v>
      </c>
      <c r="C368" s="43">
        <v>28</v>
      </c>
      <c r="D368" s="44">
        <v>40310</v>
      </c>
      <c r="E368" s="43" t="s">
        <v>401</v>
      </c>
      <c r="F368" s="43" t="s">
        <v>402</v>
      </c>
      <c r="G368" s="43">
        <v>1</v>
      </c>
      <c r="H368" s="43">
        <v>1</v>
      </c>
      <c r="I368" s="43">
        <v>53.6</v>
      </c>
      <c r="J368" s="106">
        <v>1</v>
      </c>
      <c r="K368" s="106">
        <v>1</v>
      </c>
      <c r="L368" s="106">
        <v>0</v>
      </c>
      <c r="M368" s="110">
        <v>53.6</v>
      </c>
      <c r="N368" s="54">
        <v>53.6</v>
      </c>
      <c r="O368" s="54">
        <v>0</v>
      </c>
      <c r="P368" s="45">
        <f t="shared" si="12"/>
        <v>2210303.2000000002</v>
      </c>
      <c r="Q368" s="109">
        <f t="shared" si="15"/>
        <v>919265.10088000016</v>
      </c>
      <c r="R368" s="45">
        <f t="shared" si="13"/>
        <v>1118192.3888800002</v>
      </c>
      <c r="S368" s="109">
        <f t="shared" si="14"/>
        <v>172845.71024000001</v>
      </c>
      <c r="T368" s="42">
        <v>0</v>
      </c>
      <c r="U368" s="42">
        <v>0</v>
      </c>
    </row>
    <row r="369" spans="1:21" s="5" customFormat="1" ht="23.25" customHeight="1" x14ac:dyDescent="0.25">
      <c r="A369" s="57">
        <v>83</v>
      </c>
      <c r="B369" s="58" t="s">
        <v>485</v>
      </c>
      <c r="C369" s="43">
        <v>44</v>
      </c>
      <c r="D369" s="44">
        <v>40324</v>
      </c>
      <c r="E369" s="43" t="s">
        <v>401</v>
      </c>
      <c r="F369" s="43" t="s">
        <v>402</v>
      </c>
      <c r="G369" s="43">
        <v>6</v>
      </c>
      <c r="H369" s="43">
        <v>6</v>
      </c>
      <c r="I369" s="43">
        <v>47.7</v>
      </c>
      <c r="J369" s="106">
        <v>2</v>
      </c>
      <c r="K369" s="106">
        <v>0</v>
      </c>
      <c r="L369" s="106">
        <v>2</v>
      </c>
      <c r="M369" s="110">
        <v>47.7</v>
      </c>
      <c r="N369" s="54">
        <v>0</v>
      </c>
      <c r="O369" s="54">
        <v>47.7</v>
      </c>
      <c r="P369" s="45">
        <f t="shared" si="12"/>
        <v>1967004.9000000001</v>
      </c>
      <c r="Q369" s="109">
        <f t="shared" si="15"/>
        <v>818077.33791000012</v>
      </c>
      <c r="R369" s="45">
        <f t="shared" si="13"/>
        <v>995107.77891000011</v>
      </c>
      <c r="S369" s="109">
        <f t="shared" si="14"/>
        <v>153819.78318000003</v>
      </c>
      <c r="T369" s="42">
        <v>0</v>
      </c>
      <c r="U369" s="42">
        <v>0</v>
      </c>
    </row>
    <row r="370" spans="1:21" s="5" customFormat="1" ht="23.25" customHeight="1" x14ac:dyDescent="0.25">
      <c r="A370" s="46">
        <v>84</v>
      </c>
      <c r="B370" s="47" t="s">
        <v>499</v>
      </c>
      <c r="C370" s="41">
        <v>75</v>
      </c>
      <c r="D370" s="52">
        <v>40389</v>
      </c>
      <c r="E370" s="41" t="s">
        <v>401</v>
      </c>
      <c r="F370" s="41" t="s">
        <v>402</v>
      </c>
      <c r="G370" s="41">
        <v>1</v>
      </c>
      <c r="H370" s="41">
        <v>1</v>
      </c>
      <c r="I370" s="41">
        <v>43.2</v>
      </c>
      <c r="J370" s="36">
        <v>1</v>
      </c>
      <c r="K370" s="36">
        <v>0</v>
      </c>
      <c r="L370" s="36">
        <v>1</v>
      </c>
      <c r="M370" s="53">
        <v>43.2</v>
      </c>
      <c r="N370" s="54">
        <v>0</v>
      </c>
      <c r="O370" s="54">
        <v>43.2</v>
      </c>
      <c r="P370" s="45">
        <f t="shared" si="12"/>
        <v>1781438.4000000001</v>
      </c>
      <c r="Q370" s="109">
        <f t="shared" si="15"/>
        <v>740900.23056000017</v>
      </c>
      <c r="R370" s="45">
        <f t="shared" si="13"/>
        <v>901229.68656000006</v>
      </c>
      <c r="S370" s="109">
        <f t="shared" si="14"/>
        <v>139308.48288000003</v>
      </c>
      <c r="T370" s="42">
        <v>0</v>
      </c>
      <c r="U370" s="42">
        <v>0</v>
      </c>
    </row>
    <row r="371" spans="1:21" s="5" customFormat="1" ht="23.25" customHeight="1" x14ac:dyDescent="0.25">
      <c r="A371" s="46">
        <v>85</v>
      </c>
      <c r="B371" s="47" t="s">
        <v>486</v>
      </c>
      <c r="C371" s="41">
        <v>1</v>
      </c>
      <c r="D371" s="52">
        <v>39104</v>
      </c>
      <c r="E371" s="41" t="s">
        <v>401</v>
      </c>
      <c r="F371" s="41" t="s">
        <v>402</v>
      </c>
      <c r="G371" s="41">
        <v>5</v>
      </c>
      <c r="H371" s="41">
        <v>5</v>
      </c>
      <c r="I371" s="41">
        <v>98.87</v>
      </c>
      <c r="J371" s="36">
        <v>5</v>
      </c>
      <c r="K371" s="36">
        <v>2</v>
      </c>
      <c r="L371" s="36">
        <v>3</v>
      </c>
      <c r="M371" s="53">
        <v>98.87</v>
      </c>
      <c r="N371" s="54">
        <v>54.5</v>
      </c>
      <c r="O371" s="54">
        <v>44.37</v>
      </c>
      <c r="P371" s="45">
        <f t="shared" si="12"/>
        <v>4077102.1900000004</v>
      </c>
      <c r="Q371" s="109">
        <f t="shared" si="15"/>
        <v>1695666.8008210005</v>
      </c>
      <c r="R371" s="45">
        <f t="shared" si="13"/>
        <v>2062605.9979210002</v>
      </c>
      <c r="S371" s="109">
        <f t="shared" si="14"/>
        <v>318829.39125800005</v>
      </c>
      <c r="T371" s="42">
        <v>0</v>
      </c>
      <c r="U371" s="42">
        <v>0</v>
      </c>
    </row>
    <row r="372" spans="1:21" s="5" customFormat="1" ht="23.25" customHeight="1" x14ac:dyDescent="0.25">
      <c r="A372" s="46">
        <v>86</v>
      </c>
      <c r="B372" s="47" t="s">
        <v>487</v>
      </c>
      <c r="C372" s="41">
        <v>74</v>
      </c>
      <c r="D372" s="52">
        <v>40814</v>
      </c>
      <c r="E372" s="41" t="s">
        <v>401</v>
      </c>
      <c r="F372" s="41" t="s">
        <v>402</v>
      </c>
      <c r="G372" s="41">
        <v>4</v>
      </c>
      <c r="H372" s="41">
        <v>4</v>
      </c>
      <c r="I372" s="41">
        <v>242.4</v>
      </c>
      <c r="J372" s="36">
        <v>4</v>
      </c>
      <c r="K372" s="36">
        <v>4</v>
      </c>
      <c r="L372" s="36">
        <v>0</v>
      </c>
      <c r="M372" s="53">
        <v>242.4</v>
      </c>
      <c r="N372" s="54">
        <v>242.4</v>
      </c>
      <c r="O372" s="54">
        <v>0</v>
      </c>
      <c r="P372" s="45">
        <f t="shared" si="12"/>
        <v>9995848.8000000007</v>
      </c>
      <c r="Q372" s="109">
        <f t="shared" si="15"/>
        <v>4157273.5159200006</v>
      </c>
      <c r="R372" s="45">
        <f t="shared" si="13"/>
        <v>5056899.9079200001</v>
      </c>
      <c r="S372" s="109">
        <f t="shared" si="14"/>
        <v>781675.3761600001</v>
      </c>
      <c r="T372" s="42">
        <v>0</v>
      </c>
      <c r="U372" s="42">
        <v>0</v>
      </c>
    </row>
    <row r="373" spans="1:21" s="5" customFormat="1" ht="23.25" customHeight="1" x14ac:dyDescent="0.25">
      <c r="A373" s="46">
        <v>87</v>
      </c>
      <c r="B373" s="47" t="s">
        <v>488</v>
      </c>
      <c r="C373" s="41">
        <v>14</v>
      </c>
      <c r="D373" s="52">
        <v>39520</v>
      </c>
      <c r="E373" s="41" t="s">
        <v>401</v>
      </c>
      <c r="F373" s="41" t="s">
        <v>402</v>
      </c>
      <c r="G373" s="41">
        <v>10</v>
      </c>
      <c r="H373" s="41">
        <v>10</v>
      </c>
      <c r="I373" s="41">
        <v>51.8</v>
      </c>
      <c r="J373" s="36">
        <v>3</v>
      </c>
      <c r="K373" s="36">
        <v>0</v>
      </c>
      <c r="L373" s="36">
        <v>3</v>
      </c>
      <c r="M373" s="53">
        <v>51.8</v>
      </c>
      <c r="N373" s="54">
        <v>0</v>
      </c>
      <c r="O373" s="54">
        <v>51.8</v>
      </c>
      <c r="P373" s="45">
        <f t="shared" si="12"/>
        <v>2136076.6</v>
      </c>
      <c r="Q373" s="109">
        <f t="shared" si="15"/>
        <v>888394.25794000016</v>
      </c>
      <c r="R373" s="45">
        <f t="shared" si="13"/>
        <v>1080641.15194</v>
      </c>
      <c r="S373" s="109">
        <f t="shared" si="14"/>
        <v>167041.19012000001</v>
      </c>
      <c r="T373" s="42">
        <v>0</v>
      </c>
      <c r="U373" s="42">
        <v>0</v>
      </c>
    </row>
    <row r="374" spans="1:21" s="5" customFormat="1" ht="23.25" customHeight="1" x14ac:dyDescent="0.25">
      <c r="A374" s="46">
        <v>88</v>
      </c>
      <c r="B374" s="47" t="s">
        <v>489</v>
      </c>
      <c r="C374" s="41">
        <v>172</v>
      </c>
      <c r="D374" s="52">
        <v>40164</v>
      </c>
      <c r="E374" s="41" t="s">
        <v>401</v>
      </c>
      <c r="F374" s="41" t="s">
        <v>402</v>
      </c>
      <c r="G374" s="41">
        <v>1</v>
      </c>
      <c r="H374" s="41">
        <v>1</v>
      </c>
      <c r="I374" s="41">
        <v>41.7</v>
      </c>
      <c r="J374" s="36">
        <v>1</v>
      </c>
      <c r="K374" s="36">
        <v>0</v>
      </c>
      <c r="L374" s="36">
        <v>1</v>
      </c>
      <c r="M374" s="53">
        <v>41.7</v>
      </c>
      <c r="N374" s="54">
        <v>0</v>
      </c>
      <c r="O374" s="54">
        <v>41.7</v>
      </c>
      <c r="P374" s="45">
        <f t="shared" si="12"/>
        <v>1719582.9000000001</v>
      </c>
      <c r="Q374" s="109">
        <f t="shared" si="15"/>
        <v>715174.52811000019</v>
      </c>
      <c r="R374" s="45">
        <f t="shared" si="13"/>
        <v>869936.98911000008</v>
      </c>
      <c r="S374" s="109">
        <f t="shared" si="14"/>
        <v>134471.38278000001</v>
      </c>
      <c r="T374" s="42">
        <v>0</v>
      </c>
      <c r="U374" s="42">
        <v>0</v>
      </c>
    </row>
    <row r="375" spans="1:21" s="5" customFormat="1" ht="23.25" customHeight="1" x14ac:dyDescent="0.25">
      <c r="A375" s="46">
        <v>89</v>
      </c>
      <c r="B375" s="47" t="s">
        <v>490</v>
      </c>
      <c r="C375" s="41">
        <v>69</v>
      </c>
      <c r="D375" s="52">
        <v>39729</v>
      </c>
      <c r="E375" s="41" t="s">
        <v>401</v>
      </c>
      <c r="F375" s="41" t="s">
        <v>402</v>
      </c>
      <c r="G375" s="41">
        <v>2</v>
      </c>
      <c r="H375" s="41">
        <v>2</v>
      </c>
      <c r="I375" s="41">
        <v>61.8</v>
      </c>
      <c r="J375" s="36">
        <v>2</v>
      </c>
      <c r="K375" s="36">
        <v>0</v>
      </c>
      <c r="L375" s="36">
        <v>2</v>
      </c>
      <c r="M375" s="53">
        <v>61.8</v>
      </c>
      <c r="N375" s="54">
        <v>0</v>
      </c>
      <c r="O375" s="54">
        <v>61.8</v>
      </c>
      <c r="P375" s="45">
        <f t="shared" si="12"/>
        <v>2548446.6</v>
      </c>
      <c r="Q375" s="109">
        <f t="shared" si="15"/>
        <v>1059898.9409400001</v>
      </c>
      <c r="R375" s="45">
        <f t="shared" si="13"/>
        <v>1289259.13494</v>
      </c>
      <c r="S375" s="109">
        <f t="shared" si="14"/>
        <v>199288.52412000002</v>
      </c>
      <c r="T375" s="42">
        <v>0</v>
      </c>
      <c r="U375" s="42">
        <v>0</v>
      </c>
    </row>
    <row r="376" spans="1:21" s="5" customFormat="1" ht="23.25" customHeight="1" x14ac:dyDescent="0.25">
      <c r="A376" s="46">
        <v>90</v>
      </c>
      <c r="B376" s="47" t="s">
        <v>491</v>
      </c>
      <c r="C376" s="41">
        <v>22</v>
      </c>
      <c r="D376" s="52">
        <v>40277</v>
      </c>
      <c r="E376" s="41" t="s">
        <v>401</v>
      </c>
      <c r="F376" s="41" t="s">
        <v>402</v>
      </c>
      <c r="G376" s="41">
        <v>2</v>
      </c>
      <c r="H376" s="41">
        <v>2</v>
      </c>
      <c r="I376" s="41">
        <v>33.799999999999997</v>
      </c>
      <c r="J376" s="36">
        <v>1</v>
      </c>
      <c r="K376" s="36">
        <v>0</v>
      </c>
      <c r="L376" s="36">
        <v>1</v>
      </c>
      <c r="M376" s="53">
        <v>33.799999999999997</v>
      </c>
      <c r="N376" s="54">
        <v>0</v>
      </c>
      <c r="O376" s="54">
        <v>33.799999999999997</v>
      </c>
      <c r="P376" s="45">
        <f t="shared" si="12"/>
        <v>1393810.5999999999</v>
      </c>
      <c r="Q376" s="109">
        <f t="shared" si="15"/>
        <v>579685.82854000002</v>
      </c>
      <c r="R376" s="45">
        <f t="shared" si="13"/>
        <v>705128.78253999993</v>
      </c>
      <c r="S376" s="109">
        <f t="shared" si="14"/>
        <v>108995.98892</v>
      </c>
      <c r="T376" s="42">
        <v>0</v>
      </c>
      <c r="U376" s="42">
        <v>0</v>
      </c>
    </row>
    <row r="377" spans="1:21" s="5" customFormat="1" ht="23.25" customHeight="1" x14ac:dyDescent="0.25">
      <c r="A377" s="46">
        <v>91</v>
      </c>
      <c r="B377" s="47" t="s">
        <v>492</v>
      </c>
      <c r="C377" s="41">
        <v>63</v>
      </c>
      <c r="D377" s="52">
        <v>39729</v>
      </c>
      <c r="E377" s="41" t="s">
        <v>401</v>
      </c>
      <c r="F377" s="41" t="s">
        <v>402</v>
      </c>
      <c r="G377" s="41">
        <v>1</v>
      </c>
      <c r="H377" s="41">
        <v>1</v>
      </c>
      <c r="I377" s="41">
        <v>28.6</v>
      </c>
      <c r="J377" s="36">
        <v>1</v>
      </c>
      <c r="K377" s="36">
        <v>0</v>
      </c>
      <c r="L377" s="36">
        <v>1</v>
      </c>
      <c r="M377" s="53">
        <v>28.6</v>
      </c>
      <c r="N377" s="54">
        <v>0</v>
      </c>
      <c r="O377" s="54">
        <v>28.6</v>
      </c>
      <c r="P377" s="45">
        <f t="shared" si="12"/>
        <v>1179378.2</v>
      </c>
      <c r="Q377" s="109">
        <f t="shared" si="15"/>
        <v>490503.39338000002</v>
      </c>
      <c r="R377" s="45">
        <f t="shared" si="13"/>
        <v>596647.43137999997</v>
      </c>
      <c r="S377" s="109">
        <f t="shared" si="14"/>
        <v>92227.375240000008</v>
      </c>
      <c r="T377" s="42">
        <v>0</v>
      </c>
      <c r="U377" s="42">
        <v>0</v>
      </c>
    </row>
    <row r="378" spans="1:21" s="5" customFormat="1" ht="23.25" customHeight="1" x14ac:dyDescent="0.25">
      <c r="A378" s="46">
        <v>92</v>
      </c>
      <c r="B378" s="47" t="s">
        <v>493</v>
      </c>
      <c r="C378" s="41">
        <v>50</v>
      </c>
      <c r="D378" s="52">
        <v>40667</v>
      </c>
      <c r="E378" s="41" t="s">
        <v>401</v>
      </c>
      <c r="F378" s="41" t="s">
        <v>402</v>
      </c>
      <c r="G378" s="41">
        <v>7</v>
      </c>
      <c r="H378" s="41">
        <v>7</v>
      </c>
      <c r="I378" s="41">
        <v>157.03</v>
      </c>
      <c r="J378" s="36">
        <v>5</v>
      </c>
      <c r="K378" s="36">
        <v>4</v>
      </c>
      <c r="L378" s="36">
        <v>1</v>
      </c>
      <c r="M378" s="53">
        <v>157.03</v>
      </c>
      <c r="N378" s="54">
        <v>98.63</v>
      </c>
      <c r="O378" s="54">
        <v>58.4</v>
      </c>
      <c r="P378" s="45">
        <f t="shared" si="12"/>
        <v>6475446.1100000003</v>
      </c>
      <c r="Q378" s="109">
        <f t="shared" si="15"/>
        <v>2693138.0371490004</v>
      </c>
      <c r="R378" s="45">
        <f t="shared" si="13"/>
        <v>3275928.1870490001</v>
      </c>
      <c r="S378" s="109">
        <f t="shared" si="14"/>
        <v>506379.88580200006</v>
      </c>
      <c r="T378" s="42">
        <v>0</v>
      </c>
      <c r="U378" s="42">
        <v>0</v>
      </c>
    </row>
    <row r="379" spans="1:21" s="5" customFormat="1" ht="23.25" customHeight="1" x14ac:dyDescent="0.25">
      <c r="A379" s="46">
        <v>93</v>
      </c>
      <c r="B379" s="47" t="s">
        <v>494</v>
      </c>
      <c r="C379" s="41">
        <v>9</v>
      </c>
      <c r="D379" s="52">
        <v>40205</v>
      </c>
      <c r="E379" s="41" t="s">
        <v>401</v>
      </c>
      <c r="F379" s="41" t="s">
        <v>402</v>
      </c>
      <c r="G379" s="41">
        <v>1</v>
      </c>
      <c r="H379" s="41">
        <v>1</v>
      </c>
      <c r="I379" s="41">
        <v>47.8</v>
      </c>
      <c r="J379" s="36">
        <v>1</v>
      </c>
      <c r="K379" s="36">
        <v>0</v>
      </c>
      <c r="L379" s="36">
        <v>1</v>
      </c>
      <c r="M379" s="53">
        <v>47.8</v>
      </c>
      <c r="N379" s="54">
        <v>0</v>
      </c>
      <c r="O379" s="54">
        <v>47.8</v>
      </c>
      <c r="P379" s="45">
        <f t="shared" si="12"/>
        <v>1971128.5999999999</v>
      </c>
      <c r="Q379" s="109">
        <f t="shared" si="15"/>
        <v>819792.38474000001</v>
      </c>
      <c r="R379" s="45">
        <f t="shared" si="13"/>
        <v>997193.95873999991</v>
      </c>
      <c r="S379" s="109">
        <f t="shared" si="14"/>
        <v>154142.25652</v>
      </c>
      <c r="T379" s="42">
        <v>0</v>
      </c>
      <c r="U379" s="42">
        <v>0</v>
      </c>
    </row>
    <row r="380" spans="1:21" s="5" customFormat="1" ht="23.25" customHeight="1" x14ac:dyDescent="0.25">
      <c r="A380" s="46">
        <v>94</v>
      </c>
      <c r="B380" s="47" t="s">
        <v>500</v>
      </c>
      <c r="C380" s="41">
        <v>182</v>
      </c>
      <c r="D380" s="52">
        <v>40164</v>
      </c>
      <c r="E380" s="41" t="s">
        <v>401</v>
      </c>
      <c r="F380" s="41" t="s">
        <v>402</v>
      </c>
      <c r="G380" s="41">
        <v>7</v>
      </c>
      <c r="H380" s="41">
        <v>7</v>
      </c>
      <c r="I380" s="41">
        <v>292.60000000000002</v>
      </c>
      <c r="J380" s="36">
        <v>5</v>
      </c>
      <c r="K380" s="36">
        <v>5</v>
      </c>
      <c r="L380" s="36">
        <v>0</v>
      </c>
      <c r="M380" s="53">
        <v>292.60000000000002</v>
      </c>
      <c r="N380" s="54">
        <v>292.60000000000002</v>
      </c>
      <c r="O380" s="54">
        <v>0</v>
      </c>
      <c r="P380" s="45">
        <f t="shared" si="12"/>
        <v>12065946.200000001</v>
      </c>
      <c r="Q380" s="109">
        <f t="shared" si="15"/>
        <v>5018227.0245800009</v>
      </c>
      <c r="R380" s="45">
        <f t="shared" si="13"/>
        <v>6104162.1825800007</v>
      </c>
      <c r="S380" s="109">
        <f t="shared" si="14"/>
        <v>943556.9928400002</v>
      </c>
      <c r="T380" s="42">
        <v>0</v>
      </c>
      <c r="U380" s="42">
        <v>0</v>
      </c>
    </row>
    <row r="381" spans="1:21" s="5" customFormat="1" ht="23.25" customHeight="1" x14ac:dyDescent="0.25">
      <c r="A381" s="46">
        <v>95</v>
      </c>
      <c r="B381" s="58" t="s">
        <v>501</v>
      </c>
      <c r="C381" s="43">
        <v>77</v>
      </c>
      <c r="D381" s="44">
        <v>40408</v>
      </c>
      <c r="E381" s="43" t="s">
        <v>401</v>
      </c>
      <c r="F381" s="43" t="s">
        <v>402</v>
      </c>
      <c r="G381" s="43">
        <v>3</v>
      </c>
      <c r="H381" s="43">
        <v>3</v>
      </c>
      <c r="I381" s="43">
        <v>49.8</v>
      </c>
      <c r="J381" s="106">
        <v>1</v>
      </c>
      <c r="K381" s="106">
        <v>1</v>
      </c>
      <c r="L381" s="106">
        <v>0</v>
      </c>
      <c r="M381" s="110">
        <v>49.8</v>
      </c>
      <c r="N381" s="111">
        <v>49.8</v>
      </c>
      <c r="O381" s="111">
        <v>0</v>
      </c>
      <c r="P381" s="45">
        <f t="shared" si="12"/>
        <v>2053602.5999999999</v>
      </c>
      <c r="Q381" s="109">
        <f t="shared" si="15"/>
        <v>854093.32134000002</v>
      </c>
      <c r="R381" s="45">
        <f t="shared" si="13"/>
        <v>1038917.55534</v>
      </c>
      <c r="S381" s="109">
        <f t="shared" si="14"/>
        <v>160591.72331999999</v>
      </c>
      <c r="T381" s="112">
        <v>0</v>
      </c>
      <c r="U381" s="112">
        <v>0</v>
      </c>
    </row>
    <row r="382" spans="1:21" s="5" customFormat="1" ht="23.25" customHeight="1" x14ac:dyDescent="0.25">
      <c r="A382" s="46">
        <v>96</v>
      </c>
      <c r="B382" s="58" t="s">
        <v>502</v>
      </c>
      <c r="C382" s="43">
        <v>55</v>
      </c>
      <c r="D382" s="44">
        <v>40331</v>
      </c>
      <c r="E382" s="43" t="s">
        <v>401</v>
      </c>
      <c r="F382" s="43" t="s">
        <v>402</v>
      </c>
      <c r="G382" s="43">
        <v>1</v>
      </c>
      <c r="H382" s="43">
        <v>1</v>
      </c>
      <c r="I382" s="43">
        <v>19.899999999999999</v>
      </c>
      <c r="J382" s="106">
        <v>1</v>
      </c>
      <c r="K382" s="106">
        <v>1</v>
      </c>
      <c r="L382" s="106">
        <v>0</v>
      </c>
      <c r="M382" s="110">
        <v>19.899999999999999</v>
      </c>
      <c r="N382" s="111">
        <v>19.899999999999999</v>
      </c>
      <c r="O382" s="111">
        <v>0</v>
      </c>
      <c r="P382" s="45">
        <f t="shared" si="12"/>
        <v>820616.29999999993</v>
      </c>
      <c r="Q382" s="109">
        <f t="shared" si="15"/>
        <v>341294.31917000003</v>
      </c>
      <c r="R382" s="45">
        <f t="shared" si="13"/>
        <v>415149.78616999998</v>
      </c>
      <c r="S382" s="109">
        <f t="shared" si="14"/>
        <v>64172.194660000001</v>
      </c>
      <c r="T382" s="112">
        <v>0</v>
      </c>
      <c r="U382" s="112">
        <v>0</v>
      </c>
    </row>
    <row r="383" spans="1:21" s="33" customFormat="1" ht="23.25" customHeight="1" x14ac:dyDescent="0.25">
      <c r="A383" s="57">
        <v>97</v>
      </c>
      <c r="B383" s="58" t="s">
        <v>503</v>
      </c>
      <c r="C383" s="59">
        <v>119</v>
      </c>
      <c r="D383" s="60">
        <v>40507</v>
      </c>
      <c r="E383" s="43" t="s">
        <v>401</v>
      </c>
      <c r="F383" s="43" t="s">
        <v>402</v>
      </c>
      <c r="G383" s="104">
        <v>1</v>
      </c>
      <c r="H383" s="104">
        <v>1</v>
      </c>
      <c r="I383" s="105">
        <v>43.2</v>
      </c>
      <c r="J383" s="106">
        <v>1</v>
      </c>
      <c r="K383" s="104">
        <v>1</v>
      </c>
      <c r="L383" s="104">
        <v>0</v>
      </c>
      <c r="M383" s="108">
        <v>43.2</v>
      </c>
      <c r="N383" s="108">
        <v>43.2</v>
      </c>
      <c r="O383" s="108">
        <v>0</v>
      </c>
      <c r="P383" s="103">
        <f t="shared" ref="P383" si="16">M383*41237</f>
        <v>1781438.4000000001</v>
      </c>
      <c r="Q383" s="109">
        <f t="shared" si="15"/>
        <v>740900.23056000017</v>
      </c>
      <c r="R383" s="103">
        <f t="shared" ref="R383" si="17">P383*50.59%</f>
        <v>901229.68656000006</v>
      </c>
      <c r="S383" s="109">
        <f t="shared" si="14"/>
        <v>139308.48288000003</v>
      </c>
      <c r="T383" s="107">
        <v>0</v>
      </c>
      <c r="U383" s="107">
        <v>0</v>
      </c>
    </row>
    <row r="384" spans="1:21" s="33" customFormat="1" ht="27.75" customHeight="1" x14ac:dyDescent="0.25">
      <c r="A384" s="114">
        <v>98</v>
      </c>
      <c r="B384" s="115" t="s">
        <v>504</v>
      </c>
      <c r="C384" s="116">
        <v>51</v>
      </c>
      <c r="D384" s="117">
        <v>39422</v>
      </c>
      <c r="E384" s="118" t="s">
        <v>401</v>
      </c>
      <c r="F384" s="118" t="s">
        <v>402</v>
      </c>
      <c r="G384" s="119">
        <v>1</v>
      </c>
      <c r="H384" s="119">
        <v>1</v>
      </c>
      <c r="I384" s="105">
        <v>24.35</v>
      </c>
      <c r="J384" s="120">
        <v>1</v>
      </c>
      <c r="K384" s="119">
        <v>1</v>
      </c>
      <c r="L384" s="119">
        <v>0</v>
      </c>
      <c r="M384" s="121">
        <v>24.35</v>
      </c>
      <c r="N384" s="121">
        <v>24.35</v>
      </c>
      <c r="O384" s="121">
        <v>0</v>
      </c>
      <c r="P384" s="122">
        <v>1004120.946</v>
      </c>
      <c r="Q384" s="109">
        <f t="shared" si="15"/>
        <v>417613.90144140006</v>
      </c>
      <c r="R384" s="122">
        <f t="shared" ref="R384:R392" si="18">P384*50.59%</f>
        <v>507984.78658140003</v>
      </c>
      <c r="S384" s="109">
        <f t="shared" si="14"/>
        <v>78522.257977200003</v>
      </c>
      <c r="T384" s="123">
        <v>0</v>
      </c>
      <c r="U384" s="123">
        <v>0</v>
      </c>
    </row>
    <row r="385" spans="1:21" s="33" customFormat="1" ht="27.75" customHeight="1" x14ac:dyDescent="0.25">
      <c r="A385" s="57">
        <v>99</v>
      </c>
      <c r="B385" s="58" t="s">
        <v>505</v>
      </c>
      <c r="C385" s="59">
        <v>18</v>
      </c>
      <c r="D385" s="60">
        <v>40240</v>
      </c>
      <c r="E385" s="43" t="s">
        <v>401</v>
      </c>
      <c r="F385" s="43" t="s">
        <v>402</v>
      </c>
      <c r="G385" s="104">
        <v>8</v>
      </c>
      <c r="H385" s="104">
        <v>8</v>
      </c>
      <c r="I385" s="153">
        <v>325.2</v>
      </c>
      <c r="J385" s="106">
        <v>8</v>
      </c>
      <c r="K385" s="104">
        <v>8</v>
      </c>
      <c r="L385" s="104">
        <v>0</v>
      </c>
      <c r="M385" s="108">
        <f t="shared" ref="M385:M386" si="19">N385+O385</f>
        <v>325.2</v>
      </c>
      <c r="N385" s="154">
        <v>325.2</v>
      </c>
      <c r="O385" s="155">
        <v>0</v>
      </c>
      <c r="P385" s="103">
        <f t="shared" ref="P385:P392" si="20">M385*41237</f>
        <v>13410272.4</v>
      </c>
      <c r="Q385" s="109">
        <f t="shared" si="15"/>
        <v>5577332.2911600005</v>
      </c>
      <c r="R385" s="45">
        <f t="shared" si="18"/>
        <v>6784256.8071600003</v>
      </c>
      <c r="S385" s="109">
        <f t="shared" si="14"/>
        <v>1048683.30168</v>
      </c>
      <c r="T385" s="103">
        <v>0</v>
      </c>
      <c r="U385" s="107"/>
    </row>
    <row r="386" spans="1:21" s="33" customFormat="1" ht="27.75" customHeight="1" x14ac:dyDescent="0.25">
      <c r="A386" s="57">
        <v>100</v>
      </c>
      <c r="B386" s="58" t="s">
        <v>512</v>
      </c>
      <c r="C386" s="59">
        <v>4</v>
      </c>
      <c r="D386" s="60">
        <v>40571</v>
      </c>
      <c r="E386" s="43" t="s">
        <v>401</v>
      </c>
      <c r="F386" s="43" t="s">
        <v>402</v>
      </c>
      <c r="G386" s="104">
        <v>1</v>
      </c>
      <c r="H386" s="104">
        <v>1</v>
      </c>
      <c r="I386" s="153">
        <v>39.4</v>
      </c>
      <c r="J386" s="106">
        <v>1</v>
      </c>
      <c r="K386" s="104">
        <v>1</v>
      </c>
      <c r="L386" s="104">
        <v>0</v>
      </c>
      <c r="M386" s="108">
        <f t="shared" si="19"/>
        <v>39.4</v>
      </c>
      <c r="N386" s="154">
        <v>39.4</v>
      </c>
      <c r="O386" s="155">
        <v>0</v>
      </c>
      <c r="P386" s="103">
        <f t="shared" si="20"/>
        <v>1624737.8</v>
      </c>
      <c r="Q386" s="109">
        <f t="shared" si="15"/>
        <v>675728.45102000015</v>
      </c>
      <c r="R386" s="45">
        <f t="shared" si="18"/>
        <v>821954.85302000004</v>
      </c>
      <c r="S386" s="109">
        <f t="shared" si="14"/>
        <v>127054.49596000001</v>
      </c>
      <c r="T386" s="103">
        <v>0</v>
      </c>
      <c r="U386" s="107"/>
    </row>
    <row r="387" spans="1:21" s="33" customFormat="1" ht="27.75" customHeight="1" x14ac:dyDescent="0.25">
      <c r="A387" s="57">
        <v>101</v>
      </c>
      <c r="B387" s="58" t="s">
        <v>491</v>
      </c>
      <c r="C387" s="59">
        <v>22</v>
      </c>
      <c r="D387" s="60">
        <v>40277</v>
      </c>
      <c r="E387" s="43" t="s">
        <v>401</v>
      </c>
      <c r="F387" s="43" t="s">
        <v>402</v>
      </c>
      <c r="G387" s="104">
        <v>1</v>
      </c>
      <c r="H387" s="104">
        <v>1</v>
      </c>
      <c r="I387" s="153">
        <v>39.9</v>
      </c>
      <c r="J387" s="106">
        <v>1</v>
      </c>
      <c r="K387" s="104">
        <v>0</v>
      </c>
      <c r="L387" s="104">
        <v>1</v>
      </c>
      <c r="M387" s="108">
        <f t="shared" ref="M387:M392" si="21">N387+O387</f>
        <v>39.9</v>
      </c>
      <c r="N387" s="155">
        <v>0</v>
      </c>
      <c r="O387" s="154">
        <v>39.9</v>
      </c>
      <c r="P387" s="103">
        <f t="shared" si="20"/>
        <v>1645356.3</v>
      </c>
      <c r="Q387" s="109">
        <f t="shared" si="15"/>
        <v>684303.68517000007</v>
      </c>
      <c r="R387" s="45">
        <f t="shared" si="18"/>
        <v>832385.75216999999</v>
      </c>
      <c r="S387" s="109">
        <f t="shared" si="14"/>
        <v>128666.86266000001</v>
      </c>
      <c r="T387" s="103">
        <v>0</v>
      </c>
      <c r="U387" s="107"/>
    </row>
    <row r="388" spans="1:21" s="33" customFormat="1" ht="27.75" customHeight="1" x14ac:dyDescent="0.25">
      <c r="A388" s="57">
        <v>102</v>
      </c>
      <c r="B388" s="58" t="s">
        <v>506</v>
      </c>
      <c r="C388" s="59">
        <v>31</v>
      </c>
      <c r="D388" s="60">
        <v>40652</v>
      </c>
      <c r="E388" s="43" t="s">
        <v>401</v>
      </c>
      <c r="F388" s="43" t="s">
        <v>402</v>
      </c>
      <c r="G388" s="104">
        <v>1</v>
      </c>
      <c r="H388" s="104">
        <v>1</v>
      </c>
      <c r="I388" s="153">
        <v>47</v>
      </c>
      <c r="J388" s="106">
        <v>1</v>
      </c>
      <c r="K388" s="104">
        <v>0</v>
      </c>
      <c r="L388" s="104">
        <v>1</v>
      </c>
      <c r="M388" s="108">
        <f t="shared" si="21"/>
        <v>47</v>
      </c>
      <c r="N388" s="155">
        <v>0</v>
      </c>
      <c r="O388" s="154">
        <v>47</v>
      </c>
      <c r="P388" s="103">
        <f t="shared" si="20"/>
        <v>1938139</v>
      </c>
      <c r="Q388" s="109">
        <f t="shared" si="15"/>
        <v>806072.01010000007</v>
      </c>
      <c r="R388" s="45">
        <f t="shared" si="18"/>
        <v>980504.52010000008</v>
      </c>
      <c r="S388" s="109">
        <f t="shared" si="14"/>
        <v>151562.46980000002</v>
      </c>
      <c r="T388" s="103">
        <v>0</v>
      </c>
      <c r="U388" s="107"/>
    </row>
    <row r="389" spans="1:21" s="33" customFormat="1" ht="27.75" customHeight="1" x14ac:dyDescent="0.25">
      <c r="A389" s="57">
        <v>103</v>
      </c>
      <c r="B389" s="58" t="s">
        <v>507</v>
      </c>
      <c r="C389" s="59">
        <v>63</v>
      </c>
      <c r="D389" s="60">
        <v>40814</v>
      </c>
      <c r="E389" s="43" t="s">
        <v>401</v>
      </c>
      <c r="F389" s="43" t="s">
        <v>402</v>
      </c>
      <c r="G389" s="104">
        <v>2</v>
      </c>
      <c r="H389" s="104">
        <v>2</v>
      </c>
      <c r="I389" s="153">
        <v>131.80000000000001</v>
      </c>
      <c r="J389" s="106">
        <v>2</v>
      </c>
      <c r="K389" s="104">
        <v>2</v>
      </c>
      <c r="L389" s="104">
        <v>0</v>
      </c>
      <c r="M389" s="108">
        <f t="shared" si="21"/>
        <v>131.80000000000001</v>
      </c>
      <c r="N389" s="154">
        <v>131.80000000000001</v>
      </c>
      <c r="O389" s="154">
        <v>0</v>
      </c>
      <c r="P389" s="103">
        <f t="shared" si="20"/>
        <v>5435036.6000000006</v>
      </c>
      <c r="Q389" s="109">
        <f t="shared" si="15"/>
        <v>2260431.7219400005</v>
      </c>
      <c r="R389" s="45">
        <f t="shared" si="18"/>
        <v>2749585.0159400003</v>
      </c>
      <c r="S389" s="109">
        <f t="shared" si="14"/>
        <v>425019.86212000006</v>
      </c>
      <c r="T389" s="103">
        <v>0</v>
      </c>
      <c r="U389" s="156"/>
    </row>
    <row r="390" spans="1:21" ht="25.5" customHeight="1" x14ac:dyDescent="0.25">
      <c r="A390" s="124" t="s">
        <v>159</v>
      </c>
      <c r="B390" s="157" t="s">
        <v>508</v>
      </c>
      <c r="C390" s="124" t="s">
        <v>96</v>
      </c>
      <c r="D390" s="44">
        <v>40389</v>
      </c>
      <c r="E390" s="43" t="s">
        <v>401</v>
      </c>
      <c r="F390" s="43" t="s">
        <v>402</v>
      </c>
      <c r="G390" s="106">
        <v>2</v>
      </c>
      <c r="H390" s="106">
        <v>2</v>
      </c>
      <c r="I390" s="109">
        <v>80.8</v>
      </c>
      <c r="J390" s="106">
        <v>2</v>
      </c>
      <c r="K390" s="106">
        <v>0</v>
      </c>
      <c r="L390" s="106">
        <v>2</v>
      </c>
      <c r="M390" s="109">
        <f t="shared" si="21"/>
        <v>80.8</v>
      </c>
      <c r="N390" s="155">
        <v>0</v>
      </c>
      <c r="O390" s="154">
        <v>80.8</v>
      </c>
      <c r="P390" s="103">
        <f t="shared" si="20"/>
        <v>3331949.6</v>
      </c>
      <c r="Q390" s="109">
        <f t="shared" si="15"/>
        <v>1385757.8386400002</v>
      </c>
      <c r="R390" s="45">
        <f t="shared" si="18"/>
        <v>1685633.3026400001</v>
      </c>
      <c r="S390" s="109">
        <f t="shared" si="14"/>
        <v>260558.45872000002</v>
      </c>
      <c r="T390" s="103">
        <v>0</v>
      </c>
      <c r="U390" s="124"/>
    </row>
    <row r="391" spans="1:21" ht="19.5" customHeight="1" x14ac:dyDescent="0.25">
      <c r="A391" s="124" t="s">
        <v>220</v>
      </c>
      <c r="B391" s="157" t="s">
        <v>509</v>
      </c>
      <c r="C391" s="124" t="s">
        <v>510</v>
      </c>
      <c r="D391" s="44">
        <v>40120</v>
      </c>
      <c r="E391" s="43" t="s">
        <v>401</v>
      </c>
      <c r="F391" s="43" t="s">
        <v>402</v>
      </c>
      <c r="G391" s="106">
        <v>2</v>
      </c>
      <c r="H391" s="106">
        <v>2</v>
      </c>
      <c r="I391" s="109">
        <v>78.3</v>
      </c>
      <c r="J391" s="106">
        <v>2</v>
      </c>
      <c r="K391" s="106">
        <v>0</v>
      </c>
      <c r="L391" s="106">
        <v>2</v>
      </c>
      <c r="M391" s="109">
        <f t="shared" si="21"/>
        <v>78.3</v>
      </c>
      <c r="N391" s="155">
        <v>0</v>
      </c>
      <c r="O391" s="154">
        <v>78.3</v>
      </c>
      <c r="P391" s="103">
        <f t="shared" si="20"/>
        <v>3228857.1</v>
      </c>
      <c r="Q391" s="109">
        <f t="shared" si="15"/>
        <v>1342881.6678900002</v>
      </c>
      <c r="R391" s="45">
        <f t="shared" si="18"/>
        <v>1633478.8068900001</v>
      </c>
      <c r="S391" s="109">
        <f t="shared" si="14"/>
        <v>252496.62522000002</v>
      </c>
      <c r="T391" s="103">
        <v>0</v>
      </c>
      <c r="U391" s="124"/>
    </row>
    <row r="392" spans="1:21" ht="31.5" customHeight="1" x14ac:dyDescent="0.25">
      <c r="A392" s="124" t="s">
        <v>301</v>
      </c>
      <c r="B392" s="157" t="s">
        <v>511</v>
      </c>
      <c r="C392" s="124" t="s">
        <v>132</v>
      </c>
      <c r="D392" s="44">
        <v>40478</v>
      </c>
      <c r="E392" s="43" t="s">
        <v>401</v>
      </c>
      <c r="F392" s="43" t="s">
        <v>402</v>
      </c>
      <c r="G392" s="106">
        <v>4</v>
      </c>
      <c r="H392" s="106">
        <v>4</v>
      </c>
      <c r="I392" s="109">
        <v>233.4</v>
      </c>
      <c r="J392" s="106">
        <v>4</v>
      </c>
      <c r="K392" s="106">
        <v>2</v>
      </c>
      <c r="L392" s="106">
        <v>2</v>
      </c>
      <c r="M392" s="109">
        <f t="shared" si="21"/>
        <v>233.4</v>
      </c>
      <c r="N392" s="154">
        <v>111</v>
      </c>
      <c r="O392" s="154">
        <v>122.4</v>
      </c>
      <c r="P392" s="103">
        <f t="shared" si="20"/>
        <v>9624715.8000000007</v>
      </c>
      <c r="Q392" s="109">
        <f t="shared" si="15"/>
        <v>4002919.3012200007</v>
      </c>
      <c r="R392" s="45">
        <f t="shared" si="18"/>
        <v>4869143.723220001</v>
      </c>
      <c r="S392" s="109">
        <f t="shared" si="14"/>
        <v>752652.7755600001</v>
      </c>
      <c r="T392" s="103">
        <v>0</v>
      </c>
      <c r="U392" s="158"/>
    </row>
    <row r="393" spans="1:21" ht="15.75" x14ac:dyDescent="0.25">
      <c r="A393" s="124"/>
      <c r="B393" s="157"/>
      <c r="C393" s="124"/>
      <c r="D393" s="44"/>
      <c r="E393" s="124"/>
      <c r="F393" s="124"/>
      <c r="G393" s="106"/>
      <c r="H393" s="106"/>
      <c r="I393" s="109"/>
      <c r="J393" s="106"/>
      <c r="K393" s="106"/>
      <c r="L393" s="106"/>
      <c r="M393" s="109"/>
      <c r="N393" s="109"/>
      <c r="O393" s="109"/>
      <c r="P393" s="109"/>
      <c r="Q393" s="109"/>
      <c r="R393" s="109"/>
      <c r="S393" s="109"/>
      <c r="T393" s="109"/>
      <c r="U393" s="158"/>
    </row>
  </sheetData>
  <autoFilter ref="A18:AB389"/>
  <mergeCells count="30">
    <mergeCell ref="A10:U10"/>
    <mergeCell ref="N1:W1"/>
    <mergeCell ref="N2:W2"/>
    <mergeCell ref="N3:W6"/>
    <mergeCell ref="N7:U7"/>
    <mergeCell ref="N8:U8"/>
    <mergeCell ref="N12:O12"/>
    <mergeCell ref="P12:P13"/>
    <mergeCell ref="A11:A14"/>
    <mergeCell ref="B11:B14"/>
    <mergeCell ref="C11:D12"/>
    <mergeCell ref="E11:E14"/>
    <mergeCell ref="F11:F14"/>
    <mergeCell ref="G11:G13"/>
    <mergeCell ref="A286:B286"/>
    <mergeCell ref="A284:B284"/>
    <mergeCell ref="Q12:U12"/>
    <mergeCell ref="C13:C14"/>
    <mergeCell ref="D13:D14"/>
    <mergeCell ref="A17:B17"/>
    <mergeCell ref="A130:B130"/>
    <mergeCell ref="A211:B211"/>
    <mergeCell ref="H11:H13"/>
    <mergeCell ref="I11:I13"/>
    <mergeCell ref="J11:L11"/>
    <mergeCell ref="M11:O11"/>
    <mergeCell ref="P11:U11"/>
    <mergeCell ref="J12:J13"/>
    <mergeCell ref="K12:L12"/>
    <mergeCell ref="M12:M13"/>
  </mergeCells>
  <printOptions horizontalCentered="1"/>
  <pageMargins left="0.25" right="0.25" top="0.75" bottom="0.75" header="0.3" footer="0.3"/>
  <pageSetup paperSize="9" scale="46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Широкая ОА</cp:lastModifiedBy>
  <cp:lastPrinted>2018-04-10T07:43:40Z</cp:lastPrinted>
  <dcterms:created xsi:type="dcterms:W3CDTF">2013-04-14T08:33:53Z</dcterms:created>
  <dcterms:modified xsi:type="dcterms:W3CDTF">2018-04-10T07:47:58Z</dcterms:modified>
</cp:coreProperties>
</file>