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670" windowWidth="19035" windowHeight="10440"/>
  </bookViews>
  <sheets>
    <sheet name="2013-2015" sheetId="4" r:id="rId1"/>
  </sheets>
  <definedNames>
    <definedName name="_xlnm.Print_Titles" localSheetId="0">'2013-2015'!$8:$12</definedName>
    <definedName name="квм" localSheetId="0">'2013-2015'!#REF!</definedName>
    <definedName name="мб" localSheetId="0">'2013-2015'!$S$1</definedName>
    <definedName name="мб1" localSheetId="0">'2013-2015'!#REF!</definedName>
    <definedName name="мб2" localSheetId="0">'2013-2015'!#REF!</definedName>
    <definedName name="мб3" localSheetId="0">'2013-2015'!#REF!</definedName>
    <definedName name="мб4" localSheetId="0">'2013-2015'!#REF!</definedName>
    <definedName name="_xlnm.Print_Area" localSheetId="0">'2013-2015'!$A$1:$U$115</definedName>
    <definedName name="рк" localSheetId="0">'2013-2015'!$R$1</definedName>
    <definedName name="рк1" localSheetId="0">'2013-2015'!#REF!</definedName>
    <definedName name="рк2" localSheetId="0">'2013-2015'!#REF!</definedName>
    <definedName name="рк3" localSheetId="0">'2013-2015'!#REF!</definedName>
    <definedName name="рк4" localSheetId="0">'2013-2015'!#REF!</definedName>
    <definedName name="Ф2" localSheetId="0">'2013-2015'!#REF!</definedName>
    <definedName name="Ф3" localSheetId="0">'2013-2015'!#REF!</definedName>
    <definedName name="ф4" localSheetId="0">'2013-2015'!#REF!</definedName>
    <definedName name="фонд" localSheetId="0">'2013-2015'!$Q$1</definedName>
    <definedName name="фонд1" localSheetId="0">'2013-2015'!#REF!</definedName>
  </definedNames>
  <calcPr calcId="145621"/>
</workbook>
</file>

<file path=xl/calcChain.xml><?xml version="1.0" encoding="utf-8"?>
<calcChain xmlns="http://schemas.openxmlformats.org/spreadsheetml/2006/main">
  <c r="AB95" i="4" l="1"/>
  <c r="AB96" i="4"/>
  <c r="AB97" i="4"/>
  <c r="AB98" i="4"/>
  <c r="AB99" i="4"/>
  <c r="AB100" i="4"/>
  <c r="AB101" i="4"/>
  <c r="AB102" i="4"/>
  <c r="AB103" i="4"/>
  <c r="AB104" i="4"/>
  <c r="AB105" i="4"/>
  <c r="AB106" i="4"/>
  <c r="AB107" i="4"/>
  <c r="AB108" i="4"/>
  <c r="AB109" i="4"/>
  <c r="AB110" i="4"/>
  <c r="AB111" i="4"/>
  <c r="AA95" i="4"/>
  <c r="AA96" i="4"/>
  <c r="AA97" i="4"/>
  <c r="AA98" i="4"/>
  <c r="AA99" i="4"/>
  <c r="AA100" i="4"/>
  <c r="AA101" i="4"/>
  <c r="AA102" i="4"/>
  <c r="AA103" i="4"/>
  <c r="AA104" i="4"/>
  <c r="AA105" i="4"/>
  <c r="AA106" i="4"/>
  <c r="AA107" i="4"/>
  <c r="AA108" i="4"/>
  <c r="AA109" i="4"/>
  <c r="AA110" i="4"/>
  <c r="AA111" i="4"/>
  <c r="Z95" i="4"/>
  <c r="Z96" i="4"/>
  <c r="Z97" i="4"/>
  <c r="Z98" i="4"/>
  <c r="Z99" i="4"/>
  <c r="Z100" i="4"/>
  <c r="Z101" i="4"/>
  <c r="Z102" i="4"/>
  <c r="Z103" i="4"/>
  <c r="Z104" i="4"/>
  <c r="Z105" i="4"/>
  <c r="Z106" i="4"/>
  <c r="Z107" i="4"/>
  <c r="Z108" i="4"/>
  <c r="Z109" i="4"/>
  <c r="Z110" i="4"/>
  <c r="Z111" i="4"/>
  <c r="Y95" i="4"/>
  <c r="Y96" i="4"/>
  <c r="Y97" i="4"/>
  <c r="Y98" i="4"/>
  <c r="Y99" i="4"/>
  <c r="Y100" i="4"/>
  <c r="Y101" i="4"/>
  <c r="Y102" i="4"/>
  <c r="Y103" i="4"/>
  <c r="Y104" i="4"/>
  <c r="Y105" i="4"/>
  <c r="Y106" i="4"/>
  <c r="Y107" i="4"/>
  <c r="Y108" i="4"/>
  <c r="Y109" i="4"/>
  <c r="Y110" i="4"/>
  <c r="Y111" i="4"/>
  <c r="I42" i="4"/>
  <c r="M93" i="4" l="1"/>
  <c r="J93" i="4"/>
  <c r="M91" i="4"/>
  <c r="J91" i="4"/>
  <c r="M90" i="4"/>
  <c r="J90" i="4"/>
  <c r="M89" i="4"/>
  <c r="J89" i="4"/>
  <c r="I89" i="4"/>
  <c r="M88" i="4"/>
  <c r="J88" i="4"/>
  <c r="M87" i="4"/>
  <c r="J87" i="4"/>
  <c r="M86" i="4"/>
  <c r="J86" i="4"/>
  <c r="M85" i="4"/>
  <c r="J85" i="4"/>
  <c r="M84" i="4"/>
  <c r="J84" i="4"/>
  <c r="M83" i="4"/>
  <c r="M82" i="4"/>
  <c r="J82" i="4"/>
  <c r="M81" i="4"/>
  <c r="J81" i="4"/>
  <c r="M80" i="4"/>
  <c r="J80" i="4"/>
  <c r="M79" i="4"/>
  <c r="J79" i="4"/>
  <c r="M78" i="4"/>
  <c r="J78" i="4"/>
  <c r="M77" i="4"/>
  <c r="J77" i="4"/>
  <c r="M76" i="4"/>
  <c r="J76" i="4"/>
  <c r="M75" i="4"/>
  <c r="J75" i="4"/>
  <c r="M74" i="4"/>
  <c r="J74" i="4"/>
  <c r="M73" i="4"/>
  <c r="J73" i="4"/>
  <c r="M72" i="4"/>
  <c r="J72" i="4"/>
  <c r="M71" i="4"/>
  <c r="J71" i="4"/>
  <c r="M70" i="4"/>
  <c r="J70" i="4"/>
  <c r="M69" i="4"/>
  <c r="J69" i="4"/>
  <c r="M68" i="4"/>
  <c r="J68" i="4"/>
  <c r="M67" i="4"/>
  <c r="J67" i="4"/>
  <c r="M66" i="4"/>
  <c r="J66" i="4"/>
  <c r="M65" i="4"/>
  <c r="J65" i="4"/>
  <c r="M64" i="4"/>
  <c r="J64" i="4"/>
  <c r="M63" i="4"/>
  <c r="J63" i="4"/>
  <c r="M62" i="4"/>
  <c r="J62" i="4"/>
  <c r="M61" i="4"/>
  <c r="J61" i="4"/>
  <c r="M60" i="4"/>
  <c r="J60" i="4"/>
  <c r="M59" i="4"/>
  <c r="J59" i="4"/>
  <c r="M58" i="4"/>
  <c r="J58" i="4"/>
  <c r="M57" i="4"/>
  <c r="J57" i="4"/>
  <c r="M56" i="4"/>
  <c r="J56" i="4"/>
  <c r="M55" i="4"/>
  <c r="J55" i="4"/>
  <c r="M54" i="4"/>
  <c r="J54" i="4"/>
  <c r="M53" i="4"/>
  <c r="J53" i="4"/>
  <c r="M52" i="4"/>
  <c r="J52" i="4"/>
  <c r="M51" i="4"/>
  <c r="J51" i="4"/>
  <c r="M50" i="4"/>
  <c r="J50" i="4"/>
  <c r="M49" i="4"/>
  <c r="J49" i="4"/>
  <c r="I49" i="4"/>
  <c r="M48" i="4"/>
  <c r="J48" i="4"/>
  <c r="M47" i="4"/>
  <c r="J47" i="4"/>
  <c r="M46" i="4"/>
  <c r="J46" i="4"/>
  <c r="M45" i="4"/>
  <c r="J45" i="4"/>
  <c r="M44" i="4"/>
  <c r="J44" i="4"/>
  <c r="M43" i="4"/>
  <c r="J43" i="4"/>
  <c r="M41" i="4"/>
  <c r="M39" i="4"/>
  <c r="J39" i="4"/>
  <c r="M38" i="4"/>
  <c r="J38" i="4"/>
  <c r="M37" i="4"/>
  <c r="J37" i="4"/>
  <c r="M36" i="4"/>
  <c r="J36" i="4"/>
  <c r="M35" i="4"/>
  <c r="J35" i="4"/>
  <c r="M34" i="4"/>
  <c r="J34" i="4"/>
  <c r="M33" i="4"/>
  <c r="J33" i="4"/>
  <c r="M32" i="4"/>
  <c r="J32" i="4"/>
  <c r="M31" i="4"/>
  <c r="J31" i="4"/>
  <c r="M30" i="4"/>
  <c r="J30" i="4"/>
  <c r="M29" i="4"/>
  <c r="J29" i="4"/>
  <c r="M28" i="4"/>
  <c r="J28" i="4"/>
  <c r="M27" i="4"/>
  <c r="J27" i="4"/>
  <c r="M26" i="4"/>
  <c r="J26" i="4"/>
  <c r="M25" i="4"/>
  <c r="J25" i="4"/>
  <c r="M24" i="4"/>
  <c r="J24" i="4"/>
  <c r="M23" i="4"/>
  <c r="J23" i="4"/>
  <c r="M22" i="4"/>
  <c r="J22" i="4"/>
  <c r="M21" i="4"/>
  <c r="J21" i="4"/>
  <c r="M20" i="4"/>
  <c r="J20" i="4"/>
  <c r="M19" i="4"/>
  <c r="J19" i="4"/>
  <c r="M18" i="4"/>
  <c r="J18" i="4"/>
  <c r="M17" i="4"/>
  <c r="M16" i="4"/>
  <c r="J16" i="4"/>
  <c r="M15" i="4"/>
  <c r="M14" i="4" s="1"/>
  <c r="J15" i="4"/>
  <c r="U14" i="4" l="1"/>
  <c r="T14" i="4"/>
  <c r="S14" i="4"/>
  <c r="R14" i="4"/>
  <c r="Q14" i="4"/>
  <c r="O14" i="4"/>
  <c r="N14" i="4"/>
  <c r="L14" i="4"/>
  <c r="K14" i="4"/>
  <c r="J14" i="4"/>
  <c r="I14" i="4"/>
  <c r="H14" i="4"/>
  <c r="G14" i="4"/>
  <c r="P93" i="4" l="1"/>
  <c r="P92" i="4"/>
  <c r="P91" i="4"/>
  <c r="P90" i="4"/>
  <c r="P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AB15" i="4" l="1"/>
  <c r="AA15" i="4"/>
  <c r="Z15" i="4"/>
  <c r="Y15" i="4"/>
  <c r="AB17" i="4"/>
  <c r="Y17" i="4"/>
  <c r="AA17" i="4"/>
  <c r="Z17" i="4"/>
  <c r="AB19" i="4"/>
  <c r="AA19" i="4"/>
  <c r="Z19" i="4"/>
  <c r="Y19" i="4"/>
  <c r="AB21" i="4"/>
  <c r="Z21" i="4"/>
  <c r="Y21" i="4"/>
  <c r="AA21" i="4"/>
  <c r="AB23" i="4"/>
  <c r="AA23" i="4"/>
  <c r="Z23" i="4"/>
  <c r="Y23" i="4"/>
  <c r="AB25" i="4"/>
  <c r="Z25" i="4"/>
  <c r="Y25" i="4"/>
  <c r="AA25" i="4"/>
  <c r="AB27" i="4"/>
  <c r="AA27" i="4"/>
  <c r="Z27" i="4"/>
  <c r="Y27" i="4"/>
  <c r="AB29" i="4"/>
  <c r="Z29" i="4"/>
  <c r="Y29" i="4"/>
  <c r="AA29" i="4"/>
  <c r="AB31" i="4"/>
  <c r="AA31" i="4"/>
  <c r="Z31" i="4"/>
  <c r="Y31" i="4"/>
  <c r="AB33" i="4"/>
  <c r="Z33" i="4"/>
  <c r="Y33" i="4"/>
  <c r="AA33" i="4"/>
  <c r="AB35" i="4"/>
  <c r="AA35" i="4"/>
  <c r="Z35" i="4"/>
  <c r="Y35" i="4"/>
  <c r="AB37" i="4"/>
  <c r="Z37" i="4"/>
  <c r="Y37" i="4"/>
  <c r="AA37" i="4"/>
  <c r="AB39" i="4"/>
  <c r="AA39" i="4"/>
  <c r="Z39" i="4"/>
  <c r="Y39" i="4"/>
  <c r="AB41" i="4"/>
  <c r="Z41" i="4"/>
  <c r="Y41" i="4"/>
  <c r="AA41" i="4"/>
  <c r="AB43" i="4"/>
  <c r="AA43" i="4"/>
  <c r="Z43" i="4"/>
  <c r="Y43" i="4"/>
  <c r="AB45" i="4"/>
  <c r="Z45" i="4"/>
  <c r="Y45" i="4"/>
  <c r="AA45" i="4"/>
  <c r="AB47" i="4"/>
  <c r="AA47" i="4"/>
  <c r="Z47" i="4"/>
  <c r="Y47" i="4"/>
  <c r="Z49" i="4"/>
  <c r="Y49" i="4"/>
  <c r="AB49" i="4"/>
  <c r="AA49" i="4"/>
  <c r="AB51" i="4"/>
  <c r="AA51" i="4"/>
  <c r="Z51" i="4"/>
  <c r="Y51" i="4"/>
  <c r="Z53" i="4"/>
  <c r="Y53" i="4"/>
  <c r="AB53" i="4"/>
  <c r="AA53" i="4"/>
  <c r="AB55" i="4"/>
  <c r="AA55" i="4"/>
  <c r="Z55" i="4"/>
  <c r="Y55" i="4"/>
  <c r="Z57" i="4"/>
  <c r="Y57" i="4"/>
  <c r="AB57" i="4"/>
  <c r="AA57" i="4"/>
  <c r="AB59" i="4"/>
  <c r="AA59" i="4"/>
  <c r="Z59" i="4"/>
  <c r="Y59" i="4"/>
  <c r="Z61" i="4"/>
  <c r="Y61" i="4"/>
  <c r="AB61" i="4"/>
  <c r="AA61" i="4"/>
  <c r="AB63" i="4"/>
  <c r="AA63" i="4"/>
  <c r="Z63" i="4"/>
  <c r="Y63" i="4"/>
  <c r="Z65" i="4"/>
  <c r="Y65" i="4"/>
  <c r="AB65" i="4"/>
  <c r="AA65" i="4"/>
  <c r="AB67" i="4"/>
  <c r="AA67" i="4"/>
  <c r="Z67" i="4"/>
  <c r="Y67" i="4"/>
  <c r="Z69" i="4"/>
  <c r="Y69" i="4"/>
  <c r="AB69" i="4"/>
  <c r="AA69" i="4"/>
  <c r="AB71" i="4"/>
  <c r="AA71" i="4"/>
  <c r="Z71" i="4"/>
  <c r="Y71" i="4"/>
  <c r="Z73" i="4"/>
  <c r="Y73" i="4"/>
  <c r="AB73" i="4"/>
  <c r="AA73" i="4"/>
  <c r="AB75" i="4"/>
  <c r="AA75" i="4"/>
  <c r="Z75" i="4"/>
  <c r="Y75" i="4"/>
  <c r="Z77" i="4"/>
  <c r="Y77" i="4"/>
  <c r="AB77" i="4"/>
  <c r="AA77" i="4"/>
  <c r="AB79" i="4"/>
  <c r="AA79" i="4"/>
  <c r="Z79" i="4"/>
  <c r="Y79" i="4"/>
  <c r="Z81" i="4"/>
  <c r="Y81" i="4"/>
  <c r="AB81" i="4"/>
  <c r="AA81" i="4"/>
  <c r="AB83" i="4"/>
  <c r="AA83" i="4"/>
  <c r="Z83" i="4"/>
  <c r="Y83" i="4"/>
  <c r="Z85" i="4"/>
  <c r="Y85" i="4"/>
  <c r="AB85" i="4"/>
  <c r="AA85" i="4"/>
  <c r="AB87" i="4"/>
  <c r="AA87" i="4"/>
  <c r="Z87" i="4"/>
  <c r="Y87" i="4"/>
  <c r="Z89" i="4"/>
  <c r="Y89" i="4"/>
  <c r="AB89" i="4"/>
  <c r="AA89" i="4"/>
  <c r="AB91" i="4"/>
  <c r="AA91" i="4"/>
  <c r="Z91" i="4"/>
  <c r="Y91" i="4"/>
  <c r="Z93" i="4"/>
  <c r="Y93" i="4"/>
  <c r="AB93" i="4"/>
  <c r="AA93" i="4"/>
  <c r="AB16" i="4"/>
  <c r="AA16" i="4"/>
  <c r="Z16" i="4"/>
  <c r="Y16" i="4"/>
  <c r="AB18" i="4"/>
  <c r="AA18" i="4"/>
  <c r="Z18" i="4"/>
  <c r="Y18" i="4"/>
  <c r="AB20" i="4"/>
  <c r="AA20" i="4"/>
  <c r="Z20" i="4"/>
  <c r="Y20" i="4"/>
  <c r="AB22" i="4"/>
  <c r="AA22" i="4"/>
  <c r="Z22" i="4"/>
  <c r="Y22" i="4"/>
  <c r="AB24" i="4"/>
  <c r="AA24" i="4"/>
  <c r="Z24" i="4"/>
  <c r="Y24" i="4"/>
  <c r="AB26" i="4"/>
  <c r="AA26" i="4"/>
  <c r="Z26" i="4"/>
  <c r="Y26" i="4"/>
  <c r="AB28" i="4"/>
  <c r="AA28" i="4"/>
  <c r="Z28" i="4"/>
  <c r="Y28" i="4"/>
  <c r="AB30" i="4"/>
  <c r="AA30" i="4"/>
  <c r="Z30" i="4"/>
  <c r="Y30" i="4"/>
  <c r="AB32" i="4"/>
  <c r="AA32" i="4"/>
  <c r="Z32" i="4"/>
  <c r="Y32" i="4"/>
  <c r="AB34" i="4"/>
  <c r="AA34" i="4"/>
  <c r="Z34" i="4"/>
  <c r="Y34" i="4"/>
  <c r="AB36" i="4"/>
  <c r="AA36" i="4"/>
  <c r="Z36" i="4"/>
  <c r="Y36" i="4"/>
  <c r="AB38" i="4"/>
  <c r="AA38" i="4"/>
  <c r="Z38" i="4"/>
  <c r="Y38" i="4"/>
  <c r="AB40" i="4"/>
  <c r="AA40" i="4"/>
  <c r="Z40" i="4"/>
  <c r="Y40" i="4"/>
  <c r="AB42" i="4"/>
  <c r="AA42" i="4"/>
  <c r="Z42" i="4"/>
  <c r="Y42" i="4"/>
  <c r="AB44" i="4"/>
  <c r="AA44" i="4"/>
  <c r="Z44" i="4"/>
  <c r="Y44" i="4"/>
  <c r="AB46" i="4"/>
  <c r="AA46" i="4"/>
  <c r="Z46" i="4"/>
  <c r="Y46" i="4"/>
  <c r="AB48" i="4"/>
  <c r="AA48" i="4"/>
  <c r="Z48" i="4"/>
  <c r="Y48" i="4"/>
  <c r="AB50" i="4"/>
  <c r="AA50" i="4"/>
  <c r="Z50" i="4"/>
  <c r="Y50" i="4"/>
  <c r="AB52" i="4"/>
  <c r="AA52" i="4"/>
  <c r="Z52" i="4"/>
  <c r="Y52" i="4"/>
  <c r="AB54" i="4"/>
  <c r="AA54" i="4"/>
  <c r="Z54" i="4"/>
  <c r="Y54" i="4"/>
  <c r="AB56" i="4"/>
  <c r="AA56" i="4"/>
  <c r="Z56" i="4"/>
  <c r="Y56" i="4"/>
  <c r="AB58" i="4"/>
  <c r="AA58" i="4"/>
  <c r="Z58" i="4"/>
  <c r="Y58" i="4"/>
  <c r="AB60" i="4"/>
  <c r="AA60" i="4"/>
  <c r="Z60" i="4"/>
  <c r="Y60" i="4"/>
  <c r="AB62" i="4"/>
  <c r="AA62" i="4"/>
  <c r="Z62" i="4"/>
  <c r="Y62" i="4"/>
  <c r="AB64" i="4"/>
  <c r="AA64" i="4"/>
  <c r="Z64" i="4"/>
  <c r="Y64" i="4"/>
  <c r="AB66" i="4"/>
  <c r="AA66" i="4"/>
  <c r="Z66" i="4"/>
  <c r="Y66" i="4"/>
  <c r="AB68" i="4"/>
  <c r="AA68" i="4"/>
  <c r="Z68" i="4"/>
  <c r="Y68" i="4"/>
  <c r="AB70" i="4"/>
  <c r="AA70" i="4"/>
  <c r="Z70" i="4"/>
  <c r="Y70" i="4"/>
  <c r="AB72" i="4"/>
  <c r="AA72" i="4"/>
  <c r="Z72" i="4"/>
  <c r="Y72" i="4"/>
  <c r="AB74" i="4"/>
  <c r="AA74" i="4"/>
  <c r="Z74" i="4"/>
  <c r="Y74" i="4"/>
  <c r="AB76" i="4"/>
  <c r="AA76" i="4"/>
  <c r="Z76" i="4"/>
  <c r="Y76" i="4"/>
  <c r="AB78" i="4"/>
  <c r="AA78" i="4"/>
  <c r="Z78" i="4"/>
  <c r="Y78" i="4"/>
  <c r="AB80" i="4"/>
  <c r="AA80" i="4"/>
  <c r="Z80" i="4"/>
  <c r="Y80" i="4"/>
  <c r="AB82" i="4"/>
  <c r="AA82" i="4"/>
  <c r="Z82" i="4"/>
  <c r="Y82" i="4"/>
  <c r="AB84" i="4"/>
  <c r="AA84" i="4"/>
  <c r="Z84" i="4"/>
  <c r="Y84" i="4"/>
  <c r="AB86" i="4"/>
  <c r="AA86" i="4"/>
  <c r="Z86" i="4"/>
  <c r="Y86" i="4"/>
  <c r="AB88" i="4"/>
  <c r="AA88" i="4"/>
  <c r="Z88" i="4"/>
  <c r="Y88" i="4"/>
  <c r="AB90" i="4"/>
  <c r="AA90" i="4"/>
  <c r="Z90" i="4"/>
  <c r="Y90" i="4"/>
  <c r="AB92" i="4"/>
  <c r="AA92" i="4"/>
  <c r="Z92" i="4"/>
  <c r="Y92" i="4"/>
  <c r="P14" i="4"/>
  <c r="Y14" i="4" l="1"/>
  <c r="Z14" i="4"/>
  <c r="AB14" i="4"/>
  <c r="AA14" i="4"/>
  <c r="T94" i="4"/>
  <c r="T13" i="4" s="1"/>
  <c r="S94" i="4"/>
  <c r="R94" i="4"/>
  <c r="Q94" i="4"/>
  <c r="P94" i="4"/>
  <c r="O94" i="4"/>
  <c r="O13" i="4" s="1"/>
  <c r="N94" i="4"/>
  <c r="N13" i="4" s="1"/>
  <c r="M94" i="4"/>
  <c r="M13" i="4" s="1"/>
  <c r="L94" i="4"/>
  <c r="L13" i="4" s="1"/>
  <c r="K94" i="4"/>
  <c r="K13" i="4" s="1"/>
  <c r="J94" i="4"/>
  <c r="J13" i="4" s="1"/>
  <c r="I94" i="4"/>
  <c r="I13" i="4" s="1"/>
  <c r="H94" i="4"/>
  <c r="H13" i="4" s="1"/>
  <c r="G94" i="4"/>
  <c r="G13" i="4" s="1"/>
  <c r="U94" i="4"/>
  <c r="U13" i="4" s="1"/>
  <c r="Y94" i="4" l="1"/>
  <c r="AA94" i="4"/>
  <c r="R13" i="4"/>
  <c r="Z94" i="4"/>
  <c r="Q13" i="4"/>
  <c r="Z13" i="4" s="1"/>
  <c r="AB94" i="4"/>
  <c r="S13" i="4"/>
  <c r="AB13" i="4" s="1"/>
  <c r="P13" i="4"/>
  <c r="Y13" i="4" s="1"/>
  <c r="V24" i="4"/>
  <c r="AA13" i="4" l="1"/>
</calcChain>
</file>

<file path=xl/sharedStrings.xml><?xml version="1.0" encoding="utf-8"?>
<sst xmlns="http://schemas.openxmlformats.org/spreadsheetml/2006/main" count="514" uniqueCount="228">
  <si>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</si>
  <si>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</si>
  <si>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</si>
  <si>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</si>
  <si>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</si>
  <si>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 окончания
переселения</t>
  </si>
  <si>
    <t>Планируемая дата сноса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</si>
  <si>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</si>
  <si>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</si>
  <si>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</si>
  <si>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</si>
  <si>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</si>
  <si>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</si>
  <si>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</si>
  <si>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</si>
  <si>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</si>
  <si>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</si>
  <si>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</si>
  <si>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</si>
  <si>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</si>
  <si>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</si>
  <si>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</si>
  <si>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</si>
  <si>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</si>
  <si>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</si>
  <si>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</si>
  <si>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</si>
  <si>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 xml:space="preserve">
</t>
  </si>
  <si>
    <t xml:space="preserve">
</t>
  </si>
  <si>
    <t>59</t>
  </si>
  <si>
    <t>47</t>
  </si>
  <si>
    <t>52</t>
  </si>
  <si>
    <t>13</t>
  </si>
  <si>
    <t>15</t>
  </si>
  <si>
    <t>84</t>
  </si>
  <si>
    <t>67</t>
  </si>
  <si>
    <t>3</t>
  </si>
  <si>
    <t>24</t>
  </si>
  <si>
    <t>33</t>
  </si>
  <si>
    <t>56</t>
  </si>
  <si>
    <t>35</t>
  </si>
  <si>
    <t>37</t>
  </si>
  <si>
    <t>44</t>
  </si>
  <si>
    <t>38</t>
  </si>
  <si>
    <t>49</t>
  </si>
  <si>
    <t>55</t>
  </si>
  <si>
    <t xml:space="preserve">"Переселение граждан из аварийного  жилищного фонда с учетом необходимости  </t>
  </si>
  <si>
    <t>136</t>
  </si>
  <si>
    <t>Внебюджетные  источники финансирования</t>
  </si>
  <si>
    <t>Перечень аварийных многоквартирных домов, признанных аварийными до 1 января 2012 года аварийными и подлежащими сносу или реконструкции в связи с физическим износом в процессе эксплуатации</t>
  </si>
  <si>
    <t>Дополнительные источники финансирования</t>
  </si>
  <si>
    <t>82</t>
  </si>
  <si>
    <t>19</t>
  </si>
  <si>
    <t>48</t>
  </si>
  <si>
    <t>58</t>
  </si>
  <si>
    <t>85</t>
  </si>
  <si>
    <t>74</t>
  </si>
  <si>
    <t>IV.2014</t>
  </si>
  <si>
    <t>IV.2015</t>
  </si>
  <si>
    <t>IV.2017</t>
  </si>
  <si>
    <t>III.2017</t>
  </si>
  <si>
    <t>61</t>
  </si>
  <si>
    <t>28</t>
  </si>
  <si>
    <t>62</t>
  </si>
  <si>
    <t>30</t>
  </si>
  <si>
    <t>IV.2016</t>
  </si>
  <si>
    <t>51</t>
  </si>
  <si>
    <t>100</t>
  </si>
  <si>
    <t>42</t>
  </si>
  <si>
    <t>41</t>
  </si>
  <si>
    <t>43</t>
  </si>
  <si>
    <t>19.04.2011</t>
  </si>
  <si>
    <t>27.01.2010</t>
  </si>
  <si>
    <t>г. Печора, пгт. Изъяю, ул. Таежная, д. 4</t>
  </si>
  <si>
    <t>03.03.2010</t>
  </si>
  <si>
    <t>г. Печора, пгт. Кожва, пер. Подгорный, д. 2</t>
  </si>
  <si>
    <t>Заключение № 54</t>
  </si>
  <si>
    <t>02.06.2010</t>
  </si>
  <si>
    <t>г. Печора, пгт. Кожва, пер. Станционный, д. 3</t>
  </si>
  <si>
    <t>Заключение № 135</t>
  </si>
  <si>
    <t>07.12.2010</t>
  </si>
  <si>
    <t>г. Печора, пгт. Кожва, пер. Транспортный, д. 7 Б</t>
  </si>
  <si>
    <t>Заключение № 5</t>
  </si>
  <si>
    <t>06.12.2007</t>
  </si>
  <si>
    <t>г. Печора, пгт. Кожва, ул. Лесная, д. 45</t>
  </si>
  <si>
    <t>30.07.2010</t>
  </si>
  <si>
    <t>г. Печора, пгт. Кожва, ул. Уральская, д. 1</t>
  </si>
  <si>
    <t>г. Печора, пгт. Кожва, ул. Уральская, д. 18</t>
  </si>
  <si>
    <t>Заключение № 45</t>
  </si>
  <si>
    <t>04.05.2011</t>
  </si>
  <si>
    <t>г. Печора, пгт. Кожва, ул. Уральская, д. 6</t>
  </si>
  <si>
    <t>23.12.2010</t>
  </si>
  <si>
    <t>г. Печора, п. Кедровый Шор, ул. Парковая, д. 15</t>
  </si>
  <si>
    <t>г. Печора, п. Кедровый Шор, ул. Парковая, д. 17</t>
  </si>
  <si>
    <t>г. Печора, п. Красный Яг, ул. Школьная, д. 15</t>
  </si>
  <si>
    <t>25.02.2009</t>
  </si>
  <si>
    <t>г. Печора, п. Озёрный, ул. Гагарина, д. 5</t>
  </si>
  <si>
    <t>г. Печора, п. Озёрный, ул. Терешковой, д. 3</t>
  </si>
  <si>
    <t>г. Печора, п. Озёрный, ул. Центральная, д. 3</t>
  </si>
  <si>
    <t>г. Печора, п. Талый, ул. Рабочая, д. 18</t>
  </si>
  <si>
    <t>10.03.2009</t>
  </si>
  <si>
    <t>10.06.2008</t>
  </si>
  <si>
    <t>13.03.2008</t>
  </si>
  <si>
    <t>г. Печора, ул. Восточная, д. 14</t>
  </si>
  <si>
    <t>127</t>
  </si>
  <si>
    <t>25.09.2009</t>
  </si>
  <si>
    <t>17.12.2009</t>
  </si>
  <si>
    <t>26.05.2010</t>
  </si>
  <si>
    <t>г. Печора, ул. Восточная, д. 4</t>
  </si>
  <si>
    <t>126</t>
  </si>
  <si>
    <t>г. Печора, ул. Восточная, д. 9</t>
  </si>
  <si>
    <t>09.04.2010</t>
  </si>
  <si>
    <t>г. Печора, ул. Гагарина, д. 14</t>
  </si>
  <si>
    <t>168</t>
  </si>
  <si>
    <t>16.09.2009</t>
  </si>
  <si>
    <t>12.12.2007</t>
  </si>
  <si>
    <t>г. Печора, ул. Гагарина, д. 33 Г</t>
  </si>
  <si>
    <t>124</t>
  </si>
  <si>
    <t>25.11.2010</t>
  </si>
  <si>
    <t>г. Печора, ул. Гагарина, д. 6</t>
  </si>
  <si>
    <t>Акт № 45</t>
  </si>
  <si>
    <t>25.06.2008</t>
  </si>
  <si>
    <t>г. Печора, ул. Железнодорожная, д. 21</t>
  </si>
  <si>
    <t>178</t>
  </si>
  <si>
    <t>г. Печора, ул. Железнодорожная, д.  23</t>
  </si>
  <si>
    <t>10.04.2009</t>
  </si>
  <si>
    <t>г. Печора, ул. Железнодорожная, д. 47</t>
  </si>
  <si>
    <t>94</t>
  </si>
  <si>
    <t>26.05.2009</t>
  </si>
  <si>
    <t>г. Печора, ул. Западная, д. 36</t>
  </si>
  <si>
    <t>Акт № 60</t>
  </si>
  <si>
    <t>08.10.2008</t>
  </si>
  <si>
    <t>г. Печора, ул. Ленина, д.   8</t>
  </si>
  <si>
    <t>г. Печора, ул. МК-53, д. 4</t>
  </si>
  <si>
    <t>г. Печора, ул. Московская, д. 14</t>
  </si>
  <si>
    <t>28.11.2007</t>
  </si>
  <si>
    <t>г. Печора, ул. Московская, д. 25</t>
  </si>
  <si>
    <t>30.03.2009</t>
  </si>
  <si>
    <t>г. Печора, ул. Московская, д. 31</t>
  </si>
  <si>
    <t>г. Печора, ул. Н.Островского, д. 4 А</t>
  </si>
  <si>
    <t>28.01.2011</t>
  </si>
  <si>
    <t>г. Печора, ул. Н.Островского, д. 8</t>
  </si>
  <si>
    <t>г. Печора, ул. Н.Островского, д. 9</t>
  </si>
  <si>
    <t>153</t>
  </si>
  <si>
    <t>03.11.2009</t>
  </si>
  <si>
    <t>г. Печора, ул. Пионерская, д. 34</t>
  </si>
  <si>
    <t>17.10.2011</t>
  </si>
  <si>
    <t>г. Печора, ул. Пионерская, д. 9</t>
  </si>
  <si>
    <t>154</t>
  </si>
  <si>
    <t>г. Печора, ул. Портовая, д. 10</t>
  </si>
  <si>
    <t>г. Печора, ул. Портовая, д. 11</t>
  </si>
  <si>
    <t>г. Печора, ул. Портовая, д. 13</t>
  </si>
  <si>
    <t>28.04.2009</t>
  </si>
  <si>
    <t>г. Печора, ул. Путейская, д. 1</t>
  </si>
  <si>
    <t>г. Печора, ул. Речная, д. 1</t>
  </si>
  <si>
    <t>г. Печора, ул. Речная, д. 2</t>
  </si>
  <si>
    <t>г. Печора, ул. Речная, д. 3</t>
  </si>
  <si>
    <t>г. Печора, ул. Свободы, д. 7</t>
  </si>
  <si>
    <t>г. Печора, ул. Советская, д. 30</t>
  </si>
  <si>
    <t>г. Печора, ул. Советская, д. 34</t>
  </si>
  <si>
    <t>г. Печора, ул. Стадионная, д. 53</t>
  </si>
  <si>
    <t>г. Печора, ул. Стадионная, д. 57</t>
  </si>
  <si>
    <t>г. Печора, ул. Строительная, д.  4</t>
  </si>
  <si>
    <t>г. Печора, ул. Строительная, д. 6</t>
  </si>
  <si>
    <t>г. Печора, ул. Щипачкина, д. 16</t>
  </si>
  <si>
    <t>88</t>
  </si>
  <si>
    <t>г. Печора, ул. Ленинградская, д. 3</t>
  </si>
  <si>
    <t>107</t>
  </si>
  <si>
    <t>г. Печора, ул. МК-53, д. 8</t>
  </si>
  <si>
    <t>г. Печора, ул. Октябрьская, д. 2</t>
  </si>
  <si>
    <t>г. Печора, ул. Октябрьская, д. 6</t>
  </si>
  <si>
    <t>г. Печора, ул. Социалистическая, д. 46 А</t>
  </si>
  <si>
    <t>20.10.2011</t>
  </si>
  <si>
    <t>г. Печора, ул. Социалистическая, д. 48а</t>
  </si>
  <si>
    <t>109</t>
  </si>
  <si>
    <t>16.09.2006</t>
  </si>
  <si>
    <t>г. Печора, ул. Больничная, д. 39</t>
  </si>
  <si>
    <t>г. Печора, ул. Восточная, д. 16</t>
  </si>
  <si>
    <t>Заключение № 184</t>
  </si>
  <si>
    <t>г. Печора, ул. Железнодорожная, д. 9</t>
  </si>
  <si>
    <t>98</t>
  </si>
  <si>
    <t>25.12.2009</t>
  </si>
  <si>
    <t>г. Печора, ул. Куратова, д. 1</t>
  </si>
  <si>
    <t>108</t>
  </si>
  <si>
    <t>г. Печора, ул. МК-53, д. 2</t>
  </si>
  <si>
    <t>г. Печора, ул. Московская, д. 2</t>
  </si>
  <si>
    <t>28.09.2011</t>
  </si>
  <si>
    <t>г. Печора, ул. Московская, д. 4</t>
  </si>
  <si>
    <t>Заключение № 119</t>
  </si>
  <si>
    <t>г. Печора, ул. Н.Островского, д. 26</t>
  </si>
  <si>
    <t>175</t>
  </si>
  <si>
    <t>г. Печора, ул. Первомайская, д. 21</t>
  </si>
  <si>
    <t>180</t>
  </si>
  <si>
    <t/>
  </si>
  <si>
    <t>x</t>
  </si>
  <si>
    <t>Всего  по II этапу, в т.ч.:</t>
  </si>
  <si>
    <t>г. Печора, пгт. Кожва, ул. Октябрьская, д. 14</t>
  </si>
  <si>
    <t>Заключение № 53</t>
  </si>
  <si>
    <t>г. Печора, п. Луговой, ул. Озерная, д. 6</t>
  </si>
  <si>
    <t>IV.2018</t>
  </si>
  <si>
    <t>IV.2019</t>
  </si>
  <si>
    <t>г. Печора, ул.Островского, д.20</t>
  </si>
  <si>
    <t>г. Печора, ул.Воркутинская, д.2"Г"</t>
  </si>
  <si>
    <t>г. Печора, п.Талый, ул.Станционная, д.5</t>
  </si>
  <si>
    <t>г. Печора, пгт. Кожва, ул. Космонавтов, д. 1</t>
  </si>
  <si>
    <t>г. Печора, ул. Социалистическая, д 50А</t>
  </si>
  <si>
    <t>г. Печора, ул. Портовая, 4</t>
  </si>
  <si>
    <t>г. Печора, пер. Мирный, д. 10</t>
  </si>
  <si>
    <t xml:space="preserve">г. Печора, пгт. Кожва, ул.Советская, д.9 </t>
  </si>
  <si>
    <t xml:space="preserve">г. Печора, ул.Островского, д.7 </t>
  </si>
  <si>
    <t>г. Печора ,ул. 8 Марта, д.16</t>
  </si>
  <si>
    <t>г. Печора, ул. Стадионная, д. 22</t>
  </si>
  <si>
    <t>г. Печора, ул. Восточная, д.8</t>
  </si>
  <si>
    <t>г. Печора, ул.Ленина, д.1</t>
  </si>
  <si>
    <t>г. Печора, пгт. Изъяю, ул. Юбилейная, д. 4</t>
  </si>
  <si>
    <t>г. Печора, п. Озёрный, ул. Центральная, д.10</t>
  </si>
  <si>
    <t>г. Печора, п. Луговой, ул. Озерная, д. 16</t>
  </si>
  <si>
    <t>г. Печора, ул. Железнодорожная, д. 16</t>
  </si>
  <si>
    <t>г. Печора, пгт. Кожва, ул.Новая, д.5</t>
  </si>
  <si>
    <t xml:space="preserve"> </t>
  </si>
  <si>
    <t xml:space="preserve">п.Кожва, ул.Октябрьская, д.8 </t>
  </si>
  <si>
    <t>г. Печора, ул. Строительная, д.4 "А"</t>
  </si>
  <si>
    <t>91</t>
  </si>
  <si>
    <t>Итого по МО МР "Печора" с финансовой поддержкой Фонда</t>
  </si>
  <si>
    <t>Итого по МО МР "Печора" без финансовой поддержки Фонда</t>
  </si>
  <si>
    <t>Приложение 1</t>
  </si>
  <si>
    <t>к муниципальной адресной программе</t>
  </si>
  <si>
    <t>развития малоэтажного жилищного строительства" на 2014-2017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</si>
</sst>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b/>
      <sz val="12"/>
      <color rgb="FF000000"/>
      <name val="Times New Roman"/>
      <family val="2"/>
    </font>
    <font>
      <sz val="10"/>
      <color rgb="FF000000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10"/>
      <color theme="1"/>
      <name val="Times New Roman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164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3" fontId="10" fillId="0" borderId="7" xfId="0" applyNumberFormat="1" applyFont="1" applyFill="1" applyBorder="1" applyAlignment="1" applyProtection="1">
      <alignment horizontal="center" vertical="center" wrapText="1"/>
    </xf>
    <xf numFmtId="4" fontId="10" fillId="0" borderId="7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4" fontId="14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3" fontId="10" fillId="0" borderId="1" xfId="0" applyNumberFormat="1" applyFont="1" applyFill="1" applyBorder="1" applyAlignment="1" applyProtection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4" fontId="11" fillId="0" borderId="5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right" vertical="center"/>
    </xf>
    <xf numFmtId="2" fontId="16" fillId="0" borderId="1" xfId="0" applyNumberFormat="1" applyFont="1" applyFill="1" applyBorder="1" applyAlignment="1">
      <alignment horizontal="right" vertical="center"/>
    </xf>
    <xf numFmtId="0" fontId="6" fillId="0" borderId="8" xfId="0" applyNumberFormat="1" applyFont="1" applyFill="1" applyBorder="1" applyAlignment="1">
      <alignment horizontal="right" vertical="center" wrapText="1"/>
    </xf>
    <xf numFmtId="2" fontId="6" fillId="0" borderId="8" xfId="0" applyNumberFormat="1" applyFont="1" applyFill="1" applyBorder="1" applyAlignment="1">
      <alignment horizontal="right" vertical="center" wrapText="1"/>
    </xf>
    <xf numFmtId="4" fontId="6" fillId="0" borderId="4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textRotation="90" wrapText="1"/>
    </xf>
    <xf numFmtId="2" fontId="2" fillId="0" borderId="0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" fontId="16" fillId="0" borderId="5" xfId="0" applyNumberFormat="1" applyFont="1" applyFill="1" applyBorder="1" applyAlignment="1">
      <alignment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/>
    <xf numFmtId="0" fontId="17" fillId="0" borderId="1" xfId="0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/>
    <xf numFmtId="2" fontId="17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left" vertical="center"/>
    </xf>
    <xf numFmtId="43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/>
    <xf numFmtId="0" fontId="4" fillId="0" borderId="1" xfId="3" applyNumberFormat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2" fontId="2" fillId="0" borderId="0" xfId="0" applyNumberFormat="1" applyFont="1" applyFill="1" applyBorder="1" applyAlignment="1">
      <alignment horizontal="right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</cellXfs>
  <cellStyles count="4">
    <cellStyle name="Excel Built-in Normal" xfId="2"/>
    <cellStyle name="Обычный" xfId="0" builtinId="0"/>
    <cellStyle name="Обычный 2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3"/>
  <sheetViews>
    <sheetView tabSelected="1" showWhiteSpace="0" view="pageBreakPreview" topLeftCell="A10" zoomScale="80" zoomScaleNormal="100" zoomScaleSheetLayoutView="80" zoomScalePageLayoutView="118" workbookViewId="0">
      <selection activeCell="P4" sqref="P4:U4"/>
    </sheetView>
  </sheetViews>
  <sheetFormatPr defaultRowHeight="11.25" x14ac:dyDescent="0.25"/>
  <cols>
    <col min="1" max="1" width="4.140625" style="1" customWidth="1"/>
    <col min="2" max="2" width="48.85546875" style="33" customWidth="1"/>
    <col min="3" max="3" width="16.7109375" style="1" customWidth="1"/>
    <col min="4" max="4" width="10.7109375" style="1" customWidth="1"/>
    <col min="5" max="6" width="9.7109375" style="1" customWidth="1"/>
    <col min="7" max="7" width="7" style="34" customWidth="1"/>
    <col min="8" max="8" width="6.7109375" style="34" customWidth="1"/>
    <col min="9" max="9" width="12.140625" style="35" customWidth="1"/>
    <col min="10" max="12" width="6.7109375" style="34" customWidth="1"/>
    <col min="13" max="13" width="12.28515625" style="35" customWidth="1"/>
    <col min="14" max="15" width="10.5703125" style="35" customWidth="1"/>
    <col min="16" max="16" width="18.85546875" style="35" customWidth="1"/>
    <col min="17" max="20" width="18" style="35" customWidth="1"/>
    <col min="21" max="21" width="15.140625" style="35" customWidth="1"/>
    <col min="22" max="22" width="0.140625" style="1" hidden="1" customWidth="1"/>
    <col min="23" max="23" width="12.140625" style="1" hidden="1" customWidth="1"/>
    <col min="24" max="24" width="17.28515625" style="1" hidden="1" customWidth="1"/>
    <col min="25" max="25" width="14.42578125" style="1" hidden="1" customWidth="1"/>
    <col min="26" max="26" width="15.5703125" style="1" hidden="1" customWidth="1"/>
    <col min="27" max="27" width="15" style="1" hidden="1" customWidth="1"/>
    <col min="28" max="28" width="18.7109375" style="1" hidden="1" customWidth="1"/>
    <col min="29" max="29" width="18.140625" style="1" customWidth="1"/>
    <col min="30" max="16384" width="9.140625" style="1"/>
  </cols>
  <sheetData>
    <row r="1" spans="1:28" x14ac:dyDescent="0.25">
      <c r="M1" s="51"/>
      <c r="N1" s="92" t="s">
        <v>225</v>
      </c>
      <c r="O1" s="92"/>
      <c r="P1" s="92"/>
      <c r="Q1" s="92"/>
      <c r="R1" s="92"/>
      <c r="S1" s="92"/>
      <c r="T1" s="92"/>
      <c r="U1" s="92"/>
      <c r="V1" s="51"/>
    </row>
    <row r="2" spans="1:28" x14ac:dyDescent="0.25">
      <c r="M2" s="51"/>
      <c r="N2" s="92" t="s">
        <v>226</v>
      </c>
      <c r="O2" s="92"/>
      <c r="P2" s="92"/>
      <c r="Q2" s="92"/>
      <c r="R2" s="92"/>
      <c r="S2" s="92"/>
      <c r="T2" s="92"/>
      <c r="U2" s="92"/>
      <c r="V2" s="51"/>
    </row>
    <row r="3" spans="1:28" x14ac:dyDescent="0.25">
      <c r="B3" s="33" t="s">
        <v>219</v>
      </c>
      <c r="M3" s="51"/>
      <c r="N3" s="92" t="s">
        <v>46</v>
      </c>
      <c r="O3" s="92"/>
      <c r="P3" s="92"/>
      <c r="Q3" s="92"/>
      <c r="R3" s="92"/>
      <c r="S3" s="92"/>
      <c r="T3" s="92"/>
      <c r="U3" s="92"/>
      <c r="V3" s="51"/>
    </row>
    <row r="4" spans="1:28" ht="15" x14ac:dyDescent="0.25">
      <c r="M4" s="51"/>
      <c r="N4" s="51"/>
      <c r="O4" s="51"/>
      <c r="P4" s="92" t="s">
        <v>227</v>
      </c>
      <c r="Q4" s="100"/>
      <c r="R4" s="100"/>
      <c r="S4" s="100"/>
      <c r="T4" s="100"/>
      <c r="U4" s="100"/>
      <c r="V4" s="51"/>
    </row>
    <row r="5" spans="1:28" x14ac:dyDescent="0.25">
      <c r="M5" s="51"/>
      <c r="N5" s="92"/>
      <c r="O5" s="92"/>
      <c r="P5" s="92"/>
      <c r="Q5" s="92"/>
      <c r="R5" s="92"/>
      <c r="S5" s="92"/>
      <c r="T5" s="92"/>
      <c r="U5" s="92"/>
      <c r="V5" s="51"/>
    </row>
    <row r="6" spans="1:28" ht="1.9" customHeight="1" x14ac:dyDescent="0.25">
      <c r="M6" s="51"/>
      <c r="N6" s="51"/>
      <c r="O6" s="51"/>
      <c r="P6" s="51"/>
      <c r="Q6" s="51"/>
      <c r="R6" s="51"/>
      <c r="S6" s="51"/>
      <c r="T6" s="7"/>
      <c r="U6" s="7"/>
      <c r="V6" s="51"/>
    </row>
    <row r="7" spans="1:28" ht="36" customHeight="1" x14ac:dyDescent="0.25">
      <c r="A7" s="98" t="s">
        <v>49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</row>
    <row r="8" spans="1:28" ht="45" customHeight="1" x14ac:dyDescent="0.25">
      <c r="A8" s="90" t="s">
        <v>0</v>
      </c>
      <c r="B8" s="90" t="s">
        <v>1</v>
      </c>
      <c r="C8" s="90" t="s">
        <v>2</v>
      </c>
      <c r="D8" s="90"/>
      <c r="E8" s="91" t="s">
        <v>5</v>
      </c>
      <c r="F8" s="91" t="s">
        <v>6</v>
      </c>
      <c r="G8" s="89" t="s">
        <v>7</v>
      </c>
      <c r="H8" s="89" t="s">
        <v>9</v>
      </c>
      <c r="I8" s="96" t="s">
        <v>10</v>
      </c>
      <c r="J8" s="88" t="s">
        <v>12</v>
      </c>
      <c r="K8" s="88"/>
      <c r="L8" s="88"/>
      <c r="M8" s="97" t="s">
        <v>18</v>
      </c>
      <c r="N8" s="97"/>
      <c r="O8" s="97"/>
      <c r="P8" s="93" t="s">
        <v>19</v>
      </c>
      <c r="Q8" s="94"/>
      <c r="R8" s="94"/>
      <c r="S8" s="94"/>
      <c r="T8" s="94"/>
      <c r="U8" s="95"/>
      <c r="V8" s="1" t="s">
        <v>26</v>
      </c>
      <c r="W8" s="36"/>
      <c r="X8" s="36"/>
      <c r="Y8" s="36"/>
      <c r="Z8" s="36"/>
    </row>
    <row r="9" spans="1:28" ht="24" customHeight="1" x14ac:dyDescent="0.25">
      <c r="A9" s="90"/>
      <c r="B9" s="90"/>
      <c r="C9" s="90"/>
      <c r="D9" s="90"/>
      <c r="E9" s="90"/>
      <c r="F9" s="90"/>
      <c r="G9" s="88"/>
      <c r="H9" s="88"/>
      <c r="I9" s="97"/>
      <c r="J9" s="89" t="s">
        <v>13</v>
      </c>
      <c r="K9" s="88" t="s">
        <v>15</v>
      </c>
      <c r="L9" s="88"/>
      <c r="M9" s="96" t="s">
        <v>13</v>
      </c>
      <c r="N9" s="97" t="s">
        <v>15</v>
      </c>
      <c r="O9" s="97"/>
      <c r="P9" s="96" t="s">
        <v>20</v>
      </c>
      <c r="Q9" s="93" t="s">
        <v>22</v>
      </c>
      <c r="R9" s="94"/>
      <c r="S9" s="94"/>
      <c r="T9" s="94"/>
      <c r="U9" s="95"/>
      <c r="W9" s="36"/>
      <c r="X9" s="36"/>
      <c r="Y9" s="36"/>
      <c r="Z9" s="36"/>
    </row>
    <row r="10" spans="1:28" ht="102.75" customHeight="1" x14ac:dyDescent="0.25">
      <c r="A10" s="90"/>
      <c r="B10" s="90"/>
      <c r="C10" s="91" t="s">
        <v>3</v>
      </c>
      <c r="D10" s="91" t="s">
        <v>4</v>
      </c>
      <c r="E10" s="90"/>
      <c r="F10" s="90"/>
      <c r="G10" s="88"/>
      <c r="H10" s="88"/>
      <c r="I10" s="97"/>
      <c r="J10" s="88"/>
      <c r="K10" s="50" t="s">
        <v>16</v>
      </c>
      <c r="L10" s="50" t="s">
        <v>17</v>
      </c>
      <c r="M10" s="97"/>
      <c r="N10" s="52" t="s">
        <v>16</v>
      </c>
      <c r="O10" s="52" t="s">
        <v>17</v>
      </c>
      <c r="P10" s="97"/>
      <c r="Q10" s="52" t="s">
        <v>23</v>
      </c>
      <c r="R10" s="52" t="s">
        <v>24</v>
      </c>
      <c r="S10" s="52" t="s">
        <v>25</v>
      </c>
      <c r="T10" s="52" t="s">
        <v>50</v>
      </c>
      <c r="U10" s="52" t="s">
        <v>48</v>
      </c>
      <c r="V10" s="1" t="s">
        <v>27</v>
      </c>
      <c r="W10" s="36"/>
      <c r="X10" s="36"/>
      <c r="Y10" s="36"/>
      <c r="Z10" s="36"/>
    </row>
    <row r="11" spans="1:28" ht="22.5" x14ac:dyDescent="0.25">
      <c r="A11" s="90"/>
      <c r="B11" s="90"/>
      <c r="C11" s="90"/>
      <c r="D11" s="90"/>
      <c r="E11" s="90"/>
      <c r="F11" s="90"/>
      <c r="G11" s="49" t="s">
        <v>8</v>
      </c>
      <c r="H11" s="49" t="s">
        <v>8</v>
      </c>
      <c r="I11" s="53" t="s">
        <v>11</v>
      </c>
      <c r="J11" s="49" t="s">
        <v>14</v>
      </c>
      <c r="K11" s="49" t="s">
        <v>14</v>
      </c>
      <c r="L11" s="49" t="s">
        <v>14</v>
      </c>
      <c r="M11" s="53" t="s">
        <v>11</v>
      </c>
      <c r="N11" s="53" t="s">
        <v>11</v>
      </c>
      <c r="O11" s="53" t="s">
        <v>11</v>
      </c>
      <c r="P11" s="53" t="s">
        <v>21</v>
      </c>
      <c r="Q11" s="53" t="s">
        <v>21</v>
      </c>
      <c r="R11" s="53" t="s">
        <v>21</v>
      </c>
      <c r="S11" s="53" t="s">
        <v>21</v>
      </c>
      <c r="T11" s="53"/>
      <c r="U11" s="53" t="s">
        <v>21</v>
      </c>
      <c r="V11" s="1" t="s">
        <v>28</v>
      </c>
      <c r="W11" s="37"/>
      <c r="X11" s="37"/>
      <c r="Y11" s="37"/>
      <c r="Z11" s="36"/>
    </row>
    <row r="12" spans="1:28" s="34" customFormat="1" ht="12.75" x14ac:dyDescent="0.25">
      <c r="A12" s="49">
        <v>1</v>
      </c>
      <c r="B12" s="49">
        <v>2</v>
      </c>
      <c r="C12" s="49">
        <v>3</v>
      </c>
      <c r="D12" s="49">
        <v>4</v>
      </c>
      <c r="E12" s="49">
        <v>5</v>
      </c>
      <c r="F12" s="49">
        <v>6</v>
      </c>
      <c r="G12" s="49">
        <v>7</v>
      </c>
      <c r="H12" s="49">
        <v>8</v>
      </c>
      <c r="I12" s="49">
        <v>9</v>
      </c>
      <c r="J12" s="49">
        <v>10</v>
      </c>
      <c r="K12" s="49">
        <v>11</v>
      </c>
      <c r="L12" s="49">
        <v>12</v>
      </c>
      <c r="M12" s="49">
        <v>13</v>
      </c>
      <c r="N12" s="49">
        <v>14</v>
      </c>
      <c r="O12" s="49">
        <v>15</v>
      </c>
      <c r="P12" s="38">
        <v>16</v>
      </c>
      <c r="Q12" s="38">
        <v>17</v>
      </c>
      <c r="R12" s="38">
        <v>18</v>
      </c>
      <c r="S12" s="38">
        <v>19</v>
      </c>
      <c r="T12" s="38">
        <v>20</v>
      </c>
      <c r="U12" s="49">
        <v>21</v>
      </c>
      <c r="W12" s="39"/>
      <c r="X12" s="39"/>
      <c r="Y12" s="39"/>
      <c r="Z12" s="40"/>
    </row>
    <row r="13" spans="1:28" s="3" customFormat="1" ht="33" customHeight="1" x14ac:dyDescent="0.25">
      <c r="A13" s="10" t="s">
        <v>193</v>
      </c>
      <c r="B13" s="11" t="s">
        <v>195</v>
      </c>
      <c r="C13" s="10" t="s">
        <v>194</v>
      </c>
      <c r="D13" s="10" t="s">
        <v>194</v>
      </c>
      <c r="E13" s="10" t="s">
        <v>194</v>
      </c>
      <c r="F13" s="10" t="s">
        <v>194</v>
      </c>
      <c r="G13" s="12">
        <f>G14+G94</f>
        <v>426</v>
      </c>
      <c r="H13" s="12">
        <f t="shared" ref="H13:U13" si="0">H14+H94</f>
        <v>426</v>
      </c>
      <c r="I13" s="13">
        <f t="shared" si="0"/>
        <v>31520.649999999998</v>
      </c>
      <c r="J13" s="12">
        <f t="shared" si="0"/>
        <v>172</v>
      </c>
      <c r="K13" s="12">
        <f t="shared" si="0"/>
        <v>18</v>
      </c>
      <c r="L13" s="12">
        <f t="shared" si="0"/>
        <v>154</v>
      </c>
      <c r="M13" s="13">
        <f t="shared" si="0"/>
        <v>8240.510000000002</v>
      </c>
      <c r="N13" s="13">
        <f t="shared" si="0"/>
        <v>865.58</v>
      </c>
      <c r="O13" s="13">
        <f t="shared" si="0"/>
        <v>7374.93</v>
      </c>
      <c r="P13" s="13">
        <f t="shared" si="0"/>
        <v>516143314.80000001</v>
      </c>
      <c r="Q13" s="13">
        <f t="shared" si="0"/>
        <v>188761219.17000002</v>
      </c>
      <c r="R13" s="13">
        <f t="shared" si="0"/>
        <v>122902018.94</v>
      </c>
      <c r="S13" s="13">
        <f t="shared" si="0"/>
        <v>167351192.69</v>
      </c>
      <c r="T13" s="13">
        <f t="shared" si="0"/>
        <v>37128884</v>
      </c>
      <c r="U13" s="13">
        <f t="shared" si="0"/>
        <v>0</v>
      </c>
      <c r="W13" s="4"/>
      <c r="X13" s="8"/>
      <c r="Y13" s="5">
        <f>P13/M13</f>
        <v>62634.875123020283</v>
      </c>
      <c r="Z13" s="6">
        <f>Q13*100/P13</f>
        <v>36.571474192810761</v>
      </c>
      <c r="AA13" s="3">
        <f>R13*100/P13</f>
        <v>23.811607244709389</v>
      </c>
      <c r="AB13" s="9">
        <f>S13*100/P13</f>
        <v>32.42339634968377</v>
      </c>
    </row>
    <row r="14" spans="1:28" s="3" customFormat="1" ht="34.5" customHeight="1" x14ac:dyDescent="0.25">
      <c r="A14" s="31" t="s">
        <v>193</v>
      </c>
      <c r="B14" s="41" t="s">
        <v>223</v>
      </c>
      <c r="C14" s="31" t="s">
        <v>194</v>
      </c>
      <c r="D14" s="31" t="s">
        <v>194</v>
      </c>
      <c r="E14" s="31" t="s">
        <v>194</v>
      </c>
      <c r="F14" s="31" t="s">
        <v>194</v>
      </c>
      <c r="G14" s="29">
        <f>SUM(G15:G93)</f>
        <v>362</v>
      </c>
      <c r="H14" s="29">
        <f t="shared" ref="H14:U14" si="1">SUM(H15:H93)</f>
        <v>362</v>
      </c>
      <c r="I14" s="13">
        <f t="shared" si="1"/>
        <v>23309.789999999997</v>
      </c>
      <c r="J14" s="29">
        <f t="shared" si="1"/>
        <v>149</v>
      </c>
      <c r="K14" s="29">
        <f t="shared" si="1"/>
        <v>18</v>
      </c>
      <c r="L14" s="29">
        <f t="shared" si="1"/>
        <v>131</v>
      </c>
      <c r="M14" s="13">
        <f>SUM(M15:M93)</f>
        <v>7078.0100000000011</v>
      </c>
      <c r="N14" s="13">
        <f t="shared" si="1"/>
        <v>865.58</v>
      </c>
      <c r="O14" s="13">
        <f t="shared" si="1"/>
        <v>6212.43</v>
      </c>
      <c r="P14" s="13">
        <f t="shared" si="1"/>
        <v>479014430.80000001</v>
      </c>
      <c r="Q14" s="13">
        <f t="shared" si="1"/>
        <v>188761219.17000002</v>
      </c>
      <c r="R14" s="13">
        <f t="shared" si="1"/>
        <v>122902018.94</v>
      </c>
      <c r="S14" s="13">
        <f t="shared" si="1"/>
        <v>167351192.69</v>
      </c>
      <c r="T14" s="13">
        <f t="shared" si="1"/>
        <v>0</v>
      </c>
      <c r="U14" s="13">
        <f t="shared" si="1"/>
        <v>0</v>
      </c>
      <c r="V14" s="3">
        <v>0</v>
      </c>
      <c r="W14" s="4"/>
      <c r="X14" s="8"/>
      <c r="Y14" s="5">
        <f t="shared" ref="Y14:Y77" si="2">P14/M14</f>
        <v>67676.427526946121</v>
      </c>
      <c r="Z14" s="6">
        <f t="shared" ref="Z14:Z77" si="3">Q14*100/P14</f>
        <v>39.406165458262016</v>
      </c>
      <c r="AA14" s="3">
        <f t="shared" ref="AA14:AA77" si="4">R14*100/P14</f>
        <v>25.657268557596865</v>
      </c>
      <c r="AB14" s="9">
        <f t="shared" ref="AB14:AB77" si="5">S14*100/P14</f>
        <v>34.936565984141119</v>
      </c>
    </row>
    <row r="15" spans="1:28" s="14" customFormat="1" ht="14.25" customHeight="1" x14ac:dyDescent="0.2">
      <c r="A15" s="57">
        <v>1</v>
      </c>
      <c r="B15" s="58" t="s">
        <v>92</v>
      </c>
      <c r="C15" s="59" t="s">
        <v>66</v>
      </c>
      <c r="D15" s="59" t="s">
        <v>83</v>
      </c>
      <c r="E15" s="59" t="s">
        <v>58</v>
      </c>
      <c r="F15" s="59" t="s">
        <v>65</v>
      </c>
      <c r="G15" s="59">
        <v>2</v>
      </c>
      <c r="H15" s="59">
        <v>2</v>
      </c>
      <c r="I15" s="59">
        <v>323.89999999999998</v>
      </c>
      <c r="J15" s="59">
        <f t="shared" ref="J15:J78" si="6">K15+L15</f>
        <v>1</v>
      </c>
      <c r="K15" s="59">
        <v>1</v>
      </c>
      <c r="L15" s="59">
        <v>0</v>
      </c>
      <c r="M15" s="60">
        <f t="shared" ref="M15:M78" si="7">N15+O15</f>
        <v>37.4</v>
      </c>
      <c r="N15" s="60">
        <v>37.4</v>
      </c>
      <c r="O15" s="60"/>
      <c r="P15" s="28">
        <f>Q15+R15+S15</f>
        <v>7870136.54</v>
      </c>
      <c r="Q15" s="54">
        <v>3083252.65</v>
      </c>
      <c r="R15" s="54">
        <v>2006393.15</v>
      </c>
      <c r="S15" s="54">
        <v>2780490.74</v>
      </c>
      <c r="T15" s="28">
        <v>0</v>
      </c>
      <c r="U15" s="28">
        <v>0</v>
      </c>
      <c r="V15" s="14">
        <v>0</v>
      </c>
      <c r="W15" s="15"/>
      <c r="X15" s="15"/>
      <c r="Y15" s="5">
        <f t="shared" si="2"/>
        <v>210431.45828877005</v>
      </c>
      <c r="Z15" s="6">
        <f t="shared" si="3"/>
        <v>39.176609380655037</v>
      </c>
      <c r="AA15" s="3">
        <f t="shared" si="4"/>
        <v>25.493752742439714</v>
      </c>
      <c r="AB15" s="9">
        <f t="shared" si="5"/>
        <v>35.329637876905245</v>
      </c>
    </row>
    <row r="16" spans="1:28" s="14" customFormat="1" ht="14.25" customHeight="1" x14ac:dyDescent="0.2">
      <c r="A16" s="57">
        <v>2</v>
      </c>
      <c r="B16" s="58" t="s">
        <v>93</v>
      </c>
      <c r="C16" s="59" t="s">
        <v>31</v>
      </c>
      <c r="D16" s="59" t="s">
        <v>83</v>
      </c>
      <c r="E16" s="59" t="s">
        <v>58</v>
      </c>
      <c r="F16" s="59" t="s">
        <v>65</v>
      </c>
      <c r="G16" s="59">
        <v>5</v>
      </c>
      <c r="H16" s="59">
        <v>5</v>
      </c>
      <c r="I16" s="59">
        <v>510.4</v>
      </c>
      <c r="J16" s="59">
        <f t="shared" si="6"/>
        <v>3</v>
      </c>
      <c r="K16" s="59">
        <v>3</v>
      </c>
      <c r="L16" s="59">
        <v>0</v>
      </c>
      <c r="M16" s="60">
        <f t="shared" si="7"/>
        <v>123.4</v>
      </c>
      <c r="N16" s="60">
        <v>123.4</v>
      </c>
      <c r="O16" s="60"/>
      <c r="P16" s="28">
        <f t="shared" ref="P16:P79" si="8">Q16+R16+S16</f>
        <v>8364992.3000000007</v>
      </c>
      <c r="Q16" s="54">
        <v>3296643.47</v>
      </c>
      <c r="R16" s="54">
        <v>2146457.02</v>
      </c>
      <c r="S16" s="54">
        <v>2921891.81</v>
      </c>
      <c r="T16" s="28">
        <v>0</v>
      </c>
      <c r="U16" s="28">
        <v>0</v>
      </c>
      <c r="V16" s="14">
        <v>0</v>
      </c>
      <c r="W16" s="15"/>
      <c r="X16" s="15"/>
      <c r="Y16" s="5">
        <f t="shared" si="2"/>
        <v>67787.61993517018</v>
      </c>
      <c r="Z16" s="6">
        <f t="shared" si="3"/>
        <v>39.410000054632441</v>
      </c>
      <c r="AA16" s="3">
        <f t="shared" si="4"/>
        <v>25.659999950029839</v>
      </c>
      <c r="AB16" s="9">
        <f t="shared" si="5"/>
        <v>34.92999999533771</v>
      </c>
    </row>
    <row r="17" spans="1:29" s="14" customFormat="1" ht="14.25" customHeight="1" x14ac:dyDescent="0.2">
      <c r="A17" s="57">
        <v>3</v>
      </c>
      <c r="B17" s="58" t="s">
        <v>94</v>
      </c>
      <c r="C17" s="59" t="s">
        <v>64</v>
      </c>
      <c r="D17" s="59" t="s">
        <v>95</v>
      </c>
      <c r="E17" s="59" t="s">
        <v>58</v>
      </c>
      <c r="F17" s="59" t="s">
        <v>65</v>
      </c>
      <c r="G17" s="59">
        <v>4</v>
      </c>
      <c r="H17" s="59">
        <v>4</v>
      </c>
      <c r="I17" s="59">
        <v>175.35</v>
      </c>
      <c r="J17" s="59">
        <v>3</v>
      </c>
      <c r="K17" s="59">
        <v>0</v>
      </c>
      <c r="L17" s="59">
        <v>3</v>
      </c>
      <c r="M17" s="60">
        <f t="shared" si="7"/>
        <v>87.53</v>
      </c>
      <c r="N17" s="60"/>
      <c r="O17" s="60">
        <v>87.53</v>
      </c>
      <c r="P17" s="28">
        <f t="shared" si="8"/>
        <v>3947950.9800000004</v>
      </c>
      <c r="Q17" s="54">
        <v>1555887.48</v>
      </c>
      <c r="R17" s="54">
        <v>1013044.22</v>
      </c>
      <c r="S17" s="54">
        <v>1379019.28</v>
      </c>
      <c r="T17" s="28">
        <v>0</v>
      </c>
      <c r="U17" s="28">
        <v>0</v>
      </c>
      <c r="V17" s="14">
        <v>0</v>
      </c>
      <c r="W17" s="15"/>
      <c r="X17" s="15"/>
      <c r="Y17" s="5">
        <f t="shared" si="2"/>
        <v>45103.975551239579</v>
      </c>
      <c r="Z17" s="6">
        <f t="shared" si="3"/>
        <v>39.409999969148551</v>
      </c>
      <c r="AA17" s="3">
        <f t="shared" si="4"/>
        <v>25.659999962816151</v>
      </c>
      <c r="AB17" s="9">
        <f t="shared" si="5"/>
        <v>34.930000068035291</v>
      </c>
    </row>
    <row r="18" spans="1:29" s="14" customFormat="1" ht="14.25" customHeight="1" x14ac:dyDescent="0.2">
      <c r="A18" s="57">
        <v>4</v>
      </c>
      <c r="B18" s="58" t="s">
        <v>198</v>
      </c>
      <c r="C18" s="59">
        <v>10</v>
      </c>
      <c r="D18" s="59" t="s">
        <v>140</v>
      </c>
      <c r="E18" s="59" t="s">
        <v>58</v>
      </c>
      <c r="F18" s="59" t="s">
        <v>59</v>
      </c>
      <c r="G18" s="59">
        <v>3</v>
      </c>
      <c r="H18" s="59">
        <v>3</v>
      </c>
      <c r="I18" s="59">
        <v>93</v>
      </c>
      <c r="J18" s="59">
        <f t="shared" si="6"/>
        <v>1</v>
      </c>
      <c r="K18" s="59">
        <v>0</v>
      </c>
      <c r="L18" s="59">
        <v>1</v>
      </c>
      <c r="M18" s="60">
        <f t="shared" si="7"/>
        <v>46.4</v>
      </c>
      <c r="N18" s="60"/>
      <c r="O18" s="60">
        <v>46.4</v>
      </c>
      <c r="P18" s="28">
        <f t="shared" si="8"/>
        <v>2087858.69</v>
      </c>
      <c r="Q18" s="54">
        <v>822825.11</v>
      </c>
      <c r="R18" s="54">
        <v>535744.54</v>
      </c>
      <c r="S18" s="54">
        <v>729289.04</v>
      </c>
      <c r="T18" s="28">
        <v>0</v>
      </c>
      <c r="U18" s="28">
        <v>0</v>
      </c>
      <c r="V18" s="14">
        <v>0</v>
      </c>
      <c r="W18" s="15"/>
      <c r="X18" s="15"/>
      <c r="Y18" s="5">
        <f t="shared" si="2"/>
        <v>44996.954525862071</v>
      </c>
      <c r="Z18" s="6">
        <f t="shared" si="3"/>
        <v>39.410000012979808</v>
      </c>
      <c r="AA18" s="3">
        <f t="shared" si="4"/>
        <v>25.66000000699281</v>
      </c>
      <c r="AB18" s="9">
        <f t="shared" si="5"/>
        <v>34.929999980027382</v>
      </c>
    </row>
    <row r="19" spans="1:29" s="14" customFormat="1" ht="14.25" customHeight="1" x14ac:dyDescent="0.2">
      <c r="A19" s="57">
        <v>5</v>
      </c>
      <c r="B19" s="58" t="s">
        <v>96</v>
      </c>
      <c r="C19" s="59" t="s">
        <v>53</v>
      </c>
      <c r="D19" s="59" t="s">
        <v>83</v>
      </c>
      <c r="E19" s="59" t="s">
        <v>58</v>
      </c>
      <c r="F19" s="59" t="s">
        <v>65</v>
      </c>
      <c r="G19" s="59">
        <v>1</v>
      </c>
      <c r="H19" s="59">
        <v>1</v>
      </c>
      <c r="I19" s="59">
        <v>110.6</v>
      </c>
      <c r="J19" s="59">
        <f t="shared" si="6"/>
        <v>1</v>
      </c>
      <c r="K19" s="59">
        <v>0</v>
      </c>
      <c r="L19" s="59">
        <v>1</v>
      </c>
      <c r="M19" s="60">
        <f t="shared" si="7"/>
        <v>56</v>
      </c>
      <c r="N19" s="60"/>
      <c r="O19" s="60">
        <v>56</v>
      </c>
      <c r="P19" s="28">
        <f t="shared" si="8"/>
        <v>3145345.5599999996</v>
      </c>
      <c r="Q19" s="54">
        <v>1239580.69</v>
      </c>
      <c r="R19" s="54">
        <v>807095.67</v>
      </c>
      <c r="S19" s="54">
        <v>1098669.2</v>
      </c>
      <c r="T19" s="28">
        <v>0</v>
      </c>
      <c r="U19" s="28">
        <v>0</v>
      </c>
      <c r="V19" s="14">
        <v>0</v>
      </c>
      <c r="W19" s="15"/>
      <c r="X19" s="15"/>
      <c r="Y19" s="5">
        <f t="shared" si="2"/>
        <v>56166.884999999995</v>
      </c>
      <c r="Z19" s="6">
        <f t="shared" si="3"/>
        <v>39.410000152733623</v>
      </c>
      <c r="AA19" s="3">
        <f t="shared" si="4"/>
        <v>25.659999977872069</v>
      </c>
      <c r="AB19" s="9">
        <f t="shared" si="5"/>
        <v>34.929999869394322</v>
      </c>
    </row>
    <row r="20" spans="1:29" s="14" customFormat="1" ht="14.25" customHeight="1" x14ac:dyDescent="0.25">
      <c r="A20" s="57">
        <v>6</v>
      </c>
      <c r="B20" s="61" t="s">
        <v>201</v>
      </c>
      <c r="C20" s="62">
        <v>9</v>
      </c>
      <c r="D20" s="63">
        <v>38743</v>
      </c>
      <c r="E20" s="62" t="s">
        <v>199</v>
      </c>
      <c r="F20" s="62" t="s">
        <v>200</v>
      </c>
      <c r="G20" s="62">
        <v>3</v>
      </c>
      <c r="H20" s="62">
        <v>3</v>
      </c>
      <c r="I20" s="62">
        <v>57.4</v>
      </c>
      <c r="J20" s="59">
        <f t="shared" si="6"/>
        <v>1</v>
      </c>
      <c r="K20" s="62">
        <v>0</v>
      </c>
      <c r="L20" s="62">
        <v>1</v>
      </c>
      <c r="M20" s="60">
        <f t="shared" si="7"/>
        <v>57.4</v>
      </c>
      <c r="N20" s="64">
        <v>0</v>
      </c>
      <c r="O20" s="64">
        <v>57.4</v>
      </c>
      <c r="P20" s="28">
        <f t="shared" si="8"/>
        <v>3796106.71</v>
      </c>
      <c r="Q20" s="54">
        <v>1496045.66</v>
      </c>
      <c r="R20" s="54">
        <v>974080.98</v>
      </c>
      <c r="S20" s="54">
        <v>1325980.07</v>
      </c>
      <c r="T20" s="28">
        <v>0</v>
      </c>
      <c r="U20" s="28">
        <v>0</v>
      </c>
      <c r="V20" s="14">
        <v>0</v>
      </c>
      <c r="W20" s="15"/>
      <c r="X20" s="15"/>
      <c r="Y20" s="5">
        <f t="shared" si="2"/>
        <v>66134.26324041812</v>
      </c>
      <c r="Z20" s="6">
        <f t="shared" si="3"/>
        <v>39.410000147229795</v>
      </c>
      <c r="AA20" s="3">
        <f t="shared" si="4"/>
        <v>25.659999952951797</v>
      </c>
      <c r="AB20" s="9">
        <f t="shared" si="5"/>
        <v>34.929999899818412</v>
      </c>
    </row>
    <row r="21" spans="1:29" s="14" customFormat="1" ht="14.25" customHeight="1" x14ac:dyDescent="0.2">
      <c r="A21" s="57">
        <v>7</v>
      </c>
      <c r="B21" s="58" t="s">
        <v>97</v>
      </c>
      <c r="C21" s="59" t="s">
        <v>52</v>
      </c>
      <c r="D21" s="59" t="s">
        <v>74</v>
      </c>
      <c r="E21" s="59" t="s">
        <v>58</v>
      </c>
      <c r="F21" s="59" t="s">
        <v>59</v>
      </c>
      <c r="G21" s="59">
        <v>2</v>
      </c>
      <c r="H21" s="59">
        <v>2</v>
      </c>
      <c r="I21" s="59">
        <v>182.5</v>
      </c>
      <c r="J21" s="59">
        <f t="shared" si="6"/>
        <v>1</v>
      </c>
      <c r="K21" s="59">
        <v>0</v>
      </c>
      <c r="L21" s="59">
        <v>1</v>
      </c>
      <c r="M21" s="60">
        <f t="shared" si="7"/>
        <v>46</v>
      </c>
      <c r="N21" s="60"/>
      <c r="O21" s="60">
        <v>46</v>
      </c>
      <c r="P21" s="28">
        <f t="shared" si="8"/>
        <v>3891009.37</v>
      </c>
      <c r="Q21" s="54">
        <v>1533446.8</v>
      </c>
      <c r="R21" s="54">
        <v>998433</v>
      </c>
      <c r="S21" s="54">
        <v>1359129.57</v>
      </c>
      <c r="T21" s="28">
        <v>0</v>
      </c>
      <c r="U21" s="28">
        <v>0</v>
      </c>
      <c r="W21" s="15"/>
      <c r="X21" s="15"/>
      <c r="Y21" s="5">
        <f t="shared" si="2"/>
        <v>84587.160217391312</v>
      </c>
      <c r="Z21" s="6">
        <f t="shared" si="3"/>
        <v>39.410000187175079</v>
      </c>
      <c r="AA21" s="3">
        <f t="shared" si="4"/>
        <v>25.659999888409416</v>
      </c>
      <c r="AB21" s="9">
        <f t="shared" si="5"/>
        <v>34.929999924415498</v>
      </c>
    </row>
    <row r="22" spans="1:29" s="14" customFormat="1" ht="14.25" customHeight="1" x14ac:dyDescent="0.2">
      <c r="A22" s="57">
        <v>8</v>
      </c>
      <c r="B22" s="58" t="s">
        <v>98</v>
      </c>
      <c r="C22" s="59" t="s">
        <v>30</v>
      </c>
      <c r="D22" s="59" t="s">
        <v>83</v>
      </c>
      <c r="E22" s="59" t="s">
        <v>58</v>
      </c>
      <c r="F22" s="59" t="s">
        <v>65</v>
      </c>
      <c r="G22" s="59">
        <v>7</v>
      </c>
      <c r="H22" s="59">
        <v>7</v>
      </c>
      <c r="I22" s="59">
        <v>111.5</v>
      </c>
      <c r="J22" s="59">
        <f t="shared" si="6"/>
        <v>2</v>
      </c>
      <c r="K22" s="59">
        <v>0</v>
      </c>
      <c r="L22" s="59">
        <v>2</v>
      </c>
      <c r="M22" s="60">
        <f t="shared" si="7"/>
        <v>111.5</v>
      </c>
      <c r="N22" s="60"/>
      <c r="O22" s="60">
        <v>111.5</v>
      </c>
      <c r="P22" s="28">
        <f t="shared" si="8"/>
        <v>3118230.5199999996</v>
      </c>
      <c r="Q22" s="54">
        <v>1228894.6499999999</v>
      </c>
      <c r="R22" s="54">
        <v>800137.95</v>
      </c>
      <c r="S22" s="54">
        <v>1089197.92</v>
      </c>
      <c r="T22" s="28">
        <v>0</v>
      </c>
      <c r="U22" s="28">
        <v>0</v>
      </c>
      <c r="V22" s="14">
        <v>0</v>
      </c>
      <c r="W22" s="15"/>
      <c r="X22" s="15"/>
      <c r="Y22" s="5">
        <f t="shared" si="2"/>
        <v>27966.193004484299</v>
      </c>
      <c r="Z22" s="6">
        <f t="shared" si="3"/>
        <v>39.410000066319668</v>
      </c>
      <c r="AA22" s="3">
        <f t="shared" si="4"/>
        <v>25.659999954076522</v>
      </c>
      <c r="AB22" s="9">
        <f t="shared" si="5"/>
        <v>34.929999979603821</v>
      </c>
    </row>
    <row r="23" spans="1:29" s="14" customFormat="1" ht="14.25" customHeight="1" x14ac:dyDescent="0.2">
      <c r="A23" s="57">
        <v>9</v>
      </c>
      <c r="B23" s="58" t="s">
        <v>99</v>
      </c>
      <c r="C23" s="59" t="s">
        <v>38</v>
      </c>
      <c r="D23" s="59" t="s">
        <v>100</v>
      </c>
      <c r="E23" s="59" t="s">
        <v>58</v>
      </c>
      <c r="F23" s="59" t="s">
        <v>59</v>
      </c>
      <c r="G23" s="59">
        <v>3</v>
      </c>
      <c r="H23" s="59">
        <v>3</v>
      </c>
      <c r="I23" s="59">
        <v>112.8</v>
      </c>
      <c r="J23" s="59">
        <f t="shared" si="6"/>
        <v>1</v>
      </c>
      <c r="K23" s="59">
        <v>0</v>
      </c>
      <c r="L23" s="59">
        <v>1</v>
      </c>
      <c r="M23" s="60">
        <f t="shared" si="7"/>
        <v>28.2</v>
      </c>
      <c r="N23" s="60"/>
      <c r="O23" s="60">
        <v>28.2</v>
      </c>
      <c r="P23" s="28">
        <f t="shared" si="8"/>
        <v>7558319.6200000001</v>
      </c>
      <c r="Q23" s="54">
        <v>2978733.77</v>
      </c>
      <c r="R23" s="54">
        <v>1939464.81</v>
      </c>
      <c r="S23" s="54">
        <v>2640121.04</v>
      </c>
      <c r="T23" s="28">
        <v>0</v>
      </c>
      <c r="U23" s="28">
        <v>0</v>
      </c>
      <c r="V23" s="14">
        <v>0</v>
      </c>
      <c r="W23" s="15"/>
      <c r="X23" s="15"/>
      <c r="Y23" s="5">
        <f t="shared" si="2"/>
        <v>268025.51843971631</v>
      </c>
      <c r="Z23" s="6">
        <f t="shared" si="3"/>
        <v>39.41000010264186</v>
      </c>
      <c r="AA23" s="3">
        <f t="shared" si="4"/>
        <v>25.659999940568799</v>
      </c>
      <c r="AB23" s="9">
        <f t="shared" si="5"/>
        <v>34.929999956789338</v>
      </c>
    </row>
    <row r="24" spans="1:29" s="14" customFormat="1" ht="14.25" customHeight="1" x14ac:dyDescent="0.25">
      <c r="A24" s="57">
        <v>10</v>
      </c>
      <c r="B24" s="61" t="s">
        <v>202</v>
      </c>
      <c r="C24" s="62">
        <v>26</v>
      </c>
      <c r="D24" s="63">
        <v>38797</v>
      </c>
      <c r="E24" s="62" t="s">
        <v>199</v>
      </c>
      <c r="F24" s="62" t="s">
        <v>200</v>
      </c>
      <c r="G24" s="62">
        <v>1</v>
      </c>
      <c r="H24" s="62">
        <v>1</v>
      </c>
      <c r="I24" s="62">
        <v>49.3</v>
      </c>
      <c r="J24" s="59">
        <f t="shared" si="6"/>
        <v>1</v>
      </c>
      <c r="K24" s="62">
        <v>0</v>
      </c>
      <c r="L24" s="62">
        <v>1</v>
      </c>
      <c r="M24" s="60">
        <f t="shared" si="7"/>
        <v>49.3</v>
      </c>
      <c r="N24" s="64">
        <v>0</v>
      </c>
      <c r="O24" s="64">
        <v>49.3</v>
      </c>
      <c r="P24" s="28">
        <f t="shared" si="8"/>
        <v>1911610.88</v>
      </c>
      <c r="Q24" s="54">
        <v>753365.85</v>
      </c>
      <c r="R24" s="54">
        <v>490519.35</v>
      </c>
      <c r="S24" s="54">
        <v>667725.68000000005</v>
      </c>
      <c r="T24" s="28">
        <v>0</v>
      </c>
      <c r="U24" s="28">
        <v>0</v>
      </c>
      <c r="V24" s="30" t="e">
        <f>SUM(#REF!)</f>
        <v>#REF!</v>
      </c>
      <c r="W24" s="15"/>
      <c r="X24" s="17"/>
      <c r="Y24" s="5">
        <f t="shared" si="2"/>
        <v>38775.068559837731</v>
      </c>
      <c r="Z24" s="6">
        <f t="shared" si="3"/>
        <v>39.410000114667689</v>
      </c>
      <c r="AA24" s="3">
        <f t="shared" si="4"/>
        <v>25.659999905420083</v>
      </c>
      <c r="AB24" s="9">
        <f t="shared" si="5"/>
        <v>34.929999979912239</v>
      </c>
    </row>
    <row r="25" spans="1:29" s="19" customFormat="1" ht="14.25" customHeight="1" x14ac:dyDescent="0.2">
      <c r="A25" s="57">
        <v>11</v>
      </c>
      <c r="B25" s="58" t="s">
        <v>73</v>
      </c>
      <c r="C25" s="59" t="s">
        <v>32</v>
      </c>
      <c r="D25" s="59" t="s">
        <v>74</v>
      </c>
      <c r="E25" s="59" t="s">
        <v>58</v>
      </c>
      <c r="F25" s="59" t="s">
        <v>59</v>
      </c>
      <c r="G25" s="59">
        <v>3</v>
      </c>
      <c r="H25" s="59">
        <v>3</v>
      </c>
      <c r="I25" s="59">
        <v>293.2</v>
      </c>
      <c r="J25" s="59">
        <f t="shared" si="6"/>
        <v>1</v>
      </c>
      <c r="K25" s="59">
        <v>0</v>
      </c>
      <c r="L25" s="59">
        <v>1</v>
      </c>
      <c r="M25" s="60">
        <f t="shared" si="7"/>
        <v>72.5</v>
      </c>
      <c r="N25" s="60"/>
      <c r="O25" s="60">
        <v>72.5</v>
      </c>
      <c r="P25" s="28">
        <f t="shared" si="8"/>
        <v>3341929.66</v>
      </c>
      <c r="Q25" s="54">
        <v>1317054.48</v>
      </c>
      <c r="R25" s="54">
        <v>857539.15</v>
      </c>
      <c r="S25" s="54">
        <v>1167336.03</v>
      </c>
      <c r="T25" s="28">
        <v>0</v>
      </c>
      <c r="U25" s="28">
        <v>0</v>
      </c>
      <c r="V25" s="21">
        <v>0</v>
      </c>
      <c r="W25" s="22"/>
      <c r="X25" s="22"/>
      <c r="Y25" s="5">
        <f t="shared" si="2"/>
        <v>46095.581517241379</v>
      </c>
      <c r="Z25" s="6">
        <f t="shared" si="3"/>
        <v>39.410000029743294</v>
      </c>
      <c r="AA25" s="3">
        <f t="shared" si="4"/>
        <v>25.659999977378337</v>
      </c>
      <c r="AB25" s="9">
        <f t="shared" si="5"/>
        <v>34.929999992878365</v>
      </c>
      <c r="AC25" s="14"/>
    </row>
    <row r="26" spans="1:29" s="19" customFormat="1" ht="14.25" customHeight="1" x14ac:dyDescent="0.2">
      <c r="A26" s="57">
        <v>12</v>
      </c>
      <c r="B26" s="58" t="s">
        <v>75</v>
      </c>
      <c r="C26" s="59" t="s">
        <v>76</v>
      </c>
      <c r="D26" s="59" t="s">
        <v>77</v>
      </c>
      <c r="E26" s="59" t="s">
        <v>60</v>
      </c>
      <c r="F26" s="59" t="s">
        <v>59</v>
      </c>
      <c r="G26" s="59">
        <v>5</v>
      </c>
      <c r="H26" s="59">
        <v>5</v>
      </c>
      <c r="I26" s="59">
        <v>331.9</v>
      </c>
      <c r="J26" s="59">
        <f t="shared" si="6"/>
        <v>2</v>
      </c>
      <c r="K26" s="59">
        <v>0</v>
      </c>
      <c r="L26" s="59">
        <v>2</v>
      </c>
      <c r="M26" s="60">
        <f t="shared" si="7"/>
        <v>87.4</v>
      </c>
      <c r="N26" s="60"/>
      <c r="O26" s="60">
        <v>87.4</v>
      </c>
      <c r="P26" s="28">
        <f t="shared" si="8"/>
        <v>4914602.43</v>
      </c>
      <c r="Q26" s="54">
        <v>1936844.82</v>
      </c>
      <c r="R26" s="54">
        <v>1261086.98</v>
      </c>
      <c r="S26" s="54">
        <v>1716670.63</v>
      </c>
      <c r="T26" s="28">
        <v>0</v>
      </c>
      <c r="U26" s="28">
        <v>0</v>
      </c>
      <c r="V26" s="21">
        <v>0</v>
      </c>
      <c r="W26" s="22"/>
      <c r="X26" s="22"/>
      <c r="Y26" s="5">
        <f t="shared" si="2"/>
        <v>56231.149084668185</v>
      </c>
      <c r="Z26" s="6">
        <f t="shared" si="3"/>
        <v>39.410000047552167</v>
      </c>
      <c r="AA26" s="3">
        <f t="shared" si="4"/>
        <v>25.659999928010453</v>
      </c>
      <c r="AB26" s="9">
        <f t="shared" si="5"/>
        <v>34.930000024437383</v>
      </c>
      <c r="AC26" s="14"/>
    </row>
    <row r="27" spans="1:29" s="19" customFormat="1" ht="14.25" customHeight="1" x14ac:dyDescent="0.2">
      <c r="A27" s="57">
        <v>13</v>
      </c>
      <c r="B27" s="58" t="s">
        <v>78</v>
      </c>
      <c r="C27" s="59" t="s">
        <v>79</v>
      </c>
      <c r="D27" s="59" t="s">
        <v>80</v>
      </c>
      <c r="E27" s="59" t="s">
        <v>58</v>
      </c>
      <c r="F27" s="59" t="s">
        <v>59</v>
      </c>
      <c r="G27" s="59">
        <v>4</v>
      </c>
      <c r="H27" s="59">
        <v>4</v>
      </c>
      <c r="I27" s="59">
        <v>89.7</v>
      </c>
      <c r="J27" s="59">
        <f t="shared" si="6"/>
        <v>1</v>
      </c>
      <c r="K27" s="59">
        <v>0</v>
      </c>
      <c r="L27" s="59">
        <v>1</v>
      </c>
      <c r="M27" s="60">
        <f t="shared" si="7"/>
        <v>42.5</v>
      </c>
      <c r="N27" s="60"/>
      <c r="O27" s="60">
        <v>42.5</v>
      </c>
      <c r="P27" s="28">
        <f t="shared" si="8"/>
        <v>5924637.9700000007</v>
      </c>
      <c r="Q27" s="54">
        <v>2334899.83</v>
      </c>
      <c r="R27" s="54">
        <v>1520262.1</v>
      </c>
      <c r="S27" s="54">
        <v>2069476.04</v>
      </c>
      <c r="T27" s="28">
        <v>0</v>
      </c>
      <c r="U27" s="28">
        <v>0</v>
      </c>
      <c r="V27" s="21">
        <v>0</v>
      </c>
      <c r="W27" s="22"/>
      <c r="X27" s="22"/>
      <c r="Y27" s="5">
        <f t="shared" si="2"/>
        <v>139403.24635294121</v>
      </c>
      <c r="Z27" s="6">
        <f t="shared" si="3"/>
        <v>39.410000101660216</v>
      </c>
      <c r="AA27" s="3">
        <f t="shared" si="4"/>
        <v>25.659999947642369</v>
      </c>
      <c r="AB27" s="9">
        <f t="shared" si="5"/>
        <v>34.929999950697407</v>
      </c>
      <c r="AC27" s="14"/>
    </row>
    <row r="28" spans="1:29" s="19" customFormat="1" ht="14.25" customHeight="1" x14ac:dyDescent="0.2">
      <c r="A28" s="57">
        <v>14</v>
      </c>
      <c r="B28" s="58" t="s">
        <v>81</v>
      </c>
      <c r="C28" s="59" t="s">
        <v>82</v>
      </c>
      <c r="D28" s="59" t="s">
        <v>72</v>
      </c>
      <c r="E28" s="59" t="s">
        <v>57</v>
      </c>
      <c r="F28" s="59" t="s">
        <v>59</v>
      </c>
      <c r="G28" s="59">
        <v>2</v>
      </c>
      <c r="H28" s="59">
        <v>2</v>
      </c>
      <c r="I28" s="59">
        <v>562.5</v>
      </c>
      <c r="J28" s="59">
        <f t="shared" si="6"/>
        <v>2</v>
      </c>
      <c r="K28" s="59">
        <v>0</v>
      </c>
      <c r="L28" s="59">
        <v>2</v>
      </c>
      <c r="M28" s="60">
        <f t="shared" si="7"/>
        <v>88.2</v>
      </c>
      <c r="N28" s="60"/>
      <c r="O28" s="60">
        <v>88.2</v>
      </c>
      <c r="P28" s="28">
        <f t="shared" si="8"/>
        <v>2880973.83</v>
      </c>
      <c r="Q28" s="54">
        <v>1135391.79</v>
      </c>
      <c r="R28" s="54">
        <v>739257.88</v>
      </c>
      <c r="S28" s="54">
        <v>1006324.16</v>
      </c>
      <c r="T28" s="28">
        <v>0</v>
      </c>
      <c r="U28" s="28">
        <v>0</v>
      </c>
      <c r="V28" s="21">
        <v>0</v>
      </c>
      <c r="W28" s="22"/>
      <c r="X28" s="22"/>
      <c r="Y28" s="5">
        <f t="shared" si="2"/>
        <v>32664.102380952379</v>
      </c>
      <c r="Z28" s="6">
        <f t="shared" si="3"/>
        <v>39.410000124853617</v>
      </c>
      <c r="AA28" s="3">
        <f t="shared" si="4"/>
        <v>25.6599998341533</v>
      </c>
      <c r="AB28" s="9">
        <f t="shared" si="5"/>
        <v>34.930000040993079</v>
      </c>
      <c r="AC28" s="14"/>
    </row>
    <row r="29" spans="1:29" s="19" customFormat="1" ht="14.25" customHeight="1" x14ac:dyDescent="0.2">
      <c r="A29" s="57">
        <v>15</v>
      </c>
      <c r="B29" s="61" t="s">
        <v>203</v>
      </c>
      <c r="C29" s="59">
        <v>71</v>
      </c>
      <c r="D29" s="65">
        <v>38924</v>
      </c>
      <c r="E29" s="62" t="s">
        <v>199</v>
      </c>
      <c r="F29" s="62" t="s">
        <v>200</v>
      </c>
      <c r="G29" s="66">
        <v>3</v>
      </c>
      <c r="H29" s="66">
        <v>3</v>
      </c>
      <c r="I29" s="67">
        <v>67</v>
      </c>
      <c r="J29" s="59">
        <f t="shared" si="6"/>
        <v>1</v>
      </c>
      <c r="K29" s="66">
        <v>0</v>
      </c>
      <c r="L29" s="66">
        <v>1</v>
      </c>
      <c r="M29" s="60">
        <f t="shared" si="7"/>
        <v>67</v>
      </c>
      <c r="N29" s="68">
        <v>0</v>
      </c>
      <c r="O29" s="68">
        <v>67</v>
      </c>
      <c r="P29" s="28">
        <f t="shared" si="8"/>
        <v>5978868.0800000001</v>
      </c>
      <c r="Q29" s="54">
        <v>2356271.91</v>
      </c>
      <c r="R29" s="54">
        <v>1534177.55</v>
      </c>
      <c r="S29" s="54">
        <v>2088418.62</v>
      </c>
      <c r="T29" s="28">
        <v>0</v>
      </c>
      <c r="U29" s="28">
        <v>0</v>
      </c>
      <c r="V29" s="21">
        <v>0</v>
      </c>
      <c r="W29" s="22"/>
      <c r="X29" s="22"/>
      <c r="Y29" s="5">
        <f t="shared" si="2"/>
        <v>89236.837014925375</v>
      </c>
      <c r="Z29" s="6">
        <f t="shared" si="3"/>
        <v>39.40999999451401</v>
      </c>
      <c r="AA29" s="3">
        <f t="shared" si="4"/>
        <v>25.660000011239585</v>
      </c>
      <c r="AB29" s="9">
        <f t="shared" si="5"/>
        <v>34.929999994246401</v>
      </c>
      <c r="AC29" s="14"/>
    </row>
    <row r="30" spans="1:29" s="19" customFormat="1" ht="14.25" customHeight="1" x14ac:dyDescent="0.2">
      <c r="A30" s="57">
        <v>16</v>
      </c>
      <c r="B30" s="58" t="s">
        <v>84</v>
      </c>
      <c r="C30" s="59" t="s">
        <v>62</v>
      </c>
      <c r="D30" s="59" t="s">
        <v>71</v>
      </c>
      <c r="E30" s="59" t="s">
        <v>58</v>
      </c>
      <c r="F30" s="59" t="s">
        <v>59</v>
      </c>
      <c r="G30" s="59">
        <v>5</v>
      </c>
      <c r="H30" s="59">
        <v>5</v>
      </c>
      <c r="I30" s="59">
        <v>82</v>
      </c>
      <c r="J30" s="59">
        <f t="shared" si="6"/>
        <v>2</v>
      </c>
      <c r="K30" s="59">
        <v>0</v>
      </c>
      <c r="L30" s="59">
        <v>2</v>
      </c>
      <c r="M30" s="60">
        <f t="shared" si="7"/>
        <v>40.4</v>
      </c>
      <c r="N30" s="60"/>
      <c r="O30" s="60">
        <v>40.4</v>
      </c>
      <c r="P30" s="28">
        <f t="shared" si="8"/>
        <v>4541770.5299999993</v>
      </c>
      <c r="Q30" s="54">
        <v>1789911.77</v>
      </c>
      <c r="R30" s="54">
        <v>1165418.32</v>
      </c>
      <c r="S30" s="54">
        <v>1586440.44</v>
      </c>
      <c r="T30" s="28">
        <v>0</v>
      </c>
      <c r="U30" s="28">
        <v>0</v>
      </c>
      <c r="V30" s="21">
        <v>0</v>
      </c>
      <c r="W30" s="22"/>
      <c r="X30" s="22"/>
      <c r="Y30" s="5">
        <f t="shared" si="2"/>
        <v>112420.06262376237</v>
      </c>
      <c r="Z30" s="6">
        <f t="shared" si="3"/>
        <v>39.410000090867655</v>
      </c>
      <c r="AA30" s="3">
        <f t="shared" si="4"/>
        <v>25.66000004407973</v>
      </c>
      <c r="AB30" s="9">
        <f t="shared" si="5"/>
        <v>34.929999865052629</v>
      </c>
      <c r="AC30" s="14"/>
    </row>
    <row r="31" spans="1:29" s="19" customFormat="1" ht="14.25" customHeight="1" x14ac:dyDescent="0.2">
      <c r="A31" s="57">
        <v>17</v>
      </c>
      <c r="B31" s="58" t="s">
        <v>196</v>
      </c>
      <c r="C31" s="59" t="s">
        <v>197</v>
      </c>
      <c r="D31" s="59" t="s">
        <v>77</v>
      </c>
      <c r="E31" s="59" t="s">
        <v>60</v>
      </c>
      <c r="F31" s="59" t="s">
        <v>59</v>
      </c>
      <c r="G31" s="59">
        <v>2</v>
      </c>
      <c r="H31" s="59">
        <v>2</v>
      </c>
      <c r="I31" s="59">
        <v>83.6</v>
      </c>
      <c r="J31" s="59">
        <f t="shared" si="6"/>
        <v>1</v>
      </c>
      <c r="K31" s="59">
        <v>0</v>
      </c>
      <c r="L31" s="59">
        <v>1</v>
      </c>
      <c r="M31" s="60">
        <f t="shared" si="7"/>
        <v>40.9</v>
      </c>
      <c r="N31" s="60"/>
      <c r="O31" s="60">
        <v>40.9</v>
      </c>
      <c r="P31" s="28">
        <f t="shared" si="8"/>
        <v>2738619.8400000003</v>
      </c>
      <c r="Q31" s="54">
        <v>1079290.08</v>
      </c>
      <c r="R31" s="54">
        <v>702729.85</v>
      </c>
      <c r="S31" s="54">
        <v>956599.91</v>
      </c>
      <c r="T31" s="28">
        <v>0</v>
      </c>
      <c r="U31" s="28">
        <v>0</v>
      </c>
      <c r="V31" s="21">
        <v>0</v>
      </c>
      <c r="W31" s="22"/>
      <c r="X31" s="22"/>
      <c r="Y31" s="5">
        <f t="shared" si="2"/>
        <v>66958.920293398536</v>
      </c>
      <c r="Z31" s="6">
        <f t="shared" si="3"/>
        <v>39.410000038559566</v>
      </c>
      <c r="AA31" s="3">
        <f t="shared" si="4"/>
        <v>25.65999996553008</v>
      </c>
      <c r="AB31" s="9">
        <f t="shared" si="5"/>
        <v>34.929999995910343</v>
      </c>
      <c r="AC31" s="14"/>
    </row>
    <row r="32" spans="1:29" s="19" customFormat="1" ht="14.25" customHeight="1" x14ac:dyDescent="0.2">
      <c r="A32" s="57">
        <v>18</v>
      </c>
      <c r="B32" s="58" t="s">
        <v>204</v>
      </c>
      <c r="C32" s="59">
        <v>14</v>
      </c>
      <c r="D32" s="69">
        <v>40240</v>
      </c>
      <c r="E32" s="59" t="s">
        <v>58</v>
      </c>
      <c r="F32" s="59" t="s">
        <v>59</v>
      </c>
      <c r="G32" s="59">
        <v>1</v>
      </c>
      <c r="H32" s="59">
        <v>1</v>
      </c>
      <c r="I32" s="59">
        <v>38.6</v>
      </c>
      <c r="J32" s="59">
        <f t="shared" si="6"/>
        <v>1</v>
      </c>
      <c r="K32" s="59">
        <v>0</v>
      </c>
      <c r="L32" s="59">
        <v>1</v>
      </c>
      <c r="M32" s="60">
        <f t="shared" si="7"/>
        <v>38.6</v>
      </c>
      <c r="N32" s="60">
        <v>0</v>
      </c>
      <c r="O32" s="60">
        <v>38.6</v>
      </c>
      <c r="P32" s="28">
        <f t="shared" si="8"/>
        <v>2772513.65</v>
      </c>
      <c r="Q32" s="54">
        <v>1092647.6299999999</v>
      </c>
      <c r="R32" s="54">
        <v>711427</v>
      </c>
      <c r="S32" s="54">
        <v>968439.02</v>
      </c>
      <c r="T32" s="28">
        <v>0</v>
      </c>
      <c r="U32" s="28">
        <v>0</v>
      </c>
      <c r="V32" s="21">
        <v>0</v>
      </c>
      <c r="W32" s="22"/>
      <c r="X32" s="22"/>
      <c r="Y32" s="5">
        <f t="shared" si="2"/>
        <v>71826.778497409323</v>
      </c>
      <c r="Z32" s="6">
        <f t="shared" si="3"/>
        <v>39.410000019296568</v>
      </c>
      <c r="AA32" s="3">
        <f t="shared" si="4"/>
        <v>25.659999906582968</v>
      </c>
      <c r="AB32" s="9">
        <f t="shared" si="5"/>
        <v>34.930000074120464</v>
      </c>
      <c r="AC32" s="14"/>
    </row>
    <row r="33" spans="1:29" s="19" customFormat="1" ht="14.25" customHeight="1" x14ac:dyDescent="0.25">
      <c r="A33" s="57">
        <v>19</v>
      </c>
      <c r="B33" s="61" t="s">
        <v>86</v>
      </c>
      <c r="C33" s="59" t="s">
        <v>40</v>
      </c>
      <c r="D33" s="59" t="s">
        <v>71</v>
      </c>
      <c r="E33" s="59" t="s">
        <v>58</v>
      </c>
      <c r="F33" s="59" t="s">
        <v>59</v>
      </c>
      <c r="G33" s="59">
        <v>4</v>
      </c>
      <c r="H33" s="59">
        <v>4</v>
      </c>
      <c r="I33" s="59">
        <v>203.7</v>
      </c>
      <c r="J33" s="59">
        <f t="shared" si="6"/>
        <v>1</v>
      </c>
      <c r="K33" s="59">
        <v>0</v>
      </c>
      <c r="L33" s="59">
        <v>1</v>
      </c>
      <c r="M33" s="60">
        <f t="shared" si="7"/>
        <v>51.4</v>
      </c>
      <c r="N33" s="60"/>
      <c r="O33" s="68">
        <v>51.4</v>
      </c>
      <c r="P33" s="28">
        <f t="shared" si="8"/>
        <v>2616602.12</v>
      </c>
      <c r="Q33" s="54">
        <v>1031202.9</v>
      </c>
      <c r="R33" s="54">
        <v>671420.1</v>
      </c>
      <c r="S33" s="54">
        <v>913979.12</v>
      </c>
      <c r="T33" s="28">
        <v>0</v>
      </c>
      <c r="U33" s="28">
        <v>0</v>
      </c>
      <c r="V33" s="21">
        <v>0</v>
      </c>
      <c r="W33" s="22"/>
      <c r="X33" s="22"/>
      <c r="Y33" s="5">
        <f t="shared" si="2"/>
        <v>50906.656031128405</v>
      </c>
      <c r="Z33" s="6">
        <f t="shared" si="3"/>
        <v>39.410000172284505</v>
      </c>
      <c r="AA33" s="3">
        <f t="shared" si="4"/>
        <v>25.659999847435724</v>
      </c>
      <c r="AB33" s="9">
        <f t="shared" si="5"/>
        <v>34.929999980279767</v>
      </c>
      <c r="AC33" s="14"/>
    </row>
    <row r="34" spans="1:29" s="19" customFormat="1" ht="14.25" customHeight="1" x14ac:dyDescent="0.2">
      <c r="A34" s="57">
        <v>20</v>
      </c>
      <c r="B34" s="58" t="s">
        <v>87</v>
      </c>
      <c r="C34" s="59" t="s">
        <v>88</v>
      </c>
      <c r="D34" s="59" t="s">
        <v>89</v>
      </c>
      <c r="E34" s="59" t="s">
        <v>58</v>
      </c>
      <c r="F34" s="59" t="s">
        <v>59</v>
      </c>
      <c r="G34" s="59">
        <v>2</v>
      </c>
      <c r="H34" s="59">
        <v>2</v>
      </c>
      <c r="I34" s="59">
        <v>207</v>
      </c>
      <c r="J34" s="59">
        <f t="shared" si="6"/>
        <v>1</v>
      </c>
      <c r="K34" s="59">
        <v>0</v>
      </c>
      <c r="L34" s="59">
        <v>1</v>
      </c>
      <c r="M34" s="60">
        <f t="shared" si="7"/>
        <v>51.2</v>
      </c>
      <c r="N34" s="60"/>
      <c r="O34" s="60">
        <v>51.2</v>
      </c>
      <c r="P34" s="28">
        <f t="shared" si="8"/>
        <v>3484283.6500000004</v>
      </c>
      <c r="Q34" s="54">
        <v>1373156.19</v>
      </c>
      <c r="R34" s="54">
        <v>894067.18</v>
      </c>
      <c r="S34" s="54">
        <v>1217060.28</v>
      </c>
      <c r="T34" s="28">
        <v>0</v>
      </c>
      <c r="U34" s="28">
        <v>0</v>
      </c>
      <c r="V34" s="21">
        <v>0</v>
      </c>
      <c r="W34" s="22"/>
      <c r="X34" s="22"/>
      <c r="Y34" s="5">
        <f t="shared" si="2"/>
        <v>68052.4150390625</v>
      </c>
      <c r="Z34" s="6">
        <f t="shared" si="3"/>
        <v>39.410000101455573</v>
      </c>
      <c r="AA34" s="3">
        <f t="shared" si="4"/>
        <v>25.659999868265601</v>
      </c>
      <c r="AB34" s="9">
        <f t="shared" si="5"/>
        <v>34.930000030278819</v>
      </c>
      <c r="AC34" s="14"/>
    </row>
    <row r="35" spans="1:29" s="19" customFormat="1" ht="14.25" customHeight="1" x14ac:dyDescent="0.2">
      <c r="A35" s="57">
        <v>21</v>
      </c>
      <c r="B35" s="58" t="s">
        <v>90</v>
      </c>
      <c r="C35" s="59" t="s">
        <v>47</v>
      </c>
      <c r="D35" s="59" t="s">
        <v>91</v>
      </c>
      <c r="E35" s="59" t="s">
        <v>58</v>
      </c>
      <c r="F35" s="59" t="s">
        <v>59</v>
      </c>
      <c r="G35" s="59">
        <v>3</v>
      </c>
      <c r="H35" s="59">
        <v>3</v>
      </c>
      <c r="I35" s="59">
        <v>207.2</v>
      </c>
      <c r="J35" s="59">
        <f t="shared" si="6"/>
        <v>1</v>
      </c>
      <c r="K35" s="59">
        <v>0</v>
      </c>
      <c r="L35" s="59">
        <v>1</v>
      </c>
      <c r="M35" s="60">
        <f t="shared" si="7"/>
        <v>53.6</v>
      </c>
      <c r="N35" s="60"/>
      <c r="O35" s="60">
        <v>53.6</v>
      </c>
      <c r="P35" s="28">
        <f t="shared" si="8"/>
        <v>3470726.13</v>
      </c>
      <c r="Q35" s="54">
        <v>1367813.17</v>
      </c>
      <c r="R35" s="54">
        <v>890588.32</v>
      </c>
      <c r="S35" s="54">
        <v>1212324.6399999999</v>
      </c>
      <c r="T35" s="28">
        <v>0</v>
      </c>
      <c r="U35" s="28">
        <v>0</v>
      </c>
      <c r="V35" s="21">
        <v>0</v>
      </c>
      <c r="W35" s="22"/>
      <c r="X35" s="22"/>
      <c r="Y35" s="5">
        <f t="shared" si="2"/>
        <v>64752.353171641786</v>
      </c>
      <c r="Z35" s="6">
        <f t="shared" si="3"/>
        <v>39.410000062436502</v>
      </c>
      <c r="AA35" s="3">
        <f t="shared" si="4"/>
        <v>25.659999857148051</v>
      </c>
      <c r="AB35" s="9">
        <f t="shared" si="5"/>
        <v>34.930000080415446</v>
      </c>
      <c r="AC35" s="14"/>
    </row>
    <row r="36" spans="1:29" s="19" customFormat="1" ht="14.25" customHeight="1" x14ac:dyDescent="0.2">
      <c r="A36" s="57">
        <v>22</v>
      </c>
      <c r="B36" s="58" t="s">
        <v>176</v>
      </c>
      <c r="C36" s="59" t="s">
        <v>54</v>
      </c>
      <c r="D36" s="59" t="s">
        <v>89</v>
      </c>
      <c r="E36" s="59" t="s">
        <v>57</v>
      </c>
      <c r="F36" s="59" t="s">
        <v>59</v>
      </c>
      <c r="G36" s="59">
        <v>4</v>
      </c>
      <c r="H36" s="59">
        <v>4</v>
      </c>
      <c r="I36" s="59">
        <v>490.86</v>
      </c>
      <c r="J36" s="59">
        <f t="shared" si="6"/>
        <v>1</v>
      </c>
      <c r="K36" s="59">
        <v>0</v>
      </c>
      <c r="L36" s="59">
        <v>1</v>
      </c>
      <c r="M36" s="60">
        <f t="shared" si="7"/>
        <v>53.39</v>
      </c>
      <c r="N36" s="60"/>
      <c r="O36" s="60">
        <v>53.39</v>
      </c>
      <c r="P36" s="28">
        <f t="shared" si="8"/>
        <v>3633416.42</v>
      </c>
      <c r="Q36" s="54">
        <v>1431929.42</v>
      </c>
      <c r="R36" s="54">
        <v>932334.65</v>
      </c>
      <c r="S36" s="54">
        <v>1269152.3500000001</v>
      </c>
      <c r="T36" s="28">
        <v>0</v>
      </c>
      <c r="U36" s="28">
        <v>0</v>
      </c>
      <c r="V36" s="21">
        <v>0</v>
      </c>
      <c r="W36" s="22"/>
      <c r="X36" s="22"/>
      <c r="Y36" s="5">
        <f t="shared" si="2"/>
        <v>68054.250234126244</v>
      </c>
      <c r="Z36" s="6">
        <f t="shared" si="3"/>
        <v>39.410000244343038</v>
      </c>
      <c r="AA36" s="3">
        <f t="shared" si="4"/>
        <v>25.659999907194784</v>
      </c>
      <c r="AB36" s="9">
        <f t="shared" si="5"/>
        <v>34.929999848462188</v>
      </c>
      <c r="AC36" s="14"/>
    </row>
    <row r="37" spans="1:29" s="19" customFormat="1" ht="14.25" customHeight="1" x14ac:dyDescent="0.2">
      <c r="A37" s="57">
        <v>23</v>
      </c>
      <c r="B37" s="58" t="s">
        <v>103</v>
      </c>
      <c r="C37" s="59" t="s">
        <v>104</v>
      </c>
      <c r="D37" s="59" t="s">
        <v>105</v>
      </c>
      <c r="E37" s="59" t="s">
        <v>58</v>
      </c>
      <c r="F37" s="59" t="s">
        <v>59</v>
      </c>
      <c r="G37" s="59">
        <v>1</v>
      </c>
      <c r="H37" s="59">
        <v>1</v>
      </c>
      <c r="I37" s="59">
        <v>738.1</v>
      </c>
      <c r="J37" s="59">
        <f t="shared" si="6"/>
        <v>1</v>
      </c>
      <c r="K37" s="59">
        <v>0</v>
      </c>
      <c r="L37" s="59">
        <v>1</v>
      </c>
      <c r="M37" s="60">
        <f t="shared" si="7"/>
        <v>67.7</v>
      </c>
      <c r="N37" s="60"/>
      <c r="O37" s="60">
        <v>67.7</v>
      </c>
      <c r="P37" s="28">
        <f t="shared" si="8"/>
        <v>3619181.0199999996</v>
      </c>
      <c r="Q37" s="54">
        <v>1426319.24</v>
      </c>
      <c r="R37" s="54">
        <v>928681.85</v>
      </c>
      <c r="S37" s="54">
        <v>1264179.93</v>
      </c>
      <c r="T37" s="28">
        <v>0</v>
      </c>
      <c r="U37" s="28">
        <v>0</v>
      </c>
      <c r="V37" s="21">
        <v>0</v>
      </c>
      <c r="W37" s="22"/>
      <c r="X37" s="22"/>
      <c r="Y37" s="5">
        <f t="shared" si="2"/>
        <v>53459.099261447554</v>
      </c>
      <c r="Z37" s="6">
        <f t="shared" si="3"/>
        <v>39.410000000497355</v>
      </c>
      <c r="AA37" s="3">
        <f t="shared" si="4"/>
        <v>25.660000007404992</v>
      </c>
      <c r="AB37" s="9">
        <f t="shared" si="5"/>
        <v>34.929999992097663</v>
      </c>
      <c r="AC37" s="14"/>
    </row>
    <row r="38" spans="1:29" s="14" customFormat="1" ht="14.25" customHeight="1" x14ac:dyDescent="0.2">
      <c r="A38" s="57">
        <v>24</v>
      </c>
      <c r="B38" s="58" t="s">
        <v>108</v>
      </c>
      <c r="C38" s="59" t="s">
        <v>109</v>
      </c>
      <c r="D38" s="59" t="s">
        <v>105</v>
      </c>
      <c r="E38" s="59" t="s">
        <v>58</v>
      </c>
      <c r="F38" s="59" t="s">
        <v>59</v>
      </c>
      <c r="G38" s="59">
        <v>2</v>
      </c>
      <c r="H38" s="59">
        <v>2</v>
      </c>
      <c r="I38" s="59">
        <v>745.9</v>
      </c>
      <c r="J38" s="59">
        <f t="shared" si="6"/>
        <v>1</v>
      </c>
      <c r="K38" s="59">
        <v>0</v>
      </c>
      <c r="L38" s="59">
        <v>1</v>
      </c>
      <c r="M38" s="60">
        <f t="shared" si="7"/>
        <v>55.7</v>
      </c>
      <c r="N38" s="60"/>
      <c r="O38" s="60">
        <v>55.7</v>
      </c>
      <c r="P38" s="28">
        <f t="shared" si="8"/>
        <v>4589221.87</v>
      </c>
      <c r="Q38" s="54">
        <v>1808612.34</v>
      </c>
      <c r="R38" s="54">
        <v>1177594.33</v>
      </c>
      <c r="S38" s="54">
        <v>1603015.2</v>
      </c>
      <c r="T38" s="28">
        <v>0</v>
      </c>
      <c r="U38" s="28">
        <v>0</v>
      </c>
      <c r="W38" s="15"/>
      <c r="X38" s="18"/>
      <c r="Y38" s="5">
        <f t="shared" si="2"/>
        <v>82391.775044883296</v>
      </c>
      <c r="Z38" s="6">
        <f t="shared" si="3"/>
        <v>39.410000022509259</v>
      </c>
      <c r="AA38" s="3">
        <f t="shared" si="4"/>
        <v>25.659999959862475</v>
      </c>
      <c r="AB38" s="9">
        <f t="shared" si="5"/>
        <v>34.930000017628259</v>
      </c>
    </row>
    <row r="39" spans="1:29" s="19" customFormat="1" ht="14.25" customHeight="1" x14ac:dyDescent="0.2">
      <c r="A39" s="57">
        <v>25</v>
      </c>
      <c r="B39" s="58" t="s">
        <v>110</v>
      </c>
      <c r="C39" s="59" t="s">
        <v>37</v>
      </c>
      <c r="D39" s="59" t="s">
        <v>111</v>
      </c>
      <c r="E39" s="59" t="s">
        <v>58</v>
      </c>
      <c r="F39" s="59" t="s">
        <v>59</v>
      </c>
      <c r="G39" s="59">
        <v>8</v>
      </c>
      <c r="H39" s="59">
        <v>8</v>
      </c>
      <c r="I39" s="59">
        <v>641.9</v>
      </c>
      <c r="J39" s="59">
        <f t="shared" si="6"/>
        <v>2</v>
      </c>
      <c r="K39" s="59">
        <v>0</v>
      </c>
      <c r="L39" s="59">
        <v>2</v>
      </c>
      <c r="M39" s="60">
        <f t="shared" si="7"/>
        <v>100.4</v>
      </c>
      <c r="N39" s="60"/>
      <c r="O39" s="60">
        <v>100.4</v>
      </c>
      <c r="P39" s="28">
        <f t="shared" si="8"/>
        <v>3775770.4299999997</v>
      </c>
      <c r="Q39" s="54">
        <v>1488031.13</v>
      </c>
      <c r="R39" s="54">
        <v>968862.69</v>
      </c>
      <c r="S39" s="54">
        <v>1318876.6100000001</v>
      </c>
      <c r="T39" s="28">
        <v>0</v>
      </c>
      <c r="U39" s="28">
        <v>0</v>
      </c>
      <c r="V39" s="19">
        <v>0</v>
      </c>
      <c r="W39" s="20"/>
      <c r="X39" s="21"/>
      <c r="Y39" s="5">
        <f t="shared" si="2"/>
        <v>37607.275199203184</v>
      </c>
      <c r="Z39" s="6">
        <f t="shared" si="3"/>
        <v>39.410000093676253</v>
      </c>
      <c r="AA39" s="3">
        <f t="shared" si="4"/>
        <v>25.659999938078865</v>
      </c>
      <c r="AB39" s="9">
        <f t="shared" si="5"/>
        <v>34.9299999682449</v>
      </c>
      <c r="AC39" s="14"/>
    </row>
    <row r="40" spans="1:29" s="19" customFormat="1" ht="14.25" customHeight="1" x14ac:dyDescent="0.2">
      <c r="A40" s="57">
        <v>26</v>
      </c>
      <c r="B40" s="58" t="s">
        <v>112</v>
      </c>
      <c r="C40" s="59" t="s">
        <v>113</v>
      </c>
      <c r="D40" s="59" t="s">
        <v>106</v>
      </c>
      <c r="E40" s="59" t="s">
        <v>58</v>
      </c>
      <c r="F40" s="59" t="s">
        <v>59</v>
      </c>
      <c r="G40" s="59">
        <v>7</v>
      </c>
      <c r="H40" s="59">
        <v>7</v>
      </c>
      <c r="I40" s="59">
        <v>56.4</v>
      </c>
      <c r="J40" s="59">
        <v>1</v>
      </c>
      <c r="K40" s="59">
        <v>0</v>
      </c>
      <c r="L40" s="59">
        <v>1</v>
      </c>
      <c r="M40" s="60">
        <v>56.4</v>
      </c>
      <c r="N40" s="60">
        <v>0</v>
      </c>
      <c r="O40" s="60">
        <v>56.4</v>
      </c>
      <c r="P40" s="28">
        <f t="shared" si="8"/>
        <v>6805877.040000001</v>
      </c>
      <c r="Q40" s="54">
        <v>2682196.14</v>
      </c>
      <c r="R40" s="54">
        <v>1746388.05</v>
      </c>
      <c r="S40" s="54">
        <v>2377292.85</v>
      </c>
      <c r="T40" s="28">
        <v>0</v>
      </c>
      <c r="U40" s="28">
        <v>0</v>
      </c>
      <c r="V40" s="19">
        <v>0</v>
      </c>
      <c r="W40" s="20"/>
      <c r="X40" s="21"/>
      <c r="Y40" s="5">
        <f t="shared" si="2"/>
        <v>120671.57872340428</v>
      </c>
      <c r="Z40" s="6">
        <f t="shared" si="3"/>
        <v>39.409999978489175</v>
      </c>
      <c r="AA40" s="3">
        <f t="shared" si="4"/>
        <v>25.660000022568727</v>
      </c>
      <c r="AB40" s="9">
        <f t="shared" si="5"/>
        <v>34.929999998942087</v>
      </c>
      <c r="AC40" s="14"/>
    </row>
    <row r="41" spans="1:29" s="19" customFormat="1" ht="14.25" customHeight="1" x14ac:dyDescent="0.25">
      <c r="A41" s="57">
        <v>27</v>
      </c>
      <c r="B41" s="74" t="s">
        <v>205</v>
      </c>
      <c r="C41" s="59">
        <v>4</v>
      </c>
      <c r="D41" s="65">
        <v>40571</v>
      </c>
      <c r="E41" s="59" t="s">
        <v>58</v>
      </c>
      <c r="F41" s="59" t="s">
        <v>65</v>
      </c>
      <c r="G41" s="80">
        <v>5</v>
      </c>
      <c r="H41" s="80">
        <v>5</v>
      </c>
      <c r="I41" s="81">
        <v>37.700000000000003</v>
      </c>
      <c r="J41" s="59">
        <v>1</v>
      </c>
      <c r="K41" s="80">
        <v>0</v>
      </c>
      <c r="L41" s="80">
        <v>1</v>
      </c>
      <c r="M41" s="60">
        <f t="shared" ref="M41" si="9">N41+O41</f>
        <v>37.700000000000003</v>
      </c>
      <c r="N41" s="75">
        <v>0</v>
      </c>
      <c r="O41" s="82">
        <v>37.700000000000003</v>
      </c>
      <c r="P41" s="28">
        <f t="shared" si="8"/>
        <v>3823221.76</v>
      </c>
      <c r="Q41" s="54">
        <v>1506731.7</v>
      </c>
      <c r="R41" s="54">
        <v>981038.7</v>
      </c>
      <c r="S41" s="54">
        <v>1335451.3600000001</v>
      </c>
      <c r="T41" s="28">
        <v>0</v>
      </c>
      <c r="U41" s="28">
        <v>0</v>
      </c>
      <c r="V41" s="19">
        <v>0</v>
      </c>
      <c r="W41" s="20"/>
      <c r="X41" s="21"/>
      <c r="Y41" s="5">
        <f t="shared" si="2"/>
        <v>101411.71777188328</v>
      </c>
      <c r="Z41" s="6">
        <f t="shared" si="3"/>
        <v>39.410000114667689</v>
      </c>
      <c r="AA41" s="3">
        <f t="shared" si="4"/>
        <v>25.659999905420083</v>
      </c>
      <c r="AB41" s="9">
        <f t="shared" si="5"/>
        <v>34.929999979912239</v>
      </c>
      <c r="AC41" s="14"/>
    </row>
    <row r="42" spans="1:29" s="19" customFormat="1" ht="14.25" customHeight="1" x14ac:dyDescent="0.2">
      <c r="A42" s="57">
        <v>28</v>
      </c>
      <c r="B42" s="74" t="s">
        <v>220</v>
      </c>
      <c r="C42" s="59">
        <v>38</v>
      </c>
      <c r="D42" s="65">
        <v>36965</v>
      </c>
      <c r="E42" s="59" t="s">
        <v>58</v>
      </c>
      <c r="F42" s="59" t="s">
        <v>65</v>
      </c>
      <c r="G42" s="66">
        <v>5</v>
      </c>
      <c r="H42" s="66">
        <v>5</v>
      </c>
      <c r="I42" s="81">
        <f>M42</f>
        <v>41.1</v>
      </c>
      <c r="J42" s="66">
        <v>1</v>
      </c>
      <c r="K42" s="66">
        <v>0</v>
      </c>
      <c r="L42" s="66">
        <v>1</v>
      </c>
      <c r="M42" s="78">
        <v>41.1</v>
      </c>
      <c r="N42" s="78">
        <v>0</v>
      </c>
      <c r="O42" s="78">
        <v>41.1</v>
      </c>
      <c r="P42" s="28">
        <f t="shared" si="8"/>
        <v>5226425.49</v>
      </c>
      <c r="Q42" s="54">
        <v>2059734.29</v>
      </c>
      <c r="R42" s="54">
        <v>1341100.78</v>
      </c>
      <c r="S42" s="54">
        <v>1825590.42</v>
      </c>
      <c r="T42" s="28">
        <v>0</v>
      </c>
      <c r="U42" s="28">
        <v>0</v>
      </c>
      <c r="V42" s="19">
        <v>0</v>
      </c>
      <c r="W42" s="20"/>
      <c r="X42" s="21"/>
      <c r="Y42" s="5">
        <f t="shared" si="2"/>
        <v>127163.63722627738</v>
      </c>
      <c r="Z42" s="6">
        <f t="shared" si="3"/>
        <v>39.410000084015351</v>
      </c>
      <c r="AA42" s="3">
        <f t="shared" si="4"/>
        <v>25.659999985955984</v>
      </c>
      <c r="AB42" s="9">
        <f t="shared" si="5"/>
        <v>34.929999930028657</v>
      </c>
      <c r="AC42" s="14"/>
    </row>
    <row r="43" spans="1:29" s="19" customFormat="1" ht="14.25" customHeight="1" x14ac:dyDescent="0.25">
      <c r="A43" s="57">
        <v>29</v>
      </c>
      <c r="B43" s="61" t="s">
        <v>206</v>
      </c>
      <c r="C43" s="62">
        <v>42</v>
      </c>
      <c r="D43" s="63">
        <v>39902</v>
      </c>
      <c r="E43" s="62" t="s">
        <v>199</v>
      </c>
      <c r="F43" s="62" t="s">
        <v>200</v>
      </c>
      <c r="G43" s="62">
        <v>2</v>
      </c>
      <c r="H43" s="62">
        <v>2</v>
      </c>
      <c r="I43" s="62">
        <v>20.5</v>
      </c>
      <c r="J43" s="59">
        <f t="shared" si="6"/>
        <v>1</v>
      </c>
      <c r="K43" s="70">
        <v>0</v>
      </c>
      <c r="L43" s="70">
        <v>1</v>
      </c>
      <c r="M43" s="60">
        <f t="shared" si="7"/>
        <v>20.5</v>
      </c>
      <c r="N43" s="64">
        <v>0</v>
      </c>
      <c r="O43" s="64">
        <v>20.5</v>
      </c>
      <c r="P43" s="28">
        <f t="shared" si="8"/>
        <v>1389646.2</v>
      </c>
      <c r="Q43" s="54">
        <v>547659.56999999995</v>
      </c>
      <c r="R43" s="54">
        <v>356583.21</v>
      </c>
      <c r="S43" s="54">
        <v>485403.42</v>
      </c>
      <c r="T43" s="28">
        <v>0</v>
      </c>
      <c r="U43" s="28">
        <v>0</v>
      </c>
      <c r="V43" s="19">
        <v>0</v>
      </c>
      <c r="W43" s="20"/>
      <c r="X43" s="21"/>
      <c r="Y43" s="5">
        <f t="shared" si="2"/>
        <v>67787.619512195117</v>
      </c>
      <c r="Z43" s="6">
        <f t="shared" si="3"/>
        <v>39.41000018565876</v>
      </c>
      <c r="AA43" s="3">
        <f t="shared" si="4"/>
        <v>25.65999964595305</v>
      </c>
      <c r="AB43" s="9">
        <f t="shared" si="5"/>
        <v>34.930000168388183</v>
      </c>
      <c r="AC43" s="14"/>
    </row>
    <row r="44" spans="1:29" s="19" customFormat="1" ht="14.25" customHeight="1" x14ac:dyDescent="0.2">
      <c r="A44" s="57">
        <v>30</v>
      </c>
      <c r="B44" s="58" t="s">
        <v>116</v>
      </c>
      <c r="C44" s="59" t="s">
        <v>117</v>
      </c>
      <c r="D44" s="59" t="s">
        <v>118</v>
      </c>
      <c r="E44" s="59" t="s">
        <v>58</v>
      </c>
      <c r="F44" s="59" t="s">
        <v>65</v>
      </c>
      <c r="G44" s="59">
        <v>3</v>
      </c>
      <c r="H44" s="59">
        <v>3</v>
      </c>
      <c r="I44" s="59">
        <v>353.9</v>
      </c>
      <c r="J44" s="59">
        <f t="shared" si="6"/>
        <v>3</v>
      </c>
      <c r="K44" s="59">
        <v>0</v>
      </c>
      <c r="L44" s="59">
        <v>3</v>
      </c>
      <c r="M44" s="60">
        <f t="shared" si="7"/>
        <v>64</v>
      </c>
      <c r="N44" s="60"/>
      <c r="O44" s="60">
        <v>64</v>
      </c>
      <c r="P44" s="28">
        <f t="shared" si="8"/>
        <v>4338407.68</v>
      </c>
      <c r="Q44" s="54">
        <v>1709766.47</v>
      </c>
      <c r="R44" s="54">
        <v>1113235.4099999999</v>
      </c>
      <c r="S44" s="54">
        <v>1515405.8</v>
      </c>
      <c r="T44" s="28">
        <v>0</v>
      </c>
      <c r="U44" s="28">
        <v>0</v>
      </c>
      <c r="V44" s="19">
        <v>0</v>
      </c>
      <c r="W44" s="20"/>
      <c r="X44" s="21"/>
      <c r="Y44" s="5">
        <f t="shared" si="2"/>
        <v>67787.62</v>
      </c>
      <c r="Z44" s="6">
        <f t="shared" si="3"/>
        <v>39.410000076341376</v>
      </c>
      <c r="AA44" s="3">
        <f t="shared" si="4"/>
        <v>25.659999984141646</v>
      </c>
      <c r="AB44" s="9">
        <f t="shared" si="5"/>
        <v>34.929999939516982</v>
      </c>
      <c r="AC44" s="14"/>
    </row>
    <row r="45" spans="1:29" s="19" customFormat="1" ht="14.25" customHeight="1" x14ac:dyDescent="0.2">
      <c r="A45" s="57">
        <v>31</v>
      </c>
      <c r="B45" s="58" t="s">
        <v>119</v>
      </c>
      <c r="C45" s="59" t="s">
        <v>120</v>
      </c>
      <c r="D45" s="59" t="s">
        <v>121</v>
      </c>
      <c r="E45" s="59" t="s">
        <v>58</v>
      </c>
      <c r="F45" s="59" t="s">
        <v>65</v>
      </c>
      <c r="G45" s="59">
        <v>8</v>
      </c>
      <c r="H45" s="59">
        <v>8</v>
      </c>
      <c r="I45" s="59">
        <v>334.1</v>
      </c>
      <c r="J45" s="59">
        <f t="shared" si="6"/>
        <v>4</v>
      </c>
      <c r="K45" s="59">
        <v>2</v>
      </c>
      <c r="L45" s="59">
        <v>2</v>
      </c>
      <c r="M45" s="60">
        <f t="shared" si="7"/>
        <v>166.9</v>
      </c>
      <c r="N45" s="60">
        <v>79.2</v>
      </c>
      <c r="O45" s="60">
        <v>87.7</v>
      </c>
      <c r="P45" s="28">
        <f t="shared" si="8"/>
        <v>11313753.76</v>
      </c>
      <c r="Q45" s="54">
        <v>4458750.3600000003</v>
      </c>
      <c r="R45" s="54">
        <v>2903109.21</v>
      </c>
      <c r="S45" s="54">
        <v>3951894.19</v>
      </c>
      <c r="T45" s="28">
        <v>0</v>
      </c>
      <c r="U45" s="28">
        <v>0</v>
      </c>
      <c r="V45" s="19">
        <v>0</v>
      </c>
      <c r="W45" s="20"/>
      <c r="X45" s="21"/>
      <c r="Y45" s="5">
        <f t="shared" si="2"/>
        <v>67787.619892150979</v>
      </c>
      <c r="Z45" s="6">
        <f t="shared" si="3"/>
        <v>39.41000002814274</v>
      </c>
      <c r="AA45" s="3">
        <f t="shared" si="4"/>
        <v>25.659999957432344</v>
      </c>
      <c r="AB45" s="9">
        <f t="shared" si="5"/>
        <v>34.93000001442492</v>
      </c>
      <c r="AC45" s="14"/>
    </row>
    <row r="46" spans="1:29" s="19" customFormat="1" ht="14.25" customHeight="1" x14ac:dyDescent="0.2">
      <c r="A46" s="57">
        <v>32</v>
      </c>
      <c r="B46" s="58" t="s">
        <v>124</v>
      </c>
      <c r="C46" s="59" t="s">
        <v>63</v>
      </c>
      <c r="D46" s="59" t="s">
        <v>125</v>
      </c>
      <c r="E46" s="59" t="s">
        <v>58</v>
      </c>
      <c r="F46" s="59" t="s">
        <v>65</v>
      </c>
      <c r="G46" s="59">
        <v>14</v>
      </c>
      <c r="H46" s="59">
        <v>14</v>
      </c>
      <c r="I46" s="59">
        <v>460.9</v>
      </c>
      <c r="J46" s="59">
        <f t="shared" si="6"/>
        <v>5</v>
      </c>
      <c r="K46" s="59">
        <v>0</v>
      </c>
      <c r="L46" s="59">
        <v>5</v>
      </c>
      <c r="M46" s="60">
        <f t="shared" si="7"/>
        <v>266.5</v>
      </c>
      <c r="N46" s="60"/>
      <c r="O46" s="60">
        <v>266.5</v>
      </c>
      <c r="P46" s="28">
        <f t="shared" si="8"/>
        <v>18065400.719999999</v>
      </c>
      <c r="Q46" s="54">
        <v>7119574.4299999997</v>
      </c>
      <c r="R46" s="54">
        <v>4635581.82</v>
      </c>
      <c r="S46" s="54">
        <v>6310244.4699999997</v>
      </c>
      <c r="T46" s="28">
        <v>0</v>
      </c>
      <c r="U46" s="28">
        <v>0</v>
      </c>
      <c r="V46" s="19">
        <v>0</v>
      </c>
      <c r="W46" s="20"/>
      <c r="X46" s="21"/>
      <c r="Y46" s="5">
        <f t="shared" si="2"/>
        <v>67787.619962476543</v>
      </c>
      <c r="Z46" s="6">
        <f t="shared" si="3"/>
        <v>39.410000034585451</v>
      </c>
      <c r="AA46" s="3">
        <f t="shared" si="4"/>
        <v>25.659999973695577</v>
      </c>
      <c r="AB46" s="9">
        <f t="shared" si="5"/>
        <v>34.929999991718979</v>
      </c>
      <c r="AC46" s="14"/>
    </row>
    <row r="47" spans="1:29" s="19" customFormat="1" ht="14.25" customHeight="1" x14ac:dyDescent="0.2">
      <c r="A47" s="57">
        <v>33</v>
      </c>
      <c r="B47" s="71" t="s">
        <v>217</v>
      </c>
      <c r="C47" s="59" t="s">
        <v>56</v>
      </c>
      <c r="D47" s="59" t="s">
        <v>85</v>
      </c>
      <c r="E47" s="59" t="s">
        <v>60</v>
      </c>
      <c r="F47" s="59" t="s">
        <v>59</v>
      </c>
      <c r="G47" s="59">
        <v>2</v>
      </c>
      <c r="H47" s="59">
        <v>2</v>
      </c>
      <c r="I47" s="59">
        <v>104</v>
      </c>
      <c r="J47" s="59">
        <f t="shared" si="6"/>
        <v>2</v>
      </c>
      <c r="K47" s="59">
        <v>2</v>
      </c>
      <c r="L47" s="59">
        <v>0</v>
      </c>
      <c r="M47" s="60">
        <f t="shared" si="7"/>
        <v>104</v>
      </c>
      <c r="N47" s="60">
        <v>104</v>
      </c>
      <c r="O47" s="60">
        <v>0</v>
      </c>
      <c r="P47" s="28">
        <f t="shared" si="8"/>
        <v>3301257.09</v>
      </c>
      <c r="Q47" s="54">
        <v>1301025.42</v>
      </c>
      <c r="R47" s="54">
        <v>847102.57</v>
      </c>
      <c r="S47" s="54">
        <v>1153129.1000000001</v>
      </c>
      <c r="T47" s="28">
        <v>0</v>
      </c>
      <c r="U47" s="28">
        <v>0</v>
      </c>
      <c r="V47" s="19">
        <v>0</v>
      </c>
      <c r="W47" s="20"/>
      <c r="X47" s="21"/>
      <c r="Y47" s="5">
        <f t="shared" si="2"/>
        <v>31742.856634615382</v>
      </c>
      <c r="Z47" s="6">
        <f t="shared" si="3"/>
        <v>39.410000025172231</v>
      </c>
      <c r="AA47" s="3">
        <f t="shared" si="4"/>
        <v>25.660000021385795</v>
      </c>
      <c r="AB47" s="9">
        <f t="shared" si="5"/>
        <v>34.929999953441985</v>
      </c>
      <c r="AC47" s="14"/>
    </row>
    <row r="48" spans="1:29" s="19" customFormat="1" ht="14.25" customHeight="1" x14ac:dyDescent="0.25">
      <c r="A48" s="57">
        <v>34</v>
      </c>
      <c r="B48" s="61" t="s">
        <v>207</v>
      </c>
      <c r="C48" s="62">
        <v>44</v>
      </c>
      <c r="D48" s="63">
        <v>40324</v>
      </c>
      <c r="E48" s="62" t="s">
        <v>199</v>
      </c>
      <c r="F48" s="62" t="s">
        <v>200</v>
      </c>
      <c r="G48" s="62">
        <v>2</v>
      </c>
      <c r="H48" s="62">
        <v>2</v>
      </c>
      <c r="I48" s="62">
        <v>23.3</v>
      </c>
      <c r="J48" s="59">
        <f t="shared" si="6"/>
        <v>1</v>
      </c>
      <c r="K48" s="70">
        <v>0</v>
      </c>
      <c r="L48" s="70">
        <v>1</v>
      </c>
      <c r="M48" s="60">
        <f t="shared" si="7"/>
        <v>23.3</v>
      </c>
      <c r="N48" s="64">
        <v>0</v>
      </c>
      <c r="O48" s="64">
        <v>23.3</v>
      </c>
      <c r="P48" s="28">
        <f t="shared" si="8"/>
        <v>1579451.53</v>
      </c>
      <c r="Q48" s="54">
        <v>622461.85</v>
      </c>
      <c r="R48" s="54">
        <v>405287.26</v>
      </c>
      <c r="S48" s="54">
        <v>551702.42000000004</v>
      </c>
      <c r="T48" s="28">
        <v>0</v>
      </c>
      <c r="U48" s="28">
        <v>0</v>
      </c>
      <c r="V48" s="19">
        <v>0</v>
      </c>
      <c r="W48" s="20"/>
      <c r="X48" s="21"/>
      <c r="Y48" s="5">
        <f t="shared" si="2"/>
        <v>67787.61931330472</v>
      </c>
      <c r="Z48" s="6">
        <f t="shared" si="3"/>
        <v>39.410000128335689</v>
      </c>
      <c r="AA48" s="3">
        <f t="shared" si="4"/>
        <v>25.659999835512522</v>
      </c>
      <c r="AB48" s="9">
        <f t="shared" si="5"/>
        <v>34.930000036151796</v>
      </c>
      <c r="AC48" s="14"/>
    </row>
    <row r="49" spans="1:29" s="19" customFormat="1" ht="14.25" customHeight="1" x14ac:dyDescent="0.2">
      <c r="A49" s="57">
        <v>35</v>
      </c>
      <c r="B49" s="61" t="s">
        <v>208</v>
      </c>
      <c r="C49" s="73" t="s">
        <v>61</v>
      </c>
      <c r="D49" s="63">
        <v>37873</v>
      </c>
      <c r="E49" s="62" t="s">
        <v>199</v>
      </c>
      <c r="F49" s="62" t="s">
        <v>200</v>
      </c>
      <c r="G49" s="66">
        <v>1</v>
      </c>
      <c r="H49" s="66">
        <v>1</v>
      </c>
      <c r="I49" s="67">
        <f>M49</f>
        <v>54.3</v>
      </c>
      <c r="J49" s="59">
        <f t="shared" si="6"/>
        <v>1</v>
      </c>
      <c r="K49" s="66">
        <v>0</v>
      </c>
      <c r="L49" s="66">
        <v>1</v>
      </c>
      <c r="M49" s="60">
        <f t="shared" si="7"/>
        <v>54.3</v>
      </c>
      <c r="N49" s="68">
        <v>0</v>
      </c>
      <c r="O49" s="68">
        <v>54.3</v>
      </c>
      <c r="P49" s="28">
        <f t="shared" si="8"/>
        <v>3680867.75</v>
      </c>
      <c r="Q49" s="54">
        <v>1450629.98</v>
      </c>
      <c r="R49" s="54">
        <v>944510.66</v>
      </c>
      <c r="S49" s="54">
        <v>1285727.1100000001</v>
      </c>
      <c r="T49" s="28">
        <v>0</v>
      </c>
      <c r="U49" s="28">
        <v>0</v>
      </c>
      <c r="V49" s="19">
        <v>0</v>
      </c>
      <c r="W49" s="20"/>
      <c r="X49" s="21"/>
      <c r="Y49" s="5">
        <f t="shared" si="2"/>
        <v>67787.619705340709</v>
      </c>
      <c r="Z49" s="6">
        <f t="shared" si="3"/>
        <v>39.409999992528938</v>
      </c>
      <c r="AA49" s="3">
        <f t="shared" si="4"/>
        <v>25.659999873671094</v>
      </c>
      <c r="AB49" s="9">
        <f t="shared" si="5"/>
        <v>34.930000133799979</v>
      </c>
      <c r="AC49" s="14"/>
    </row>
    <row r="50" spans="1:29" s="19" customFormat="1" ht="14.25" customHeight="1" x14ac:dyDescent="0.2">
      <c r="A50" s="57">
        <v>36</v>
      </c>
      <c r="B50" s="58" t="s">
        <v>122</v>
      </c>
      <c r="C50" s="59" t="s">
        <v>123</v>
      </c>
      <c r="D50" s="59" t="s">
        <v>106</v>
      </c>
      <c r="E50" s="59" t="s">
        <v>58</v>
      </c>
      <c r="F50" s="59" t="s">
        <v>59</v>
      </c>
      <c r="G50" s="59">
        <v>1</v>
      </c>
      <c r="H50" s="59">
        <v>1</v>
      </c>
      <c r="I50" s="59">
        <v>464.6</v>
      </c>
      <c r="J50" s="59">
        <f t="shared" si="6"/>
        <v>1</v>
      </c>
      <c r="K50" s="59">
        <v>0</v>
      </c>
      <c r="L50" s="59">
        <v>1</v>
      </c>
      <c r="M50" s="60">
        <f t="shared" si="7"/>
        <v>65</v>
      </c>
      <c r="N50" s="60"/>
      <c r="O50" s="60">
        <v>65</v>
      </c>
      <c r="P50" s="28">
        <f t="shared" si="8"/>
        <v>4406195.28</v>
      </c>
      <c r="Q50" s="54">
        <v>1736481.56</v>
      </c>
      <c r="R50" s="54">
        <v>1130629.71</v>
      </c>
      <c r="S50" s="54">
        <v>1539084.01</v>
      </c>
      <c r="T50" s="28">
        <v>0</v>
      </c>
      <c r="U50" s="28">
        <v>0</v>
      </c>
      <c r="V50" s="19">
        <v>0</v>
      </c>
      <c r="W50" s="20"/>
      <c r="X50" s="21"/>
      <c r="Y50" s="5">
        <f t="shared" si="2"/>
        <v>67787.619692307693</v>
      </c>
      <c r="Z50" s="6">
        <f t="shared" si="3"/>
        <v>39.410000003449689</v>
      </c>
      <c r="AA50" s="3">
        <f t="shared" si="4"/>
        <v>25.660000026145003</v>
      </c>
      <c r="AB50" s="9">
        <f t="shared" si="5"/>
        <v>34.929999970405305</v>
      </c>
      <c r="AC50" s="14"/>
    </row>
    <row r="51" spans="1:29" s="19" customFormat="1" ht="14.25" customHeight="1" x14ac:dyDescent="0.2">
      <c r="A51" s="57">
        <v>37</v>
      </c>
      <c r="B51" s="58" t="s">
        <v>126</v>
      </c>
      <c r="C51" s="59" t="s">
        <v>127</v>
      </c>
      <c r="D51" s="59" t="s">
        <v>128</v>
      </c>
      <c r="E51" s="59" t="s">
        <v>58</v>
      </c>
      <c r="F51" s="59" t="s">
        <v>65</v>
      </c>
      <c r="G51" s="59">
        <v>3</v>
      </c>
      <c r="H51" s="59">
        <v>3</v>
      </c>
      <c r="I51" s="59">
        <v>206.9</v>
      </c>
      <c r="J51" s="59">
        <f t="shared" si="6"/>
        <v>1</v>
      </c>
      <c r="K51" s="59">
        <v>0</v>
      </c>
      <c r="L51" s="59">
        <v>1</v>
      </c>
      <c r="M51" s="60">
        <f t="shared" si="7"/>
        <v>45.3</v>
      </c>
      <c r="N51" s="60"/>
      <c r="O51" s="60">
        <v>45.3</v>
      </c>
      <c r="P51" s="28">
        <f t="shared" si="8"/>
        <v>3931681.95</v>
      </c>
      <c r="Q51" s="54">
        <v>1549475.86</v>
      </c>
      <c r="R51" s="54">
        <v>1008869.59</v>
      </c>
      <c r="S51" s="54">
        <v>1373336.5</v>
      </c>
      <c r="T51" s="28">
        <v>0</v>
      </c>
      <c r="U51" s="28">
        <v>0</v>
      </c>
      <c r="V51" s="19">
        <v>0</v>
      </c>
      <c r="W51" s="20"/>
      <c r="X51" s="21"/>
      <c r="Y51" s="5">
        <f t="shared" si="2"/>
        <v>86792.096026490079</v>
      </c>
      <c r="Z51" s="6">
        <f t="shared" si="3"/>
        <v>39.410000089147594</v>
      </c>
      <c r="AA51" s="3">
        <f t="shared" si="4"/>
        <v>25.660000041458083</v>
      </c>
      <c r="AB51" s="9">
        <f t="shared" si="5"/>
        <v>34.929999869394315</v>
      </c>
      <c r="AC51" s="14"/>
    </row>
    <row r="52" spans="1:29" s="19" customFormat="1" ht="14.25" customHeight="1" x14ac:dyDescent="0.2">
      <c r="A52" s="57">
        <v>38</v>
      </c>
      <c r="B52" s="58" t="s">
        <v>129</v>
      </c>
      <c r="C52" s="59" t="s">
        <v>130</v>
      </c>
      <c r="D52" s="59" t="s">
        <v>131</v>
      </c>
      <c r="E52" s="59" t="s">
        <v>58</v>
      </c>
      <c r="F52" s="59" t="s">
        <v>65</v>
      </c>
      <c r="G52" s="59">
        <v>3</v>
      </c>
      <c r="H52" s="59">
        <v>3</v>
      </c>
      <c r="I52" s="59">
        <v>57.3</v>
      </c>
      <c r="J52" s="59">
        <f t="shared" si="6"/>
        <v>3</v>
      </c>
      <c r="K52" s="59">
        <v>0</v>
      </c>
      <c r="L52" s="59">
        <v>3</v>
      </c>
      <c r="M52" s="60">
        <f t="shared" si="7"/>
        <v>57.3</v>
      </c>
      <c r="N52" s="60">
        <v>0</v>
      </c>
      <c r="O52" s="60">
        <v>57.3</v>
      </c>
      <c r="P52" s="28">
        <f t="shared" si="8"/>
        <v>3070779.16</v>
      </c>
      <c r="Q52" s="54">
        <v>1210194.07</v>
      </c>
      <c r="R52" s="54">
        <v>787961.93</v>
      </c>
      <c r="S52" s="54">
        <v>1072623.1599999999</v>
      </c>
      <c r="T52" s="28">
        <v>0</v>
      </c>
      <c r="U52" s="28">
        <v>0</v>
      </c>
      <c r="V52" s="19">
        <v>0</v>
      </c>
      <c r="W52" s="20"/>
      <c r="X52" s="21"/>
      <c r="Y52" s="5">
        <f t="shared" si="2"/>
        <v>53591.259336823743</v>
      </c>
      <c r="Z52" s="6">
        <f t="shared" si="3"/>
        <v>39.410000099127934</v>
      </c>
      <c r="AA52" s="3">
        <f t="shared" si="4"/>
        <v>25.659999920020297</v>
      </c>
      <c r="AB52" s="9">
        <f t="shared" si="5"/>
        <v>34.929999980851761</v>
      </c>
      <c r="AC52" s="14"/>
    </row>
    <row r="53" spans="1:29" s="19" customFormat="1" ht="14.25" customHeight="1" x14ac:dyDescent="0.2">
      <c r="A53" s="57">
        <v>39</v>
      </c>
      <c r="B53" s="58" t="s">
        <v>132</v>
      </c>
      <c r="C53" s="59" t="s">
        <v>54</v>
      </c>
      <c r="D53" s="59" t="s">
        <v>125</v>
      </c>
      <c r="E53" s="59" t="s">
        <v>58</v>
      </c>
      <c r="F53" s="59" t="s">
        <v>65</v>
      </c>
      <c r="G53" s="59">
        <v>6</v>
      </c>
      <c r="H53" s="59">
        <v>6</v>
      </c>
      <c r="I53" s="59">
        <v>458.1</v>
      </c>
      <c r="J53" s="59">
        <f t="shared" si="6"/>
        <v>3</v>
      </c>
      <c r="K53" s="59">
        <v>1</v>
      </c>
      <c r="L53" s="59">
        <v>2</v>
      </c>
      <c r="M53" s="60">
        <f t="shared" si="7"/>
        <v>155.1</v>
      </c>
      <c r="N53" s="60">
        <v>40.299999999999997</v>
      </c>
      <c r="O53" s="60">
        <v>114.8</v>
      </c>
      <c r="P53" s="28">
        <f t="shared" si="8"/>
        <v>3884230.6</v>
      </c>
      <c r="Q53" s="54">
        <v>1530775.28</v>
      </c>
      <c r="R53" s="54">
        <v>996693.57</v>
      </c>
      <c r="S53" s="54">
        <v>1356761.75</v>
      </c>
      <c r="T53" s="28">
        <v>0</v>
      </c>
      <c r="U53" s="28">
        <v>0</v>
      </c>
      <c r="V53" s="19">
        <v>0</v>
      </c>
      <c r="W53" s="21"/>
      <c r="X53" s="21"/>
      <c r="Y53" s="5">
        <f t="shared" si="2"/>
        <v>25043.39522888459</v>
      </c>
      <c r="Z53" s="6">
        <f t="shared" si="3"/>
        <v>39.410000013902369</v>
      </c>
      <c r="AA53" s="3">
        <f t="shared" si="4"/>
        <v>25.659999949539557</v>
      </c>
      <c r="AB53" s="9">
        <f t="shared" si="5"/>
        <v>34.930000036558077</v>
      </c>
      <c r="AC53" s="14"/>
    </row>
    <row r="54" spans="1:29" s="14" customFormat="1" ht="14.25" customHeight="1" x14ac:dyDescent="0.2">
      <c r="A54" s="57">
        <v>40</v>
      </c>
      <c r="B54" s="58" t="s">
        <v>166</v>
      </c>
      <c r="C54" s="59" t="s">
        <v>167</v>
      </c>
      <c r="D54" s="59" t="s">
        <v>114</v>
      </c>
      <c r="E54" s="59" t="s">
        <v>57</v>
      </c>
      <c r="F54" s="59" t="s">
        <v>59</v>
      </c>
      <c r="G54" s="59">
        <v>1</v>
      </c>
      <c r="H54" s="59">
        <v>1</v>
      </c>
      <c r="I54" s="59">
        <v>552.59</v>
      </c>
      <c r="J54" s="59">
        <f t="shared" si="6"/>
        <v>1</v>
      </c>
      <c r="K54" s="59">
        <v>0</v>
      </c>
      <c r="L54" s="59">
        <v>1</v>
      </c>
      <c r="M54" s="60">
        <f t="shared" si="7"/>
        <v>18.3</v>
      </c>
      <c r="N54" s="60"/>
      <c r="O54" s="60">
        <v>18.3</v>
      </c>
      <c r="P54" s="28">
        <f t="shared" si="8"/>
        <v>10513859.85</v>
      </c>
      <c r="Q54" s="54">
        <v>4143512.17</v>
      </c>
      <c r="R54" s="54">
        <v>2697856.44</v>
      </c>
      <c r="S54" s="54">
        <v>3672491.24</v>
      </c>
      <c r="T54" s="28">
        <v>0</v>
      </c>
      <c r="U54" s="28">
        <v>0</v>
      </c>
      <c r="W54" s="15"/>
      <c r="X54" s="16"/>
      <c r="Y54" s="5">
        <f t="shared" si="2"/>
        <v>574527.86065573769</v>
      </c>
      <c r="Z54" s="6">
        <f t="shared" si="3"/>
        <v>39.410000029627561</v>
      </c>
      <c r="AA54" s="3">
        <f t="shared" si="4"/>
        <v>25.660000023683025</v>
      </c>
      <c r="AB54" s="9">
        <f t="shared" si="5"/>
        <v>34.929999946689421</v>
      </c>
    </row>
    <row r="55" spans="1:29" s="19" customFormat="1" ht="14.25" customHeight="1" x14ac:dyDescent="0.2">
      <c r="A55" s="57">
        <v>41</v>
      </c>
      <c r="B55" s="58" t="s">
        <v>133</v>
      </c>
      <c r="C55" s="59" t="s">
        <v>41</v>
      </c>
      <c r="D55" s="59" t="s">
        <v>107</v>
      </c>
      <c r="E55" s="59" t="s">
        <v>58</v>
      </c>
      <c r="F55" s="59" t="s">
        <v>58</v>
      </c>
      <c r="G55" s="59">
        <v>2</v>
      </c>
      <c r="H55" s="59">
        <v>2</v>
      </c>
      <c r="I55" s="59">
        <v>276.5</v>
      </c>
      <c r="J55" s="59">
        <f t="shared" si="6"/>
        <v>1</v>
      </c>
      <c r="K55" s="59">
        <v>0</v>
      </c>
      <c r="L55" s="59">
        <v>1</v>
      </c>
      <c r="M55" s="60">
        <f t="shared" si="7"/>
        <v>42.2</v>
      </c>
      <c r="N55" s="60"/>
      <c r="O55" s="60">
        <v>42.2</v>
      </c>
      <c r="P55" s="28">
        <f t="shared" si="8"/>
        <v>1240513.4300000002</v>
      </c>
      <c r="Q55" s="54">
        <v>488886.34</v>
      </c>
      <c r="R55" s="54">
        <v>318315.75</v>
      </c>
      <c r="S55" s="54">
        <v>433311.34</v>
      </c>
      <c r="T55" s="28">
        <v>0</v>
      </c>
      <c r="U55" s="28">
        <v>0</v>
      </c>
      <c r="V55" s="19">
        <v>0</v>
      </c>
      <c r="W55" s="22"/>
      <c r="X55" s="21"/>
      <c r="Y55" s="5">
        <f t="shared" si="2"/>
        <v>29396.052843601898</v>
      </c>
      <c r="Z55" s="6">
        <f t="shared" si="3"/>
        <v>39.40999977726964</v>
      </c>
      <c r="AA55" s="3">
        <f t="shared" si="4"/>
        <v>25.660000311322705</v>
      </c>
      <c r="AB55" s="9">
        <f t="shared" si="5"/>
        <v>34.929999911407648</v>
      </c>
      <c r="AC55" s="14"/>
    </row>
    <row r="56" spans="1:29" s="19" customFormat="1" ht="14.25" customHeight="1" x14ac:dyDescent="0.2">
      <c r="A56" s="57">
        <v>42</v>
      </c>
      <c r="B56" s="58" t="s">
        <v>168</v>
      </c>
      <c r="C56" s="59" t="s">
        <v>43</v>
      </c>
      <c r="D56" s="59" t="s">
        <v>107</v>
      </c>
      <c r="E56" s="59" t="s">
        <v>57</v>
      </c>
      <c r="F56" s="59" t="s">
        <v>58</v>
      </c>
      <c r="G56" s="59">
        <v>1</v>
      </c>
      <c r="H56" s="59">
        <v>1</v>
      </c>
      <c r="I56" s="59">
        <v>207.5</v>
      </c>
      <c r="J56" s="59">
        <f t="shared" si="6"/>
        <v>1</v>
      </c>
      <c r="K56" s="59">
        <v>0</v>
      </c>
      <c r="L56" s="59">
        <v>1</v>
      </c>
      <c r="M56" s="60">
        <f t="shared" si="7"/>
        <v>42.1</v>
      </c>
      <c r="N56" s="60"/>
      <c r="O56" s="60">
        <v>42.1</v>
      </c>
      <c r="P56" s="28">
        <f t="shared" si="8"/>
        <v>2860637.55</v>
      </c>
      <c r="Q56" s="54">
        <v>1127377.26</v>
      </c>
      <c r="R56" s="54">
        <v>734039.59</v>
      </c>
      <c r="S56" s="54">
        <v>999220.7</v>
      </c>
      <c r="T56" s="28">
        <v>0</v>
      </c>
      <c r="U56" s="28">
        <v>0</v>
      </c>
      <c r="V56" s="19">
        <v>0</v>
      </c>
      <c r="W56" s="22"/>
      <c r="X56" s="21"/>
      <c r="Y56" s="5">
        <f t="shared" si="2"/>
        <v>67948.635391923977</v>
      </c>
      <c r="Z56" s="6">
        <f t="shared" si="3"/>
        <v>39.41000005400894</v>
      </c>
      <c r="AA56" s="3">
        <f t="shared" si="4"/>
        <v>25.659999813677899</v>
      </c>
      <c r="AB56" s="9">
        <f t="shared" si="5"/>
        <v>34.930000132313161</v>
      </c>
      <c r="AC56" s="14"/>
    </row>
    <row r="57" spans="1:29" s="19" customFormat="1" ht="14.25" customHeight="1" x14ac:dyDescent="0.2">
      <c r="A57" s="57">
        <v>43</v>
      </c>
      <c r="B57" s="58" t="s">
        <v>134</v>
      </c>
      <c r="C57" s="59" t="s">
        <v>68</v>
      </c>
      <c r="D57" s="59" t="s">
        <v>135</v>
      </c>
      <c r="E57" s="59" t="s">
        <v>58</v>
      </c>
      <c r="F57" s="59" t="s">
        <v>65</v>
      </c>
      <c r="G57" s="59">
        <v>2</v>
      </c>
      <c r="H57" s="59">
        <v>2</v>
      </c>
      <c r="I57" s="59">
        <v>203</v>
      </c>
      <c r="J57" s="59">
        <f t="shared" si="6"/>
        <v>1</v>
      </c>
      <c r="K57" s="59">
        <v>1</v>
      </c>
      <c r="L57" s="59">
        <v>0</v>
      </c>
      <c r="M57" s="60">
        <f t="shared" si="7"/>
        <v>57.2</v>
      </c>
      <c r="N57" s="60">
        <v>57.2</v>
      </c>
      <c r="O57" s="60"/>
      <c r="P57" s="28">
        <f t="shared" si="8"/>
        <v>2853858.7800000003</v>
      </c>
      <c r="Q57" s="54">
        <v>1124705.75</v>
      </c>
      <c r="R57" s="54">
        <v>732300.16</v>
      </c>
      <c r="S57" s="54">
        <v>996852.87</v>
      </c>
      <c r="T57" s="28">
        <v>0</v>
      </c>
      <c r="U57" s="28">
        <v>0</v>
      </c>
      <c r="V57" s="19">
        <v>0</v>
      </c>
      <c r="W57" s="22"/>
      <c r="X57" s="21"/>
      <c r="Y57" s="5">
        <f t="shared" si="2"/>
        <v>49892.636013986019</v>
      </c>
      <c r="Z57" s="6">
        <f t="shared" si="3"/>
        <v>39.410000168263402</v>
      </c>
      <c r="AA57" s="3">
        <f t="shared" si="4"/>
        <v>25.659999896701262</v>
      </c>
      <c r="AB57" s="9">
        <f t="shared" si="5"/>
        <v>34.929999935035326</v>
      </c>
      <c r="AC57" s="14"/>
    </row>
    <row r="58" spans="1:29" s="19" customFormat="1" ht="14.25" customHeight="1" x14ac:dyDescent="0.2">
      <c r="A58" s="57">
        <v>44</v>
      </c>
      <c r="B58" s="58" t="s">
        <v>136</v>
      </c>
      <c r="C58" s="59" t="s">
        <v>69</v>
      </c>
      <c r="D58" s="59" t="s">
        <v>137</v>
      </c>
      <c r="E58" s="59" t="s">
        <v>58</v>
      </c>
      <c r="F58" s="59" t="s">
        <v>65</v>
      </c>
      <c r="G58" s="59">
        <v>4</v>
      </c>
      <c r="H58" s="59">
        <v>4</v>
      </c>
      <c r="I58" s="59">
        <v>487.9</v>
      </c>
      <c r="J58" s="59">
        <f t="shared" si="6"/>
        <v>2</v>
      </c>
      <c r="K58" s="59">
        <v>1</v>
      </c>
      <c r="L58" s="59">
        <v>1</v>
      </c>
      <c r="M58" s="60">
        <f t="shared" si="7"/>
        <v>122.7</v>
      </c>
      <c r="N58" s="60">
        <v>53.8</v>
      </c>
      <c r="O58" s="60">
        <v>68.900000000000006</v>
      </c>
      <c r="P58" s="28">
        <f t="shared" si="8"/>
        <v>3877451.84</v>
      </c>
      <c r="Q58" s="54">
        <v>1528103.77</v>
      </c>
      <c r="R58" s="54">
        <v>994954.14</v>
      </c>
      <c r="S58" s="54">
        <v>1354393.93</v>
      </c>
      <c r="T58" s="28">
        <v>0</v>
      </c>
      <c r="U58" s="28">
        <v>0</v>
      </c>
      <c r="V58" s="19">
        <v>0</v>
      </c>
      <c r="W58" s="22"/>
      <c r="X58" s="21"/>
      <c r="Y58" s="5">
        <f t="shared" si="2"/>
        <v>31601.074490627543</v>
      </c>
      <c r="Z58" s="6">
        <f t="shared" si="3"/>
        <v>39.409999996286224</v>
      </c>
      <c r="AA58" s="3">
        <f t="shared" si="4"/>
        <v>25.659999944705955</v>
      </c>
      <c r="AB58" s="9">
        <f t="shared" si="5"/>
        <v>34.930000059007824</v>
      </c>
      <c r="AC58" s="14"/>
    </row>
    <row r="59" spans="1:29" s="19" customFormat="1" ht="14.25" customHeight="1" x14ac:dyDescent="0.25">
      <c r="A59" s="57">
        <v>45</v>
      </c>
      <c r="B59" s="61" t="s">
        <v>209</v>
      </c>
      <c r="C59" s="62">
        <v>31</v>
      </c>
      <c r="D59" s="63">
        <v>39274</v>
      </c>
      <c r="E59" s="62" t="s">
        <v>199</v>
      </c>
      <c r="F59" s="62" t="s">
        <v>200</v>
      </c>
      <c r="G59" s="62">
        <v>2</v>
      </c>
      <c r="H59" s="62">
        <v>2</v>
      </c>
      <c r="I59" s="62">
        <v>51.2</v>
      </c>
      <c r="J59" s="59">
        <f t="shared" si="6"/>
        <v>1</v>
      </c>
      <c r="K59" s="62">
        <v>0</v>
      </c>
      <c r="L59" s="62">
        <v>1</v>
      </c>
      <c r="M59" s="60">
        <f t="shared" si="7"/>
        <v>51.2</v>
      </c>
      <c r="N59" s="64">
        <v>0</v>
      </c>
      <c r="O59" s="64">
        <v>51.2</v>
      </c>
      <c r="P59" s="28">
        <f t="shared" si="8"/>
        <v>8317540.9600000009</v>
      </c>
      <c r="Q59" s="54">
        <v>3277942.89</v>
      </c>
      <c r="R59" s="54">
        <v>2134281.0099999998</v>
      </c>
      <c r="S59" s="54">
        <v>2905317.06</v>
      </c>
      <c r="T59" s="28">
        <v>0</v>
      </c>
      <c r="U59" s="28">
        <v>0</v>
      </c>
      <c r="V59" s="19">
        <v>0</v>
      </c>
      <c r="W59" s="22"/>
      <c r="X59" s="21"/>
      <c r="Y59" s="5">
        <f t="shared" si="2"/>
        <v>162451.97187500002</v>
      </c>
      <c r="Z59" s="6">
        <f t="shared" si="3"/>
        <v>39.409999971914772</v>
      </c>
      <c r="AA59" s="3">
        <f t="shared" si="4"/>
        <v>25.659999995960337</v>
      </c>
      <c r="AB59" s="9">
        <f t="shared" si="5"/>
        <v>34.930000032124873</v>
      </c>
      <c r="AC59" s="14"/>
    </row>
    <row r="60" spans="1:29" s="19" customFormat="1" ht="14.25" customHeight="1" x14ac:dyDescent="0.2">
      <c r="A60" s="57">
        <v>46</v>
      </c>
      <c r="B60" s="58" t="s">
        <v>138</v>
      </c>
      <c r="C60" s="59" t="s">
        <v>34</v>
      </c>
      <c r="D60" s="59" t="s">
        <v>128</v>
      </c>
      <c r="E60" s="59" t="s">
        <v>58</v>
      </c>
      <c r="F60" s="59" t="s">
        <v>65</v>
      </c>
      <c r="G60" s="59">
        <v>7</v>
      </c>
      <c r="H60" s="59">
        <v>7</v>
      </c>
      <c r="I60" s="59">
        <v>488.4</v>
      </c>
      <c r="J60" s="59">
        <f t="shared" si="6"/>
        <v>3</v>
      </c>
      <c r="K60" s="59">
        <v>0</v>
      </c>
      <c r="L60" s="59">
        <v>3</v>
      </c>
      <c r="M60" s="60">
        <f t="shared" si="7"/>
        <v>175.1</v>
      </c>
      <c r="N60" s="60"/>
      <c r="O60" s="60">
        <v>175.1</v>
      </c>
      <c r="P60" s="28">
        <f t="shared" si="8"/>
        <v>3470726.13</v>
      </c>
      <c r="Q60" s="54">
        <v>1367813.17</v>
      </c>
      <c r="R60" s="54">
        <v>890588.32</v>
      </c>
      <c r="S60" s="54">
        <v>1212324.6399999999</v>
      </c>
      <c r="T60" s="28">
        <v>0</v>
      </c>
      <c r="U60" s="28">
        <v>0</v>
      </c>
      <c r="V60" s="19">
        <v>0</v>
      </c>
      <c r="W60" s="22"/>
      <c r="X60" s="21"/>
      <c r="Y60" s="5">
        <f t="shared" si="2"/>
        <v>19821.394231867504</v>
      </c>
      <c r="Z60" s="6">
        <f t="shared" si="3"/>
        <v>39.410000062436502</v>
      </c>
      <c r="AA60" s="3">
        <f t="shared" si="4"/>
        <v>25.659999857148051</v>
      </c>
      <c r="AB60" s="9">
        <f t="shared" si="5"/>
        <v>34.930000080415446</v>
      </c>
      <c r="AC60" s="14"/>
    </row>
    <row r="61" spans="1:29" s="19" customFormat="1" ht="14.25" customHeight="1" x14ac:dyDescent="0.2">
      <c r="A61" s="57">
        <v>47</v>
      </c>
      <c r="B61" s="58" t="s">
        <v>139</v>
      </c>
      <c r="C61" s="59" t="s">
        <v>33</v>
      </c>
      <c r="D61" s="59" t="s">
        <v>140</v>
      </c>
      <c r="E61" s="59" t="s">
        <v>58</v>
      </c>
      <c r="F61" s="59" t="s">
        <v>59</v>
      </c>
      <c r="G61" s="59">
        <v>5</v>
      </c>
      <c r="H61" s="59">
        <v>5</v>
      </c>
      <c r="I61" s="59">
        <v>462.2</v>
      </c>
      <c r="J61" s="59">
        <f t="shared" si="6"/>
        <v>1</v>
      </c>
      <c r="K61" s="59">
        <v>0</v>
      </c>
      <c r="L61" s="59">
        <v>1</v>
      </c>
      <c r="M61" s="60">
        <f t="shared" si="7"/>
        <v>63.9</v>
      </c>
      <c r="N61" s="60"/>
      <c r="O61" s="60">
        <v>63.9</v>
      </c>
      <c r="P61" s="28">
        <f t="shared" si="8"/>
        <v>11869612.25</v>
      </c>
      <c r="Q61" s="54">
        <v>4677814.1900000004</v>
      </c>
      <c r="R61" s="54">
        <v>3045742.5</v>
      </c>
      <c r="S61" s="54">
        <v>4146055.56</v>
      </c>
      <c r="T61" s="28">
        <v>0</v>
      </c>
      <c r="U61" s="28">
        <v>0</v>
      </c>
      <c r="V61" s="19">
        <v>0</v>
      </c>
      <c r="W61" s="22"/>
      <c r="X61" s="21"/>
      <c r="Y61" s="5">
        <f t="shared" si="2"/>
        <v>185752.9303599374</v>
      </c>
      <c r="Z61" s="6">
        <f t="shared" si="3"/>
        <v>39.410000019166596</v>
      </c>
      <c r="AA61" s="3">
        <f t="shared" si="4"/>
        <v>25.659999971776667</v>
      </c>
      <c r="AB61" s="9">
        <f t="shared" si="5"/>
        <v>34.930000009056741</v>
      </c>
      <c r="AC61" s="14"/>
    </row>
    <row r="62" spans="1:29" s="19" customFormat="1" ht="14.25" customHeight="1" x14ac:dyDescent="0.2">
      <c r="A62" s="57">
        <v>48</v>
      </c>
      <c r="B62" s="58" t="s">
        <v>141</v>
      </c>
      <c r="C62" s="59" t="s">
        <v>44</v>
      </c>
      <c r="D62" s="59" t="s">
        <v>107</v>
      </c>
      <c r="E62" s="59" t="s">
        <v>58</v>
      </c>
      <c r="F62" s="59" t="s">
        <v>59</v>
      </c>
      <c r="G62" s="59">
        <v>2</v>
      </c>
      <c r="H62" s="59">
        <v>2</v>
      </c>
      <c r="I62" s="59">
        <v>464</v>
      </c>
      <c r="J62" s="59">
        <f t="shared" si="6"/>
        <v>1</v>
      </c>
      <c r="K62" s="59">
        <v>0</v>
      </c>
      <c r="L62" s="59">
        <v>1</v>
      </c>
      <c r="M62" s="60">
        <f t="shared" si="7"/>
        <v>51.4</v>
      </c>
      <c r="N62" s="60"/>
      <c r="O62" s="60">
        <v>51.4</v>
      </c>
      <c r="P62" s="28">
        <f t="shared" si="8"/>
        <v>3638839.4300000006</v>
      </c>
      <c r="Q62" s="54">
        <v>1434066.62</v>
      </c>
      <c r="R62" s="54">
        <v>933726.2</v>
      </c>
      <c r="S62" s="54">
        <v>1271046.6100000001</v>
      </c>
      <c r="T62" s="28">
        <v>0</v>
      </c>
      <c r="U62" s="28">
        <v>0</v>
      </c>
      <c r="V62" s="19">
        <v>0</v>
      </c>
      <c r="W62" s="22"/>
      <c r="X62" s="21"/>
      <c r="Y62" s="5">
        <f t="shared" si="2"/>
        <v>70794.541439688735</v>
      </c>
      <c r="Z62" s="6">
        <f t="shared" si="3"/>
        <v>39.410000017505574</v>
      </c>
      <c r="AA62" s="3">
        <f t="shared" si="4"/>
        <v>25.660000062162673</v>
      </c>
      <c r="AB62" s="9">
        <f t="shared" si="5"/>
        <v>34.929999920331738</v>
      </c>
      <c r="AC62" s="14"/>
    </row>
    <row r="63" spans="1:29" s="19" customFormat="1" ht="14.25" customHeight="1" x14ac:dyDescent="0.2">
      <c r="A63" s="57">
        <v>49</v>
      </c>
      <c r="B63" s="58" t="s">
        <v>142</v>
      </c>
      <c r="C63" s="59" t="s">
        <v>143</v>
      </c>
      <c r="D63" s="59" t="s">
        <v>144</v>
      </c>
      <c r="E63" s="59" t="s">
        <v>58</v>
      </c>
      <c r="F63" s="59" t="s">
        <v>59</v>
      </c>
      <c r="G63" s="59">
        <v>6</v>
      </c>
      <c r="H63" s="59">
        <v>6</v>
      </c>
      <c r="I63" s="59">
        <v>461.6</v>
      </c>
      <c r="J63" s="59">
        <f t="shared" si="6"/>
        <v>1</v>
      </c>
      <c r="K63" s="59">
        <v>0</v>
      </c>
      <c r="L63" s="59">
        <v>1</v>
      </c>
      <c r="M63" s="60">
        <f t="shared" si="7"/>
        <v>51.7</v>
      </c>
      <c r="N63" s="60">
        <v>0</v>
      </c>
      <c r="O63" s="60">
        <v>51.7</v>
      </c>
      <c r="P63" s="28">
        <f t="shared" si="8"/>
        <v>4331628.91</v>
      </c>
      <c r="Q63" s="54">
        <v>1707094.95</v>
      </c>
      <c r="R63" s="54">
        <v>1111495.98</v>
      </c>
      <c r="S63" s="54">
        <v>1513037.98</v>
      </c>
      <c r="T63" s="28">
        <v>0</v>
      </c>
      <c r="U63" s="28">
        <v>0</v>
      </c>
      <c r="V63" s="24">
        <v>0</v>
      </c>
      <c r="W63" s="25">
        <v>0</v>
      </c>
      <c r="Y63" s="5">
        <f t="shared" si="2"/>
        <v>83783.924758220499</v>
      </c>
      <c r="Z63" s="6">
        <f t="shared" si="3"/>
        <v>39.409999920791918</v>
      </c>
      <c r="AA63" s="3">
        <f t="shared" si="4"/>
        <v>25.66000003910769</v>
      </c>
      <c r="AB63" s="9">
        <f t="shared" si="5"/>
        <v>34.930000040100389</v>
      </c>
      <c r="AC63" s="14"/>
    </row>
    <row r="64" spans="1:29" s="19" customFormat="1" ht="14.25" customHeight="1" x14ac:dyDescent="0.2">
      <c r="A64" s="57">
        <v>50</v>
      </c>
      <c r="B64" s="58" t="s">
        <v>169</v>
      </c>
      <c r="C64" s="59" t="s">
        <v>67</v>
      </c>
      <c r="D64" s="59" t="s">
        <v>114</v>
      </c>
      <c r="E64" s="59" t="s">
        <v>57</v>
      </c>
      <c r="F64" s="59" t="s">
        <v>59</v>
      </c>
      <c r="G64" s="59">
        <v>1</v>
      </c>
      <c r="H64" s="59">
        <v>1</v>
      </c>
      <c r="I64" s="59">
        <v>203.1</v>
      </c>
      <c r="J64" s="59">
        <f t="shared" si="6"/>
        <v>1</v>
      </c>
      <c r="K64" s="59">
        <v>0</v>
      </c>
      <c r="L64" s="59">
        <v>1</v>
      </c>
      <c r="M64" s="60">
        <f t="shared" si="7"/>
        <v>15.5</v>
      </c>
      <c r="N64" s="60"/>
      <c r="O64" s="60">
        <v>15.5</v>
      </c>
      <c r="P64" s="28">
        <f t="shared" si="8"/>
        <v>3484283.6500000004</v>
      </c>
      <c r="Q64" s="54">
        <v>1373156.19</v>
      </c>
      <c r="R64" s="54">
        <v>894067.18</v>
      </c>
      <c r="S64" s="54">
        <v>1217060.28</v>
      </c>
      <c r="T64" s="28">
        <v>0</v>
      </c>
      <c r="U64" s="28">
        <v>0</v>
      </c>
      <c r="V64" s="24">
        <v>0</v>
      </c>
      <c r="W64" s="25"/>
      <c r="Y64" s="5">
        <f t="shared" si="2"/>
        <v>224792.49354838711</v>
      </c>
      <c r="Z64" s="6">
        <f t="shared" si="3"/>
        <v>39.410000101455573</v>
      </c>
      <c r="AA64" s="3">
        <f t="shared" si="4"/>
        <v>25.659999868265601</v>
      </c>
      <c r="AB64" s="9">
        <f t="shared" si="5"/>
        <v>34.930000030278819</v>
      </c>
      <c r="AC64" s="14"/>
    </row>
    <row r="65" spans="1:29" s="19" customFormat="1" ht="14.25" customHeight="1" x14ac:dyDescent="0.2">
      <c r="A65" s="57">
        <v>51</v>
      </c>
      <c r="B65" s="58" t="s">
        <v>170</v>
      </c>
      <c r="C65" s="59" t="s">
        <v>35</v>
      </c>
      <c r="D65" s="59" t="s">
        <v>85</v>
      </c>
      <c r="E65" s="59" t="s">
        <v>65</v>
      </c>
      <c r="F65" s="59" t="s">
        <v>59</v>
      </c>
      <c r="G65" s="59">
        <v>4</v>
      </c>
      <c r="H65" s="59">
        <v>4</v>
      </c>
      <c r="I65" s="59">
        <v>204.3</v>
      </c>
      <c r="J65" s="59">
        <f t="shared" si="6"/>
        <v>1</v>
      </c>
      <c r="K65" s="59">
        <v>0</v>
      </c>
      <c r="L65" s="59">
        <v>1</v>
      </c>
      <c r="M65" s="60">
        <f t="shared" si="7"/>
        <v>44</v>
      </c>
      <c r="N65" s="60"/>
      <c r="O65" s="60">
        <v>44</v>
      </c>
      <c r="P65" s="28">
        <f t="shared" si="8"/>
        <v>3504619.9400000004</v>
      </c>
      <c r="Q65" s="54">
        <v>1381170.72</v>
      </c>
      <c r="R65" s="54">
        <v>899285.48</v>
      </c>
      <c r="S65" s="54">
        <v>1224163.74</v>
      </c>
      <c r="T65" s="28">
        <v>0</v>
      </c>
      <c r="U65" s="28">
        <v>0</v>
      </c>
      <c r="V65" s="24">
        <v>0</v>
      </c>
      <c r="W65" s="25"/>
      <c r="Y65" s="5">
        <f t="shared" si="2"/>
        <v>79650.453181818186</v>
      </c>
      <c r="Z65" s="6">
        <f t="shared" si="3"/>
        <v>39.410000046966573</v>
      </c>
      <c r="AA65" s="3">
        <f t="shared" si="4"/>
        <v>25.66000009690066</v>
      </c>
      <c r="AB65" s="9">
        <f t="shared" si="5"/>
        <v>34.929999856132753</v>
      </c>
      <c r="AC65" s="14"/>
    </row>
    <row r="66" spans="1:29" s="19" customFormat="1" ht="14.25" customHeight="1" x14ac:dyDescent="0.2">
      <c r="A66" s="57">
        <v>52</v>
      </c>
      <c r="B66" s="61" t="s">
        <v>210</v>
      </c>
      <c r="C66" s="59">
        <v>73</v>
      </c>
      <c r="D66" s="65">
        <v>36273</v>
      </c>
      <c r="E66" s="62" t="s">
        <v>199</v>
      </c>
      <c r="F66" s="62" t="s">
        <v>200</v>
      </c>
      <c r="G66" s="66">
        <v>1</v>
      </c>
      <c r="H66" s="66">
        <v>1</v>
      </c>
      <c r="I66" s="68">
        <v>52.7</v>
      </c>
      <c r="J66" s="59">
        <f t="shared" si="6"/>
        <v>1</v>
      </c>
      <c r="K66" s="66">
        <v>0</v>
      </c>
      <c r="L66" s="66">
        <v>1</v>
      </c>
      <c r="M66" s="60">
        <f t="shared" si="7"/>
        <v>52.7</v>
      </c>
      <c r="N66" s="68">
        <v>0</v>
      </c>
      <c r="O66" s="68">
        <v>52.7</v>
      </c>
      <c r="P66" s="28">
        <f t="shared" si="8"/>
        <v>1050708.1000000001</v>
      </c>
      <c r="Q66" s="54">
        <v>414084.06</v>
      </c>
      <c r="R66" s="54">
        <v>269611.7</v>
      </c>
      <c r="S66" s="54">
        <v>367012.34</v>
      </c>
      <c r="T66" s="28">
        <v>0</v>
      </c>
      <c r="U66" s="28">
        <v>0</v>
      </c>
      <c r="V66" s="24">
        <v>0</v>
      </c>
      <c r="W66" s="25"/>
      <c r="Y66" s="5">
        <f t="shared" si="2"/>
        <v>19937.535104364328</v>
      </c>
      <c r="Z66" s="6">
        <f t="shared" si="3"/>
        <v>39.409999789665655</v>
      </c>
      <c r="AA66" s="3">
        <f t="shared" si="4"/>
        <v>25.660000146567821</v>
      </c>
      <c r="AB66" s="9">
        <f t="shared" si="5"/>
        <v>34.930000063766521</v>
      </c>
      <c r="AC66" s="14"/>
    </row>
    <row r="67" spans="1:29" s="19" customFormat="1" ht="14.25" customHeight="1" x14ac:dyDescent="0.2">
      <c r="A67" s="57">
        <v>53</v>
      </c>
      <c r="B67" s="58" t="s">
        <v>145</v>
      </c>
      <c r="C67" s="59" t="s">
        <v>55</v>
      </c>
      <c r="D67" s="59" t="s">
        <v>146</v>
      </c>
      <c r="E67" s="59" t="s">
        <v>58</v>
      </c>
      <c r="F67" s="59" t="s">
        <v>59</v>
      </c>
      <c r="G67" s="59">
        <v>1</v>
      </c>
      <c r="H67" s="59">
        <v>1</v>
      </c>
      <c r="I67" s="59">
        <v>482</v>
      </c>
      <c r="J67" s="59">
        <f t="shared" si="6"/>
        <v>1</v>
      </c>
      <c r="K67" s="59">
        <v>0</v>
      </c>
      <c r="L67" s="59">
        <v>1</v>
      </c>
      <c r="M67" s="60">
        <f t="shared" si="7"/>
        <v>67.2</v>
      </c>
      <c r="N67" s="60"/>
      <c r="O67" s="60">
        <v>67.2</v>
      </c>
      <c r="P67" s="28">
        <f t="shared" si="8"/>
        <v>2982655.26</v>
      </c>
      <c r="Q67" s="54">
        <v>1175464.44</v>
      </c>
      <c r="R67" s="54">
        <v>765349.34</v>
      </c>
      <c r="S67" s="54">
        <v>1041841.48</v>
      </c>
      <c r="T67" s="28">
        <v>0</v>
      </c>
      <c r="U67" s="28">
        <v>0</v>
      </c>
      <c r="V67" s="26"/>
      <c r="W67" s="23"/>
      <c r="Y67" s="5">
        <f t="shared" si="2"/>
        <v>44384.750892857141</v>
      </c>
      <c r="Z67" s="6">
        <f t="shared" si="3"/>
        <v>39.410000068194272</v>
      </c>
      <c r="AA67" s="3">
        <f t="shared" si="4"/>
        <v>25.66000000952172</v>
      </c>
      <c r="AB67" s="9">
        <f t="shared" si="5"/>
        <v>34.929999922284011</v>
      </c>
      <c r="AC67" s="14"/>
    </row>
    <row r="68" spans="1:29" s="14" customFormat="1" ht="14.25" customHeight="1" x14ac:dyDescent="0.25">
      <c r="A68" s="57">
        <v>54</v>
      </c>
      <c r="B68" s="61" t="s">
        <v>211</v>
      </c>
      <c r="C68" s="62">
        <v>111</v>
      </c>
      <c r="D68" s="63">
        <v>40490</v>
      </c>
      <c r="E68" s="62" t="s">
        <v>199</v>
      </c>
      <c r="F68" s="62" t="s">
        <v>200</v>
      </c>
      <c r="G68" s="62">
        <v>1</v>
      </c>
      <c r="H68" s="62">
        <v>1</v>
      </c>
      <c r="I68" s="62">
        <v>52.9</v>
      </c>
      <c r="J68" s="59">
        <f t="shared" si="6"/>
        <v>1</v>
      </c>
      <c r="K68" s="70">
        <v>0</v>
      </c>
      <c r="L68" s="70">
        <v>1</v>
      </c>
      <c r="M68" s="60">
        <f t="shared" si="7"/>
        <v>52.9</v>
      </c>
      <c r="N68" s="64">
        <v>0</v>
      </c>
      <c r="O68" s="64">
        <v>52.9</v>
      </c>
      <c r="P68" s="28">
        <f t="shared" si="8"/>
        <v>3572407.56</v>
      </c>
      <c r="Q68" s="54">
        <v>1407885.82</v>
      </c>
      <c r="R68" s="54">
        <v>916679.78</v>
      </c>
      <c r="S68" s="54">
        <v>1247841.96</v>
      </c>
      <c r="T68" s="28">
        <v>0</v>
      </c>
      <c r="U68" s="28">
        <v>0</v>
      </c>
      <c r="W68" s="15"/>
      <c r="X68" s="15"/>
      <c r="Y68" s="5">
        <f t="shared" si="2"/>
        <v>67531.33383742912</v>
      </c>
      <c r="Z68" s="6">
        <f t="shared" si="3"/>
        <v>39.410000016907368</v>
      </c>
      <c r="AA68" s="3">
        <f t="shared" si="4"/>
        <v>25.6600000029112</v>
      </c>
      <c r="AB68" s="9">
        <f t="shared" si="5"/>
        <v>34.929999980181435</v>
      </c>
    </row>
    <row r="69" spans="1:29" s="19" customFormat="1" ht="14.25" customHeight="1" x14ac:dyDescent="0.25">
      <c r="A69" s="57">
        <v>55</v>
      </c>
      <c r="B69" s="61" t="s">
        <v>212</v>
      </c>
      <c r="C69" s="62">
        <v>182</v>
      </c>
      <c r="D69" s="63">
        <v>40164</v>
      </c>
      <c r="E69" s="62" t="s">
        <v>199</v>
      </c>
      <c r="F69" s="62" t="s">
        <v>200</v>
      </c>
      <c r="G69" s="62">
        <v>2</v>
      </c>
      <c r="H69" s="62">
        <v>2</v>
      </c>
      <c r="I69" s="62">
        <v>65.8</v>
      </c>
      <c r="J69" s="59">
        <f t="shared" si="6"/>
        <v>1</v>
      </c>
      <c r="K69" s="70">
        <v>0</v>
      </c>
      <c r="L69" s="70">
        <v>1</v>
      </c>
      <c r="M69" s="60">
        <f t="shared" si="7"/>
        <v>65.8</v>
      </c>
      <c r="N69" s="64">
        <v>0</v>
      </c>
      <c r="O69" s="64">
        <v>65.8</v>
      </c>
      <c r="P69" s="28">
        <f t="shared" si="8"/>
        <v>4555328.0599999996</v>
      </c>
      <c r="Q69" s="54">
        <v>1795254.79</v>
      </c>
      <c r="R69" s="54">
        <v>1168897.18</v>
      </c>
      <c r="S69" s="54">
        <v>1591176.09</v>
      </c>
      <c r="T69" s="28">
        <v>0</v>
      </c>
      <c r="U69" s="28">
        <v>0</v>
      </c>
      <c r="V69" s="19">
        <v>0</v>
      </c>
      <c r="W69" s="22"/>
      <c r="X69" s="27"/>
      <c r="Y69" s="5">
        <f t="shared" si="2"/>
        <v>69229.909726443759</v>
      </c>
      <c r="Z69" s="6">
        <f t="shared" si="3"/>
        <v>39.410000034113899</v>
      </c>
      <c r="AA69" s="3">
        <f t="shared" si="4"/>
        <v>25.659999995697348</v>
      </c>
      <c r="AB69" s="9">
        <f t="shared" si="5"/>
        <v>34.92999997018876</v>
      </c>
      <c r="AC69" s="14"/>
    </row>
    <row r="70" spans="1:29" s="19" customFormat="1" ht="14.25" customHeight="1" x14ac:dyDescent="0.2">
      <c r="A70" s="57">
        <v>56</v>
      </c>
      <c r="B70" s="58" t="s">
        <v>147</v>
      </c>
      <c r="C70" s="59" t="s">
        <v>148</v>
      </c>
      <c r="D70" s="59" t="s">
        <v>144</v>
      </c>
      <c r="E70" s="59" t="s">
        <v>58</v>
      </c>
      <c r="F70" s="59" t="s">
        <v>59</v>
      </c>
      <c r="G70" s="59">
        <v>6</v>
      </c>
      <c r="H70" s="59">
        <v>6</v>
      </c>
      <c r="I70" s="59">
        <v>460.39</v>
      </c>
      <c r="J70" s="59">
        <f t="shared" si="6"/>
        <v>2</v>
      </c>
      <c r="K70" s="59">
        <v>0</v>
      </c>
      <c r="L70" s="59">
        <v>2</v>
      </c>
      <c r="M70" s="60">
        <f t="shared" si="7"/>
        <v>115.4</v>
      </c>
      <c r="N70" s="60"/>
      <c r="O70" s="60">
        <v>115.4</v>
      </c>
      <c r="P70" s="28">
        <f t="shared" si="8"/>
        <v>3585965.08</v>
      </c>
      <c r="Q70" s="54">
        <v>1413228.84</v>
      </c>
      <c r="R70" s="54">
        <v>920158.64</v>
      </c>
      <c r="S70" s="54">
        <v>1252577.6000000001</v>
      </c>
      <c r="T70" s="28">
        <v>0</v>
      </c>
      <c r="U70" s="28">
        <v>0</v>
      </c>
      <c r="V70" s="19">
        <v>0</v>
      </c>
      <c r="W70" s="22"/>
      <c r="X70" s="27"/>
      <c r="Y70" s="5">
        <f t="shared" si="2"/>
        <v>31074.220797227037</v>
      </c>
      <c r="Z70" s="6">
        <f t="shared" si="3"/>
        <v>39.410000054992167</v>
      </c>
      <c r="AA70" s="3">
        <f t="shared" si="4"/>
        <v>25.660000013162424</v>
      </c>
      <c r="AB70" s="9">
        <f t="shared" si="5"/>
        <v>34.929999931845408</v>
      </c>
      <c r="AC70" s="14"/>
    </row>
    <row r="71" spans="1:29" s="19" customFormat="1" ht="14.25" customHeight="1" x14ac:dyDescent="0.2">
      <c r="A71" s="57">
        <v>57</v>
      </c>
      <c r="B71" s="58" t="s">
        <v>149</v>
      </c>
      <c r="C71" s="59" t="s">
        <v>104</v>
      </c>
      <c r="D71" s="59" t="s">
        <v>118</v>
      </c>
      <c r="E71" s="59" t="s">
        <v>58</v>
      </c>
      <c r="F71" s="59" t="s">
        <v>59</v>
      </c>
      <c r="G71" s="59">
        <v>3</v>
      </c>
      <c r="H71" s="59">
        <v>3</v>
      </c>
      <c r="I71" s="59">
        <v>327.39999999999998</v>
      </c>
      <c r="J71" s="59">
        <f t="shared" si="6"/>
        <v>2</v>
      </c>
      <c r="K71" s="59">
        <v>1</v>
      </c>
      <c r="L71" s="59">
        <v>1</v>
      </c>
      <c r="M71" s="60">
        <f t="shared" si="7"/>
        <v>76.5</v>
      </c>
      <c r="N71" s="60">
        <v>40.299999999999997</v>
      </c>
      <c r="O71" s="60">
        <v>36.200000000000003</v>
      </c>
      <c r="P71" s="28">
        <f t="shared" si="8"/>
        <v>4460425.38</v>
      </c>
      <c r="Q71" s="54">
        <v>1757853.64</v>
      </c>
      <c r="R71" s="54">
        <v>1144545.1499999999</v>
      </c>
      <c r="S71" s="54">
        <v>1558026.59</v>
      </c>
      <c r="T71" s="28">
        <v>0</v>
      </c>
      <c r="U71" s="28">
        <v>0</v>
      </c>
      <c r="V71" s="19">
        <v>0</v>
      </c>
      <c r="W71" s="22"/>
      <c r="X71" s="27"/>
      <c r="Y71" s="5">
        <f t="shared" si="2"/>
        <v>58306.214117647054</v>
      </c>
      <c r="Z71" s="6">
        <f t="shared" si="3"/>
        <v>39.409999949377024</v>
      </c>
      <c r="AA71" s="3">
        <f t="shared" si="4"/>
        <v>25.659999943772178</v>
      </c>
      <c r="AB71" s="9">
        <f t="shared" si="5"/>
        <v>34.930000106850798</v>
      </c>
      <c r="AC71" s="14"/>
    </row>
    <row r="72" spans="1:29" s="19" customFormat="1" ht="14.25" customHeight="1" x14ac:dyDescent="0.2">
      <c r="A72" s="57">
        <v>58</v>
      </c>
      <c r="B72" s="58" t="s">
        <v>150</v>
      </c>
      <c r="C72" s="59" t="s">
        <v>36</v>
      </c>
      <c r="D72" s="59" t="s">
        <v>140</v>
      </c>
      <c r="E72" s="59" t="s">
        <v>58</v>
      </c>
      <c r="F72" s="59" t="s">
        <v>59</v>
      </c>
      <c r="G72" s="59">
        <v>18</v>
      </c>
      <c r="H72" s="59">
        <v>18</v>
      </c>
      <c r="I72" s="59">
        <v>474</v>
      </c>
      <c r="J72" s="59">
        <f t="shared" si="6"/>
        <v>6</v>
      </c>
      <c r="K72" s="59">
        <v>0</v>
      </c>
      <c r="L72" s="59">
        <v>6</v>
      </c>
      <c r="M72" s="60">
        <f t="shared" si="7"/>
        <v>291.70000000000005</v>
      </c>
      <c r="N72" s="60"/>
      <c r="O72" s="60">
        <v>291.70000000000005</v>
      </c>
      <c r="P72" s="28">
        <f t="shared" si="8"/>
        <v>7822691.3300000001</v>
      </c>
      <c r="Q72" s="54">
        <v>3082922.66</v>
      </c>
      <c r="R72" s="54">
        <v>2007302.59</v>
      </c>
      <c r="S72" s="54">
        <v>2732466.08</v>
      </c>
      <c r="T72" s="28">
        <v>0</v>
      </c>
      <c r="U72" s="28">
        <v>0</v>
      </c>
      <c r="V72" s="19">
        <v>0</v>
      </c>
      <c r="W72" s="22"/>
      <c r="X72" s="27"/>
      <c r="Y72" s="5">
        <f t="shared" si="2"/>
        <v>26817.591121014739</v>
      </c>
      <c r="Z72" s="6">
        <f t="shared" si="3"/>
        <v>39.410000087527422</v>
      </c>
      <c r="AA72" s="3">
        <f t="shared" si="4"/>
        <v>25.659999932529615</v>
      </c>
      <c r="AB72" s="9">
        <f t="shared" si="5"/>
        <v>34.929999979942963</v>
      </c>
      <c r="AC72" s="14"/>
    </row>
    <row r="73" spans="1:29" s="19" customFormat="1" ht="14.25" customHeight="1" x14ac:dyDescent="0.2">
      <c r="A73" s="57">
        <v>59</v>
      </c>
      <c r="B73" s="58" t="s">
        <v>151</v>
      </c>
      <c r="C73" s="59" t="s">
        <v>35</v>
      </c>
      <c r="D73" s="59" t="s">
        <v>152</v>
      </c>
      <c r="E73" s="59" t="s">
        <v>58</v>
      </c>
      <c r="F73" s="59" t="s">
        <v>65</v>
      </c>
      <c r="G73" s="59">
        <v>11</v>
      </c>
      <c r="H73" s="59">
        <v>11</v>
      </c>
      <c r="I73" s="59">
        <v>576.20000000000005</v>
      </c>
      <c r="J73" s="59">
        <f t="shared" si="6"/>
        <v>4</v>
      </c>
      <c r="K73" s="59">
        <v>1</v>
      </c>
      <c r="L73" s="59">
        <v>3</v>
      </c>
      <c r="M73" s="60">
        <f t="shared" si="7"/>
        <v>290.2</v>
      </c>
      <c r="N73" s="60">
        <v>79.400000000000006</v>
      </c>
      <c r="O73" s="60">
        <v>210.79999999999998</v>
      </c>
      <c r="P73" s="28">
        <f t="shared" si="8"/>
        <v>5185752.91</v>
      </c>
      <c r="Q73" s="54">
        <v>2043705.22</v>
      </c>
      <c r="R73" s="54">
        <v>1330664.2</v>
      </c>
      <c r="S73" s="54">
        <v>1811383.49</v>
      </c>
      <c r="T73" s="28">
        <v>0</v>
      </c>
      <c r="U73" s="28">
        <v>0</v>
      </c>
      <c r="V73" s="19">
        <v>0</v>
      </c>
      <c r="W73" s="22"/>
      <c r="X73" s="27"/>
      <c r="Y73" s="5">
        <f t="shared" si="2"/>
        <v>17869.582736044107</v>
      </c>
      <c r="Z73" s="6">
        <f t="shared" si="3"/>
        <v>39.409999964691721</v>
      </c>
      <c r="AA73" s="3">
        <f t="shared" si="4"/>
        <v>25.660000063520187</v>
      </c>
      <c r="AB73" s="9">
        <f t="shared" si="5"/>
        <v>34.929999971788085</v>
      </c>
      <c r="AC73" s="14"/>
    </row>
    <row r="74" spans="1:29" s="19" customFormat="1" ht="14.25" customHeight="1" x14ac:dyDescent="0.2">
      <c r="A74" s="57">
        <v>60</v>
      </c>
      <c r="B74" s="58" t="s">
        <v>153</v>
      </c>
      <c r="C74" s="59" t="s">
        <v>63</v>
      </c>
      <c r="D74" s="59" t="s">
        <v>115</v>
      </c>
      <c r="E74" s="59" t="s">
        <v>58</v>
      </c>
      <c r="F74" s="59" t="s">
        <v>65</v>
      </c>
      <c r="G74" s="59">
        <v>12</v>
      </c>
      <c r="H74" s="59">
        <v>12</v>
      </c>
      <c r="I74" s="59">
        <v>444.9</v>
      </c>
      <c r="J74" s="59">
        <f t="shared" si="6"/>
        <v>4</v>
      </c>
      <c r="K74" s="59">
        <v>0</v>
      </c>
      <c r="L74" s="59">
        <v>4</v>
      </c>
      <c r="M74" s="60">
        <f t="shared" si="7"/>
        <v>206</v>
      </c>
      <c r="N74" s="60"/>
      <c r="O74" s="60">
        <v>206</v>
      </c>
      <c r="P74" s="28">
        <f t="shared" si="8"/>
        <v>19773648.739999998</v>
      </c>
      <c r="Q74" s="54">
        <v>7792794.9699999997</v>
      </c>
      <c r="R74" s="54">
        <v>5073918.2699999996</v>
      </c>
      <c r="S74" s="54">
        <v>6906935.5</v>
      </c>
      <c r="T74" s="28">
        <v>0</v>
      </c>
      <c r="U74" s="28">
        <v>0</v>
      </c>
      <c r="V74" s="19">
        <v>0</v>
      </c>
      <c r="W74" s="22"/>
      <c r="X74" s="27"/>
      <c r="Y74" s="5">
        <f t="shared" si="2"/>
        <v>95988.586116504841</v>
      </c>
      <c r="Z74" s="6">
        <f t="shared" si="3"/>
        <v>39.410000007919635</v>
      </c>
      <c r="AA74" s="3">
        <f t="shared" si="4"/>
        <v>25.660000016769793</v>
      </c>
      <c r="AB74" s="9">
        <f t="shared" si="5"/>
        <v>34.929999975310579</v>
      </c>
      <c r="AC74" s="14"/>
    </row>
    <row r="75" spans="1:29" s="19" customFormat="1" ht="14.25" customHeight="1" x14ac:dyDescent="0.2">
      <c r="A75" s="57">
        <v>61</v>
      </c>
      <c r="B75" s="58" t="s">
        <v>154</v>
      </c>
      <c r="C75" s="59" t="s">
        <v>70</v>
      </c>
      <c r="D75" s="59" t="s">
        <v>121</v>
      </c>
      <c r="E75" s="59" t="s">
        <v>58</v>
      </c>
      <c r="F75" s="59" t="s">
        <v>65</v>
      </c>
      <c r="G75" s="59">
        <v>16</v>
      </c>
      <c r="H75" s="59">
        <v>16</v>
      </c>
      <c r="I75" s="59">
        <v>513.6</v>
      </c>
      <c r="J75" s="59">
        <f t="shared" si="6"/>
        <v>5</v>
      </c>
      <c r="K75" s="59">
        <v>0</v>
      </c>
      <c r="L75" s="59">
        <v>5</v>
      </c>
      <c r="M75" s="60">
        <f t="shared" si="7"/>
        <v>316.8</v>
      </c>
      <c r="N75" s="60"/>
      <c r="O75" s="60">
        <v>316.8</v>
      </c>
      <c r="P75" s="28">
        <f t="shared" si="8"/>
        <v>19671967.309999999</v>
      </c>
      <c r="Q75" s="54">
        <v>7752722.3200000003</v>
      </c>
      <c r="R75" s="54">
        <v>5047826.8099999996</v>
      </c>
      <c r="S75" s="54">
        <v>6871418.1799999997</v>
      </c>
      <c r="T75" s="28">
        <v>0</v>
      </c>
      <c r="U75" s="28">
        <v>0</v>
      </c>
      <c r="V75" s="19">
        <v>0</v>
      </c>
      <c r="W75" s="22"/>
      <c r="X75" s="27"/>
      <c r="Y75" s="5">
        <f t="shared" si="2"/>
        <v>62095.85640782828</v>
      </c>
      <c r="Z75" s="6">
        <f t="shared" si="3"/>
        <v>39.410000015905887</v>
      </c>
      <c r="AA75" s="3">
        <f t="shared" si="4"/>
        <v>25.659999991124426</v>
      </c>
      <c r="AB75" s="9">
        <f t="shared" si="5"/>
        <v>34.929999992969691</v>
      </c>
      <c r="AC75" s="14"/>
    </row>
    <row r="76" spans="1:29" s="19" customFormat="1" ht="14.25" customHeight="1" x14ac:dyDescent="0.2">
      <c r="A76" s="57">
        <v>62</v>
      </c>
      <c r="B76" s="58" t="s">
        <v>155</v>
      </c>
      <c r="C76" s="59" t="s">
        <v>39</v>
      </c>
      <c r="D76" s="59" t="s">
        <v>89</v>
      </c>
      <c r="E76" s="59" t="s">
        <v>58</v>
      </c>
      <c r="F76" s="59" t="s">
        <v>59</v>
      </c>
      <c r="G76" s="59">
        <v>1</v>
      </c>
      <c r="H76" s="59">
        <v>1</v>
      </c>
      <c r="I76" s="59">
        <v>563.29999999999995</v>
      </c>
      <c r="J76" s="59">
        <f t="shared" si="6"/>
        <v>1</v>
      </c>
      <c r="K76" s="59">
        <v>0</v>
      </c>
      <c r="L76" s="59">
        <v>1</v>
      </c>
      <c r="M76" s="60">
        <f t="shared" si="7"/>
        <v>39.4</v>
      </c>
      <c r="N76" s="60"/>
      <c r="O76" s="60">
        <v>39.4</v>
      </c>
      <c r="P76" s="28">
        <f t="shared" si="8"/>
        <v>13964249.699999999</v>
      </c>
      <c r="Q76" s="54">
        <v>5503310.8099999996</v>
      </c>
      <c r="R76" s="54">
        <v>3583226.47</v>
      </c>
      <c r="S76" s="54">
        <v>4877712.42</v>
      </c>
      <c r="T76" s="28">
        <v>0</v>
      </c>
      <c r="U76" s="28">
        <v>0</v>
      </c>
      <c r="V76" s="19">
        <v>0</v>
      </c>
      <c r="W76" s="22"/>
      <c r="X76" s="27"/>
      <c r="Y76" s="5">
        <f t="shared" si="2"/>
        <v>354422.58121827408</v>
      </c>
      <c r="Z76" s="6">
        <f t="shared" si="3"/>
        <v>39.410000023130493</v>
      </c>
      <c r="AA76" s="3">
        <f t="shared" si="4"/>
        <v>25.659999978373346</v>
      </c>
      <c r="AB76" s="9">
        <f t="shared" si="5"/>
        <v>34.929999998496164</v>
      </c>
      <c r="AC76" s="14"/>
    </row>
    <row r="77" spans="1:29" s="19" customFormat="1" ht="14.25" customHeight="1" x14ac:dyDescent="0.2">
      <c r="A77" s="57">
        <v>63</v>
      </c>
      <c r="B77" s="58" t="s">
        <v>156</v>
      </c>
      <c r="C77" s="59" t="s">
        <v>51</v>
      </c>
      <c r="D77" s="59" t="s">
        <v>128</v>
      </c>
      <c r="E77" s="59" t="s">
        <v>58</v>
      </c>
      <c r="F77" s="59" t="s">
        <v>65</v>
      </c>
      <c r="G77" s="59">
        <v>12</v>
      </c>
      <c r="H77" s="59">
        <v>12</v>
      </c>
      <c r="I77" s="59">
        <v>681.1</v>
      </c>
      <c r="J77" s="59">
        <f t="shared" si="6"/>
        <v>7</v>
      </c>
      <c r="K77" s="59">
        <v>1</v>
      </c>
      <c r="L77" s="59">
        <v>6</v>
      </c>
      <c r="M77" s="60">
        <f t="shared" si="7"/>
        <v>143.47</v>
      </c>
      <c r="N77" s="60">
        <v>33.07</v>
      </c>
      <c r="O77" s="60">
        <v>110.4</v>
      </c>
      <c r="P77" s="28">
        <f t="shared" si="8"/>
        <v>21475118.009999998</v>
      </c>
      <c r="Q77" s="54">
        <v>8463344.0099999998</v>
      </c>
      <c r="R77" s="54">
        <v>5510515.2800000003</v>
      </c>
      <c r="S77" s="54">
        <v>7501258.7199999997</v>
      </c>
      <c r="T77" s="28">
        <v>0</v>
      </c>
      <c r="U77" s="28">
        <v>0</v>
      </c>
      <c r="V77" s="19">
        <v>0</v>
      </c>
      <c r="W77" s="22"/>
      <c r="X77" s="27"/>
      <c r="Y77" s="5">
        <f t="shared" si="2"/>
        <v>149683.68306963128</v>
      </c>
      <c r="Z77" s="6">
        <f t="shared" si="3"/>
        <v>39.410000010519155</v>
      </c>
      <c r="AA77" s="3">
        <f t="shared" si="4"/>
        <v>25.659999993639154</v>
      </c>
      <c r="AB77" s="9">
        <f t="shared" si="5"/>
        <v>34.929999995841705</v>
      </c>
      <c r="AC77" s="14"/>
    </row>
    <row r="78" spans="1:29" s="19" customFormat="1" ht="14.25" customHeight="1" x14ac:dyDescent="0.25">
      <c r="A78" s="57">
        <v>64</v>
      </c>
      <c r="B78" s="74" t="s">
        <v>213</v>
      </c>
      <c r="C78" s="62">
        <v>23</v>
      </c>
      <c r="D78" s="63">
        <v>39274</v>
      </c>
      <c r="E78" s="62" t="s">
        <v>199</v>
      </c>
      <c r="F78" s="62" t="s">
        <v>200</v>
      </c>
      <c r="G78" s="62">
        <v>6</v>
      </c>
      <c r="H78" s="62">
        <v>6</v>
      </c>
      <c r="I78" s="62">
        <v>81.900000000000006</v>
      </c>
      <c r="J78" s="59">
        <f t="shared" si="6"/>
        <v>2</v>
      </c>
      <c r="K78" s="62">
        <v>0</v>
      </c>
      <c r="L78" s="62">
        <v>2</v>
      </c>
      <c r="M78" s="60">
        <f t="shared" si="7"/>
        <v>81.900000000000006</v>
      </c>
      <c r="N78" s="64">
        <v>0</v>
      </c>
      <c r="O78" s="64">
        <v>81.900000000000006</v>
      </c>
      <c r="P78" s="28">
        <f t="shared" si="8"/>
        <v>2670832.21</v>
      </c>
      <c r="Q78" s="54">
        <v>1052574.98</v>
      </c>
      <c r="R78" s="54">
        <v>685335.54</v>
      </c>
      <c r="S78" s="54">
        <v>932921.69</v>
      </c>
      <c r="T78" s="28">
        <v>0</v>
      </c>
      <c r="U78" s="28">
        <v>0</v>
      </c>
      <c r="V78" s="19">
        <v>0</v>
      </c>
      <c r="W78" s="22"/>
      <c r="X78" s="27"/>
      <c r="Y78" s="5">
        <f t="shared" ref="Y78:Y111" si="10">P78/M78</f>
        <v>32610.893894993893</v>
      </c>
      <c r="Z78" s="6">
        <f t="shared" ref="Z78:Z111" si="11">Q78*100/P78</f>
        <v>39.410000226109297</v>
      </c>
      <c r="AA78" s="3">
        <f t="shared" ref="AA78:AA111" si="12">R78*100/P78</f>
        <v>25.659999809572462</v>
      </c>
      <c r="AB78" s="9">
        <f t="shared" ref="AB78:AB111" si="13">S78*100/P78</f>
        <v>34.929999964318242</v>
      </c>
      <c r="AC78" s="14"/>
    </row>
    <row r="79" spans="1:29" s="19" customFormat="1" ht="14.25" customHeight="1" x14ac:dyDescent="0.2">
      <c r="A79" s="57">
        <v>65</v>
      </c>
      <c r="B79" s="58" t="s">
        <v>157</v>
      </c>
      <c r="C79" s="59" t="s">
        <v>42</v>
      </c>
      <c r="D79" s="59" t="s">
        <v>121</v>
      </c>
      <c r="E79" s="59" t="s">
        <v>58</v>
      </c>
      <c r="F79" s="59" t="s">
        <v>65</v>
      </c>
      <c r="G79" s="59">
        <v>13</v>
      </c>
      <c r="H79" s="59">
        <v>13</v>
      </c>
      <c r="I79" s="59">
        <v>601.35</v>
      </c>
      <c r="J79" s="59">
        <f t="shared" ref="J79:J93" si="14">K79+L79</f>
        <v>4</v>
      </c>
      <c r="K79" s="59">
        <v>1</v>
      </c>
      <c r="L79" s="59">
        <v>3</v>
      </c>
      <c r="M79" s="60">
        <f t="shared" ref="M79:M93" si="15">N79+O79</f>
        <v>225.35000000000002</v>
      </c>
      <c r="N79" s="60">
        <v>56.81</v>
      </c>
      <c r="O79" s="60">
        <v>168.54000000000002</v>
      </c>
      <c r="P79" s="28">
        <f t="shared" si="8"/>
        <v>9725489.8300000001</v>
      </c>
      <c r="Q79" s="55">
        <v>3832815.54</v>
      </c>
      <c r="R79" s="54">
        <v>2495560.69</v>
      </c>
      <c r="S79" s="54">
        <v>3397113.6</v>
      </c>
      <c r="T79" s="28">
        <v>0</v>
      </c>
      <c r="U79" s="28">
        <v>0</v>
      </c>
      <c r="V79" s="19">
        <v>0</v>
      </c>
      <c r="W79" s="22"/>
      <c r="X79" s="27"/>
      <c r="Y79" s="5">
        <f t="shared" si="10"/>
        <v>43157.265719991119</v>
      </c>
      <c r="Z79" s="6">
        <f t="shared" si="11"/>
        <v>39.409999979404638</v>
      </c>
      <c r="AA79" s="3">
        <f t="shared" si="12"/>
        <v>25.659999996113307</v>
      </c>
      <c r="AB79" s="9">
        <f t="shared" si="13"/>
        <v>34.930000024482055</v>
      </c>
      <c r="AC79" s="14"/>
    </row>
    <row r="80" spans="1:29" s="19" customFormat="1" ht="14.25" customHeight="1" x14ac:dyDescent="0.25">
      <c r="A80" s="57">
        <v>66</v>
      </c>
      <c r="B80" s="61" t="s">
        <v>214</v>
      </c>
      <c r="C80" s="62">
        <v>142</v>
      </c>
      <c r="D80" s="63">
        <v>40100</v>
      </c>
      <c r="E80" s="62" t="s">
        <v>199</v>
      </c>
      <c r="F80" s="62" t="s">
        <v>200</v>
      </c>
      <c r="G80" s="62">
        <v>3</v>
      </c>
      <c r="H80" s="62">
        <v>3</v>
      </c>
      <c r="I80" s="62">
        <v>34.4</v>
      </c>
      <c r="J80" s="59">
        <f t="shared" si="14"/>
        <v>1</v>
      </c>
      <c r="K80" s="70">
        <v>0</v>
      </c>
      <c r="L80" s="70">
        <v>1</v>
      </c>
      <c r="M80" s="60">
        <f t="shared" si="15"/>
        <v>34.4</v>
      </c>
      <c r="N80" s="64">
        <v>0</v>
      </c>
      <c r="O80" s="64">
        <v>34.4</v>
      </c>
      <c r="P80" s="28">
        <f t="shared" ref="P80:P93" si="16">Q80+R80+S80</f>
        <v>1071044.3800000001</v>
      </c>
      <c r="Q80" s="54">
        <v>422098.59</v>
      </c>
      <c r="R80" s="54">
        <v>274829.99</v>
      </c>
      <c r="S80" s="54">
        <v>374115.8</v>
      </c>
      <c r="T80" s="28">
        <v>0</v>
      </c>
      <c r="U80" s="28">
        <v>0</v>
      </c>
      <c r="W80" s="22"/>
      <c r="X80" s="27"/>
      <c r="Y80" s="5">
        <f t="shared" si="10"/>
        <v>31135.011046511634</v>
      </c>
      <c r="Z80" s="6">
        <f t="shared" si="11"/>
        <v>39.409999985248042</v>
      </c>
      <c r="AA80" s="3">
        <f t="shared" si="12"/>
        <v>25.66000019532337</v>
      </c>
      <c r="AB80" s="9">
        <f t="shared" si="13"/>
        <v>34.929999819428581</v>
      </c>
      <c r="AC80" s="14"/>
    </row>
    <row r="81" spans="1:29" s="19" customFormat="1" ht="14.25" customHeight="1" x14ac:dyDescent="0.2">
      <c r="A81" s="57">
        <v>67</v>
      </c>
      <c r="B81" s="58" t="s">
        <v>158</v>
      </c>
      <c r="C81" s="59" t="s">
        <v>64</v>
      </c>
      <c r="D81" s="59" t="s">
        <v>101</v>
      </c>
      <c r="E81" s="59" t="s">
        <v>58</v>
      </c>
      <c r="F81" s="59" t="s">
        <v>65</v>
      </c>
      <c r="G81" s="59">
        <v>7</v>
      </c>
      <c r="H81" s="59">
        <v>7</v>
      </c>
      <c r="I81" s="59">
        <v>458.1</v>
      </c>
      <c r="J81" s="59">
        <f t="shared" si="14"/>
        <v>2</v>
      </c>
      <c r="K81" s="59">
        <v>1</v>
      </c>
      <c r="L81" s="59">
        <v>1</v>
      </c>
      <c r="M81" s="60">
        <f t="shared" si="15"/>
        <v>127.8</v>
      </c>
      <c r="N81" s="60">
        <v>63.8</v>
      </c>
      <c r="O81" s="60">
        <v>64</v>
      </c>
      <c r="P81" s="28">
        <f t="shared" si="16"/>
        <v>15275940.15</v>
      </c>
      <c r="Q81" s="54">
        <v>6020248.0099999998</v>
      </c>
      <c r="R81" s="54">
        <v>3919806.24</v>
      </c>
      <c r="S81" s="54">
        <v>5335885.9000000004</v>
      </c>
      <c r="T81" s="28">
        <v>0</v>
      </c>
      <c r="U81" s="28">
        <v>0</v>
      </c>
      <c r="W81" s="22"/>
      <c r="X81" s="27"/>
      <c r="Y81" s="5">
        <f t="shared" si="10"/>
        <v>119530.04812206574</v>
      </c>
      <c r="Z81" s="6">
        <f t="shared" si="11"/>
        <v>39.409999979608457</v>
      </c>
      <c r="AA81" s="3">
        <f t="shared" si="12"/>
        <v>25.659999983699858</v>
      </c>
      <c r="AB81" s="9">
        <f t="shared" si="13"/>
        <v>34.930000036691688</v>
      </c>
      <c r="AC81" s="14"/>
    </row>
    <row r="82" spans="1:29" s="19" customFormat="1" ht="14.25" customHeight="1" x14ac:dyDescent="0.2">
      <c r="A82" s="57">
        <v>68</v>
      </c>
      <c r="B82" s="58" t="s">
        <v>159</v>
      </c>
      <c r="C82" s="59" t="s">
        <v>29</v>
      </c>
      <c r="D82" s="59" t="s">
        <v>131</v>
      </c>
      <c r="E82" s="59" t="s">
        <v>58</v>
      </c>
      <c r="F82" s="59" t="s">
        <v>65</v>
      </c>
      <c r="G82" s="59">
        <v>8</v>
      </c>
      <c r="H82" s="59">
        <v>8</v>
      </c>
      <c r="I82" s="59">
        <v>463.1</v>
      </c>
      <c r="J82" s="59">
        <f t="shared" si="14"/>
        <v>5</v>
      </c>
      <c r="K82" s="59">
        <v>0</v>
      </c>
      <c r="L82" s="59">
        <v>5</v>
      </c>
      <c r="M82" s="60">
        <f t="shared" si="15"/>
        <v>296.10000000000002</v>
      </c>
      <c r="N82" s="60">
        <v>0</v>
      </c>
      <c r="O82" s="60">
        <v>296.10000000000002</v>
      </c>
      <c r="P82" s="28">
        <f t="shared" si="16"/>
        <v>2331894.11</v>
      </c>
      <c r="Q82" s="54">
        <v>918999.47</v>
      </c>
      <c r="R82" s="54">
        <v>598364.03</v>
      </c>
      <c r="S82" s="54">
        <v>814530.61</v>
      </c>
      <c r="T82" s="28">
        <v>0</v>
      </c>
      <c r="U82" s="28">
        <v>0</v>
      </c>
      <c r="W82" s="22"/>
      <c r="X82" s="27"/>
      <c r="Y82" s="5">
        <f t="shared" si="10"/>
        <v>7875.3600472813232</v>
      </c>
      <c r="Z82" s="6">
        <f t="shared" si="11"/>
        <v>39.41000005356161</v>
      </c>
      <c r="AA82" s="3">
        <f t="shared" si="12"/>
        <v>25.660000058922058</v>
      </c>
      <c r="AB82" s="9">
        <f t="shared" si="13"/>
        <v>34.929999887516338</v>
      </c>
      <c r="AC82" s="14"/>
    </row>
    <row r="83" spans="1:29" s="19" customFormat="1" ht="14.25" customHeight="1" x14ac:dyDescent="0.2">
      <c r="A83" s="57">
        <v>69</v>
      </c>
      <c r="B83" s="58" t="s">
        <v>171</v>
      </c>
      <c r="C83" s="59" t="s">
        <v>165</v>
      </c>
      <c r="D83" s="59" t="s">
        <v>172</v>
      </c>
      <c r="E83" s="59" t="s">
        <v>65</v>
      </c>
      <c r="F83" s="59" t="s">
        <v>59</v>
      </c>
      <c r="G83" s="59">
        <v>9</v>
      </c>
      <c r="H83" s="59">
        <v>9</v>
      </c>
      <c r="I83" s="59">
        <v>332</v>
      </c>
      <c r="J83" s="59">
        <v>3</v>
      </c>
      <c r="K83" s="59">
        <v>1</v>
      </c>
      <c r="L83" s="59">
        <v>2</v>
      </c>
      <c r="M83" s="60">
        <f t="shared" si="15"/>
        <v>115.3</v>
      </c>
      <c r="N83" s="60">
        <v>38.5</v>
      </c>
      <c r="O83" s="60">
        <v>76.8</v>
      </c>
      <c r="P83" s="28">
        <f t="shared" si="16"/>
        <v>8663257.8300000001</v>
      </c>
      <c r="Q83" s="54">
        <v>3414189.91</v>
      </c>
      <c r="R83" s="54">
        <v>2222991.96</v>
      </c>
      <c r="S83" s="54">
        <v>3026075.96</v>
      </c>
      <c r="T83" s="28">
        <v>0</v>
      </c>
      <c r="U83" s="28">
        <v>0</v>
      </c>
      <c r="W83" s="22"/>
      <c r="X83" s="27"/>
      <c r="Y83" s="5">
        <f t="shared" si="10"/>
        <v>75136.668083261058</v>
      </c>
      <c r="Z83" s="6">
        <f t="shared" si="11"/>
        <v>39.409999990730967</v>
      </c>
      <c r="AA83" s="3">
        <f t="shared" si="12"/>
        <v>25.660000009488346</v>
      </c>
      <c r="AB83" s="9">
        <f t="shared" si="13"/>
        <v>34.929999999780684</v>
      </c>
      <c r="AC83" s="14"/>
    </row>
    <row r="84" spans="1:29" s="19" customFormat="1" ht="14.25" customHeight="1" x14ac:dyDescent="0.2">
      <c r="A84" s="57">
        <v>70</v>
      </c>
      <c r="B84" s="58" t="s">
        <v>173</v>
      </c>
      <c r="C84" s="59" t="s">
        <v>174</v>
      </c>
      <c r="D84" s="59" t="s">
        <v>175</v>
      </c>
      <c r="E84" s="59" t="s">
        <v>57</v>
      </c>
      <c r="F84" s="59" t="s">
        <v>59</v>
      </c>
      <c r="G84" s="59">
        <v>3</v>
      </c>
      <c r="H84" s="59">
        <v>3</v>
      </c>
      <c r="I84" s="59">
        <v>329.35</v>
      </c>
      <c r="J84" s="59">
        <f t="shared" si="14"/>
        <v>1</v>
      </c>
      <c r="K84" s="59">
        <v>0</v>
      </c>
      <c r="L84" s="59">
        <v>1</v>
      </c>
      <c r="M84" s="60">
        <f t="shared" si="15"/>
        <v>16.07</v>
      </c>
      <c r="N84" s="60"/>
      <c r="O84" s="60">
        <v>16.07</v>
      </c>
      <c r="P84" s="28">
        <f t="shared" si="16"/>
        <v>20071914.259999998</v>
      </c>
      <c r="Q84" s="56">
        <v>7910341.4100000001</v>
      </c>
      <c r="R84" s="56">
        <v>5150453.2</v>
      </c>
      <c r="S84" s="56">
        <v>7011119.6500000004</v>
      </c>
      <c r="T84" s="32">
        <v>0</v>
      </c>
      <c r="U84" s="32">
        <v>0</v>
      </c>
      <c r="W84" s="22"/>
      <c r="X84" s="27"/>
      <c r="Y84" s="5">
        <f t="shared" si="10"/>
        <v>1249030.1344119476</v>
      </c>
      <c r="Z84" s="6">
        <f t="shared" si="11"/>
        <v>39.410000000667601</v>
      </c>
      <c r="AA84" s="3">
        <f t="shared" si="12"/>
        <v>25.660000004404168</v>
      </c>
      <c r="AB84" s="9">
        <f t="shared" si="13"/>
        <v>34.929999994928238</v>
      </c>
      <c r="AC84" s="14"/>
    </row>
    <row r="85" spans="1:29" s="19" customFormat="1" ht="14.25" customHeight="1" x14ac:dyDescent="0.2">
      <c r="A85" s="57">
        <v>71</v>
      </c>
      <c r="B85" s="58" t="s">
        <v>160</v>
      </c>
      <c r="C85" s="59" t="s">
        <v>29</v>
      </c>
      <c r="D85" s="59" t="s">
        <v>85</v>
      </c>
      <c r="E85" s="59" t="s">
        <v>58</v>
      </c>
      <c r="F85" s="59" t="s">
        <v>59</v>
      </c>
      <c r="G85" s="59">
        <v>10</v>
      </c>
      <c r="H85" s="59">
        <v>10</v>
      </c>
      <c r="I85" s="59">
        <v>726.5</v>
      </c>
      <c r="J85" s="59">
        <f t="shared" si="14"/>
        <v>4</v>
      </c>
      <c r="K85" s="59">
        <v>1</v>
      </c>
      <c r="L85" s="59">
        <v>3</v>
      </c>
      <c r="M85" s="60">
        <f t="shared" si="15"/>
        <v>164.5</v>
      </c>
      <c r="N85" s="60">
        <v>58.4</v>
      </c>
      <c r="O85" s="60">
        <v>106.1</v>
      </c>
      <c r="P85" s="28">
        <f t="shared" si="16"/>
        <v>7815912.5699999994</v>
      </c>
      <c r="Q85" s="54">
        <v>3080251.15</v>
      </c>
      <c r="R85" s="54">
        <v>2005563.16</v>
      </c>
      <c r="S85" s="54">
        <v>2730098.26</v>
      </c>
      <c r="T85" s="32">
        <v>0</v>
      </c>
      <c r="U85" s="32">
        <v>0</v>
      </c>
      <c r="W85" s="22"/>
      <c r="X85" s="27"/>
      <c r="Y85" s="5">
        <f t="shared" si="10"/>
        <v>47513.146322188448</v>
      </c>
      <c r="Z85" s="6">
        <f t="shared" si="11"/>
        <v>39.410000078851958</v>
      </c>
      <c r="AA85" s="3">
        <f t="shared" si="12"/>
        <v>25.659999930116928</v>
      </c>
      <c r="AB85" s="9">
        <f t="shared" si="13"/>
        <v>34.929999991031117</v>
      </c>
      <c r="AC85" s="14"/>
    </row>
    <row r="86" spans="1:29" s="19" customFormat="1" ht="14.25" customHeight="1" x14ac:dyDescent="0.2">
      <c r="A86" s="57">
        <v>72</v>
      </c>
      <c r="B86" s="58" t="s">
        <v>161</v>
      </c>
      <c r="C86" s="59" t="s">
        <v>45</v>
      </c>
      <c r="D86" s="59" t="s">
        <v>89</v>
      </c>
      <c r="E86" s="59" t="s">
        <v>58</v>
      </c>
      <c r="F86" s="59" t="s">
        <v>59</v>
      </c>
      <c r="G86" s="59">
        <v>20</v>
      </c>
      <c r="H86" s="59">
        <v>20</v>
      </c>
      <c r="I86" s="59">
        <v>738</v>
      </c>
      <c r="J86" s="59">
        <f t="shared" si="14"/>
        <v>6</v>
      </c>
      <c r="K86" s="59">
        <v>0</v>
      </c>
      <c r="L86" s="59">
        <v>6</v>
      </c>
      <c r="M86" s="60">
        <f t="shared" si="15"/>
        <v>357.2</v>
      </c>
      <c r="N86" s="60"/>
      <c r="O86" s="60">
        <v>357.2</v>
      </c>
      <c r="P86" s="28">
        <f t="shared" si="16"/>
        <v>1089347.04</v>
      </c>
      <c r="Q86" s="54">
        <v>429311.67</v>
      </c>
      <c r="R86" s="54">
        <v>279526.45</v>
      </c>
      <c r="S86" s="54">
        <v>380508.92</v>
      </c>
      <c r="T86" s="32">
        <v>0</v>
      </c>
      <c r="U86" s="32">
        <v>0</v>
      </c>
      <c r="W86" s="22"/>
      <c r="X86" s="27"/>
      <c r="Y86" s="5">
        <f t="shared" si="10"/>
        <v>3049.6837625979847</v>
      </c>
      <c r="Z86" s="6">
        <f t="shared" si="11"/>
        <v>39.410000141001895</v>
      </c>
      <c r="AA86" s="3">
        <f t="shared" si="12"/>
        <v>25.659999957405677</v>
      </c>
      <c r="AB86" s="9">
        <f t="shared" si="13"/>
        <v>34.929999901592424</v>
      </c>
      <c r="AC86" s="14"/>
    </row>
    <row r="87" spans="1:29" s="19" customFormat="1" ht="14.25" customHeight="1" x14ac:dyDescent="0.2">
      <c r="A87" s="57">
        <v>73</v>
      </c>
      <c r="B87" s="58" t="s">
        <v>162</v>
      </c>
      <c r="C87" s="59" t="s">
        <v>32</v>
      </c>
      <c r="D87" s="59" t="s">
        <v>102</v>
      </c>
      <c r="E87" s="59" t="s">
        <v>58</v>
      </c>
      <c r="F87" s="59" t="s">
        <v>65</v>
      </c>
      <c r="G87" s="59">
        <v>3</v>
      </c>
      <c r="H87" s="59">
        <v>3</v>
      </c>
      <c r="I87" s="59">
        <v>468.2</v>
      </c>
      <c r="J87" s="59">
        <f t="shared" si="14"/>
        <v>2</v>
      </c>
      <c r="K87" s="59">
        <v>0</v>
      </c>
      <c r="L87" s="59">
        <v>2</v>
      </c>
      <c r="M87" s="60">
        <f t="shared" si="15"/>
        <v>118.1</v>
      </c>
      <c r="N87" s="60"/>
      <c r="O87" s="60">
        <v>118.1</v>
      </c>
      <c r="P87" s="28">
        <f t="shared" si="16"/>
        <v>11151063.48</v>
      </c>
      <c r="Q87" s="54">
        <v>4394634.12</v>
      </c>
      <c r="R87" s="54">
        <v>2861362.89</v>
      </c>
      <c r="S87" s="54">
        <v>3895066.47</v>
      </c>
      <c r="T87" s="32">
        <v>0</v>
      </c>
      <c r="U87" s="32">
        <v>0</v>
      </c>
      <c r="W87" s="22"/>
      <c r="X87" s="27"/>
      <c r="Y87" s="5">
        <f t="shared" si="10"/>
        <v>94420.520575783245</v>
      </c>
      <c r="Z87" s="6">
        <f t="shared" si="11"/>
        <v>39.410000022706356</v>
      </c>
      <c r="AA87" s="3">
        <f t="shared" si="12"/>
        <v>25.660000009254723</v>
      </c>
      <c r="AB87" s="9">
        <f t="shared" si="13"/>
        <v>34.929999968038921</v>
      </c>
      <c r="AC87" s="14"/>
    </row>
    <row r="88" spans="1:29" s="19" customFormat="1" ht="14.25" customHeight="1" x14ac:dyDescent="0.2">
      <c r="A88" s="57">
        <v>74</v>
      </c>
      <c r="B88" s="58" t="s">
        <v>163</v>
      </c>
      <c r="C88" s="59" t="s">
        <v>32</v>
      </c>
      <c r="D88" s="59" t="s">
        <v>140</v>
      </c>
      <c r="E88" s="59" t="s">
        <v>58</v>
      </c>
      <c r="F88" s="59" t="s">
        <v>59</v>
      </c>
      <c r="G88" s="59">
        <v>3</v>
      </c>
      <c r="H88" s="59">
        <v>3</v>
      </c>
      <c r="I88" s="59">
        <v>470.5</v>
      </c>
      <c r="J88" s="59">
        <f t="shared" si="14"/>
        <v>2</v>
      </c>
      <c r="K88" s="59">
        <v>0</v>
      </c>
      <c r="L88" s="59">
        <v>2</v>
      </c>
      <c r="M88" s="60">
        <f t="shared" si="15"/>
        <v>104.5</v>
      </c>
      <c r="N88" s="60"/>
      <c r="O88" s="60">
        <v>104.5</v>
      </c>
      <c r="P88" s="28">
        <f t="shared" si="16"/>
        <v>24213737.850000001</v>
      </c>
      <c r="Q88" s="54">
        <v>9542634.0899999999</v>
      </c>
      <c r="R88" s="54">
        <v>6213245.1299999999</v>
      </c>
      <c r="S88" s="54">
        <v>8457858.6300000008</v>
      </c>
      <c r="T88" s="32">
        <v>0</v>
      </c>
      <c r="U88" s="32">
        <v>0</v>
      </c>
      <c r="W88" s="22"/>
      <c r="X88" s="27"/>
      <c r="Y88" s="5">
        <f t="shared" si="10"/>
        <v>231710.4100478469</v>
      </c>
      <c r="Z88" s="6">
        <f t="shared" si="11"/>
        <v>39.410000013690571</v>
      </c>
      <c r="AA88" s="3">
        <f t="shared" si="12"/>
        <v>25.659999990459958</v>
      </c>
      <c r="AB88" s="9">
        <f t="shared" si="13"/>
        <v>34.929999995849464</v>
      </c>
      <c r="AC88" s="14"/>
    </row>
    <row r="89" spans="1:29" s="19" customFormat="1" ht="14.25" customHeight="1" x14ac:dyDescent="0.2">
      <c r="A89" s="57">
        <v>75</v>
      </c>
      <c r="B89" s="74" t="s">
        <v>218</v>
      </c>
      <c r="C89" s="75">
        <v>42</v>
      </c>
      <c r="D89" s="76">
        <v>37788</v>
      </c>
      <c r="E89" s="62" t="s">
        <v>199</v>
      </c>
      <c r="F89" s="62" t="s">
        <v>200</v>
      </c>
      <c r="G89" s="66">
        <v>5</v>
      </c>
      <c r="H89" s="66">
        <v>5</v>
      </c>
      <c r="I89" s="77">
        <f t="shared" ref="I89" si="17">M89</f>
        <v>60.9</v>
      </c>
      <c r="J89" s="59">
        <f t="shared" si="14"/>
        <v>1</v>
      </c>
      <c r="K89" s="66">
        <v>0</v>
      </c>
      <c r="L89" s="66">
        <v>1</v>
      </c>
      <c r="M89" s="72">
        <f t="shared" si="15"/>
        <v>60.9</v>
      </c>
      <c r="N89" s="78">
        <v>0</v>
      </c>
      <c r="O89" s="78">
        <v>60.9</v>
      </c>
      <c r="P89" s="32">
        <f t="shared" si="16"/>
        <v>8005717.9100000001</v>
      </c>
      <c r="Q89" s="56">
        <v>3155053.43</v>
      </c>
      <c r="R89" s="56">
        <v>2054267.21</v>
      </c>
      <c r="S89" s="56">
        <v>2796397.27</v>
      </c>
      <c r="T89" s="32">
        <v>0</v>
      </c>
      <c r="U89" s="32">
        <v>0</v>
      </c>
      <c r="W89" s="22"/>
      <c r="X89" s="27"/>
      <c r="Y89" s="5">
        <f t="shared" si="10"/>
        <v>131456.7801313629</v>
      </c>
      <c r="Z89" s="6">
        <f t="shared" si="11"/>
        <v>39.410000020847598</v>
      </c>
      <c r="AA89" s="3">
        <f t="shared" si="12"/>
        <v>25.659999928725941</v>
      </c>
      <c r="AB89" s="9">
        <f t="shared" si="13"/>
        <v>34.930000050426457</v>
      </c>
      <c r="AC89" s="14"/>
    </row>
    <row r="90" spans="1:29" s="19" customFormat="1" ht="14.25" customHeight="1" x14ac:dyDescent="0.2">
      <c r="A90" s="57">
        <v>76</v>
      </c>
      <c r="B90" s="58" t="s">
        <v>164</v>
      </c>
      <c r="C90" s="59" t="s">
        <v>165</v>
      </c>
      <c r="D90" s="59" t="s">
        <v>128</v>
      </c>
      <c r="E90" s="59" t="s">
        <v>58</v>
      </c>
      <c r="F90" s="59" t="s">
        <v>59</v>
      </c>
      <c r="G90" s="59">
        <v>6</v>
      </c>
      <c r="H90" s="59">
        <v>6</v>
      </c>
      <c r="I90" s="59">
        <v>461.4</v>
      </c>
      <c r="J90" s="59">
        <f t="shared" si="14"/>
        <v>1</v>
      </c>
      <c r="K90" s="59">
        <v>0</v>
      </c>
      <c r="L90" s="59">
        <v>1</v>
      </c>
      <c r="M90" s="60">
        <f t="shared" si="15"/>
        <v>66.599999999999994</v>
      </c>
      <c r="N90" s="60"/>
      <c r="O90" s="60">
        <v>66.599999999999994</v>
      </c>
      <c r="P90" s="28">
        <f t="shared" si="16"/>
        <v>7083806.2699999996</v>
      </c>
      <c r="Q90" s="54">
        <v>2791728.05</v>
      </c>
      <c r="R90" s="54">
        <v>1817704.69</v>
      </c>
      <c r="S90" s="54">
        <v>2474373.5299999998</v>
      </c>
      <c r="T90" s="28">
        <v>0</v>
      </c>
      <c r="U90" s="28">
        <v>0</v>
      </c>
      <c r="W90" s="22"/>
      <c r="X90" s="27"/>
      <c r="Y90" s="5">
        <f t="shared" si="10"/>
        <v>106363.45750750751</v>
      </c>
      <c r="Z90" s="6">
        <f t="shared" si="11"/>
        <v>39.409999985784481</v>
      </c>
      <c r="AA90" s="3">
        <f t="shared" si="12"/>
        <v>25.660000015782476</v>
      </c>
      <c r="AB90" s="9">
        <f t="shared" si="13"/>
        <v>34.929999998433047</v>
      </c>
      <c r="AC90" s="14"/>
    </row>
    <row r="91" spans="1:29" s="19" customFormat="1" ht="14.25" customHeight="1" x14ac:dyDescent="0.2">
      <c r="A91" s="57">
        <v>77</v>
      </c>
      <c r="B91" s="79" t="s">
        <v>215</v>
      </c>
      <c r="C91" s="62" t="s">
        <v>44</v>
      </c>
      <c r="D91" s="62" t="s">
        <v>83</v>
      </c>
      <c r="E91" s="62" t="s">
        <v>57</v>
      </c>
      <c r="F91" s="62" t="s">
        <v>65</v>
      </c>
      <c r="G91" s="62">
        <v>1</v>
      </c>
      <c r="H91" s="62">
        <v>1</v>
      </c>
      <c r="I91" s="62">
        <v>57.5</v>
      </c>
      <c r="J91" s="59">
        <f t="shared" si="14"/>
        <v>1</v>
      </c>
      <c r="K91" s="70">
        <v>0</v>
      </c>
      <c r="L91" s="70">
        <v>1</v>
      </c>
      <c r="M91" s="60">
        <f t="shared" si="15"/>
        <v>57.5</v>
      </c>
      <c r="N91" s="68">
        <v>0</v>
      </c>
      <c r="O91" s="68">
        <v>57.5</v>
      </c>
      <c r="P91" s="28">
        <f t="shared" si="16"/>
        <v>4033363.38</v>
      </c>
      <c r="Q91" s="54">
        <v>1589548.51</v>
      </c>
      <c r="R91" s="54">
        <v>1034961.04</v>
      </c>
      <c r="S91" s="54">
        <v>1408853.83</v>
      </c>
      <c r="T91" s="28">
        <v>0</v>
      </c>
      <c r="U91" s="28">
        <v>0</v>
      </c>
      <c r="W91" s="22"/>
      <c r="X91" s="27"/>
      <c r="Y91" s="5">
        <f t="shared" si="10"/>
        <v>70145.450086956524</v>
      </c>
      <c r="Z91" s="6">
        <f t="shared" si="11"/>
        <v>39.410000048148405</v>
      </c>
      <c r="AA91" s="3">
        <f t="shared" si="12"/>
        <v>25.659999917984084</v>
      </c>
      <c r="AB91" s="9">
        <f t="shared" si="13"/>
        <v>34.930000033867515</v>
      </c>
      <c r="AC91" s="14"/>
    </row>
    <row r="92" spans="1:29" s="19" customFormat="1" ht="14.25" customHeight="1" x14ac:dyDescent="0.2">
      <c r="A92" s="57">
        <v>78</v>
      </c>
      <c r="B92" s="83" t="s">
        <v>221</v>
      </c>
      <c r="C92" s="73" t="s">
        <v>222</v>
      </c>
      <c r="D92" s="63">
        <v>37189</v>
      </c>
      <c r="E92" s="62" t="s">
        <v>57</v>
      </c>
      <c r="F92" s="62" t="s">
        <v>65</v>
      </c>
      <c r="G92" s="70">
        <v>1</v>
      </c>
      <c r="H92" s="70">
        <v>1</v>
      </c>
      <c r="I92" s="84">
        <v>65.8</v>
      </c>
      <c r="J92" s="70">
        <v>1</v>
      </c>
      <c r="K92" s="70">
        <v>0</v>
      </c>
      <c r="L92" s="70">
        <v>1</v>
      </c>
      <c r="M92" s="84">
        <v>65.8</v>
      </c>
      <c r="N92" s="85">
        <v>0</v>
      </c>
      <c r="O92" s="85">
        <v>65.8</v>
      </c>
      <c r="P92" s="28">
        <f t="shared" si="16"/>
        <v>4514655.47</v>
      </c>
      <c r="Q92" s="54">
        <v>1779225.72</v>
      </c>
      <c r="R92" s="54">
        <v>1158460.5900000001</v>
      </c>
      <c r="S92" s="54">
        <v>1576969.16</v>
      </c>
      <c r="T92" s="28">
        <v>0</v>
      </c>
      <c r="U92" s="28">
        <v>0</v>
      </c>
      <c r="W92" s="22"/>
      <c r="X92" s="27"/>
      <c r="Y92" s="5">
        <f t="shared" si="10"/>
        <v>68611.785258358665</v>
      </c>
      <c r="Z92" s="6">
        <f t="shared" si="11"/>
        <v>39.409999983896888</v>
      </c>
      <c r="AA92" s="3">
        <f t="shared" si="12"/>
        <v>25.659999920215402</v>
      </c>
      <c r="AB92" s="9">
        <f t="shared" si="13"/>
        <v>34.930000095887721</v>
      </c>
      <c r="AC92" s="14"/>
    </row>
    <row r="93" spans="1:29" s="19" customFormat="1" ht="14.25" customHeight="1" x14ac:dyDescent="0.2">
      <c r="A93" s="57">
        <v>79</v>
      </c>
      <c r="B93" s="58" t="s">
        <v>216</v>
      </c>
      <c r="C93" s="59">
        <v>137</v>
      </c>
      <c r="D93" s="69">
        <v>36594</v>
      </c>
      <c r="E93" s="59" t="s">
        <v>58</v>
      </c>
      <c r="F93" s="59" t="s">
        <v>59</v>
      </c>
      <c r="G93" s="59">
        <v>1</v>
      </c>
      <c r="H93" s="59">
        <v>1</v>
      </c>
      <c r="I93" s="59">
        <v>21.2</v>
      </c>
      <c r="J93" s="59">
        <f t="shared" si="14"/>
        <v>1</v>
      </c>
      <c r="K93" s="59">
        <v>0</v>
      </c>
      <c r="L93" s="59">
        <v>1</v>
      </c>
      <c r="M93" s="60">
        <f t="shared" si="15"/>
        <v>21.2</v>
      </c>
      <c r="N93" s="60">
        <v>0</v>
      </c>
      <c r="O93" s="60">
        <v>21.2</v>
      </c>
      <c r="P93" s="28">
        <f t="shared" si="16"/>
        <v>4440089.09</v>
      </c>
      <c r="Q93" s="54">
        <v>1749839.11</v>
      </c>
      <c r="R93" s="54">
        <v>1139326.8600000001</v>
      </c>
      <c r="S93" s="54">
        <v>1550923.12</v>
      </c>
      <c r="T93" s="28">
        <v>0</v>
      </c>
      <c r="U93" s="28">
        <v>0</v>
      </c>
      <c r="W93" s="22"/>
      <c r="X93" s="27"/>
      <c r="Y93" s="5">
        <f t="shared" si="10"/>
        <v>209438.16462264152</v>
      </c>
      <c r="Z93" s="6">
        <f t="shared" si="11"/>
        <v>39.409999991689354</v>
      </c>
      <c r="AA93" s="3">
        <f t="shared" si="12"/>
        <v>25.659999988874102</v>
      </c>
      <c r="AB93" s="9">
        <f t="shared" si="13"/>
        <v>34.930000019436548</v>
      </c>
      <c r="AC93" s="14"/>
    </row>
    <row r="94" spans="1:29" ht="24.75" customHeight="1" x14ac:dyDescent="0.25">
      <c r="A94" s="10" t="s">
        <v>193</v>
      </c>
      <c r="B94" s="11" t="s">
        <v>224</v>
      </c>
      <c r="C94" s="10" t="s">
        <v>194</v>
      </c>
      <c r="D94" s="10" t="s">
        <v>194</v>
      </c>
      <c r="E94" s="10" t="s">
        <v>194</v>
      </c>
      <c r="F94" s="10" t="s">
        <v>194</v>
      </c>
      <c r="G94" s="12">
        <f t="shared" ref="G94:T94" si="18">SUM(G95:G111)</f>
        <v>64</v>
      </c>
      <c r="H94" s="12">
        <f t="shared" si="18"/>
        <v>64</v>
      </c>
      <c r="I94" s="13">
        <f t="shared" si="18"/>
        <v>8210.86</v>
      </c>
      <c r="J94" s="12">
        <f t="shared" si="18"/>
        <v>23</v>
      </c>
      <c r="K94" s="12">
        <f t="shared" si="18"/>
        <v>0</v>
      </c>
      <c r="L94" s="12">
        <f t="shared" si="18"/>
        <v>23</v>
      </c>
      <c r="M94" s="13">
        <f t="shared" si="18"/>
        <v>1162.5000000000002</v>
      </c>
      <c r="N94" s="13">
        <f t="shared" si="18"/>
        <v>0</v>
      </c>
      <c r="O94" s="13">
        <f t="shared" si="18"/>
        <v>1162.5000000000002</v>
      </c>
      <c r="P94" s="13">
        <f t="shared" si="18"/>
        <v>37128884</v>
      </c>
      <c r="Q94" s="13">
        <f t="shared" si="18"/>
        <v>0</v>
      </c>
      <c r="R94" s="13">
        <f t="shared" si="18"/>
        <v>0</v>
      </c>
      <c r="S94" s="13">
        <f t="shared" si="18"/>
        <v>0</v>
      </c>
      <c r="T94" s="13">
        <f t="shared" si="18"/>
        <v>37128884</v>
      </c>
      <c r="U94" s="13">
        <f>SUM(U95:U111)</f>
        <v>0</v>
      </c>
      <c r="V94" s="1">
        <v>0</v>
      </c>
      <c r="W94" s="2"/>
      <c r="X94" s="2"/>
      <c r="Y94" s="5">
        <f t="shared" si="10"/>
        <v>31938.824946236553</v>
      </c>
      <c r="Z94" s="6">
        <f t="shared" si="11"/>
        <v>0</v>
      </c>
      <c r="AA94" s="3">
        <f t="shared" si="12"/>
        <v>0</v>
      </c>
      <c r="AB94" s="9">
        <f t="shared" si="13"/>
        <v>0</v>
      </c>
    </row>
    <row r="95" spans="1:29" s="19" customFormat="1" ht="14.25" customHeight="1" x14ac:dyDescent="0.2">
      <c r="A95" s="42">
        <v>1</v>
      </c>
      <c r="B95" s="43" t="s">
        <v>176</v>
      </c>
      <c r="C95" s="42" t="s">
        <v>54</v>
      </c>
      <c r="D95" s="42" t="s">
        <v>89</v>
      </c>
      <c r="E95" s="42" t="s">
        <v>57</v>
      </c>
      <c r="F95" s="42" t="s">
        <v>59</v>
      </c>
      <c r="G95" s="44">
        <v>1</v>
      </c>
      <c r="H95" s="44">
        <v>1</v>
      </c>
      <c r="I95" s="45">
        <v>490.86</v>
      </c>
      <c r="J95" s="44">
        <v>1</v>
      </c>
      <c r="K95" s="46">
        <v>0</v>
      </c>
      <c r="L95" s="44">
        <v>1</v>
      </c>
      <c r="M95" s="45">
        <v>30.7</v>
      </c>
      <c r="N95" s="47">
        <v>0</v>
      </c>
      <c r="O95" s="45">
        <v>30.7</v>
      </c>
      <c r="P95" s="48">
        <v>924268</v>
      </c>
      <c r="Q95" s="47">
        <v>0</v>
      </c>
      <c r="R95" s="47">
        <v>0</v>
      </c>
      <c r="S95" s="48">
        <v>0</v>
      </c>
      <c r="T95" s="47">
        <v>924268</v>
      </c>
      <c r="U95" s="47">
        <v>0</v>
      </c>
      <c r="V95" s="19">
        <v>0</v>
      </c>
      <c r="W95" s="23"/>
      <c r="X95" s="23"/>
      <c r="Y95" s="5">
        <f t="shared" si="10"/>
        <v>30106.449511400653</v>
      </c>
      <c r="Z95" s="6">
        <f t="shared" si="11"/>
        <v>0</v>
      </c>
      <c r="AA95" s="3">
        <f t="shared" si="12"/>
        <v>0</v>
      </c>
      <c r="AB95" s="9">
        <f t="shared" si="13"/>
        <v>0</v>
      </c>
    </row>
    <row r="96" spans="1:29" s="19" customFormat="1" ht="14.25" customHeight="1" x14ac:dyDescent="0.2">
      <c r="A96" s="42">
        <v>2</v>
      </c>
      <c r="B96" s="43" t="s">
        <v>103</v>
      </c>
      <c r="C96" s="42" t="s">
        <v>104</v>
      </c>
      <c r="D96" s="42" t="s">
        <v>105</v>
      </c>
      <c r="E96" s="42" t="s">
        <v>58</v>
      </c>
      <c r="F96" s="42" t="s">
        <v>59</v>
      </c>
      <c r="G96" s="44">
        <v>2</v>
      </c>
      <c r="H96" s="44">
        <v>2</v>
      </c>
      <c r="I96" s="45">
        <v>738.1</v>
      </c>
      <c r="J96" s="44">
        <v>1</v>
      </c>
      <c r="K96" s="46">
        <v>0</v>
      </c>
      <c r="L96" s="44">
        <v>1</v>
      </c>
      <c r="M96" s="45">
        <v>55.2</v>
      </c>
      <c r="N96" s="47">
        <v>0</v>
      </c>
      <c r="O96" s="45">
        <v>55.2</v>
      </c>
      <c r="P96" s="48">
        <v>1712000</v>
      </c>
      <c r="Q96" s="47">
        <v>0</v>
      </c>
      <c r="R96" s="47">
        <v>0</v>
      </c>
      <c r="S96" s="48">
        <v>0</v>
      </c>
      <c r="T96" s="47">
        <v>1712000</v>
      </c>
      <c r="U96" s="47">
        <v>0</v>
      </c>
      <c r="Y96" s="5">
        <f t="shared" si="10"/>
        <v>31014.492753623188</v>
      </c>
      <c r="Z96" s="6">
        <f t="shared" si="11"/>
        <v>0</v>
      </c>
      <c r="AA96" s="3">
        <f t="shared" si="12"/>
        <v>0</v>
      </c>
      <c r="AB96" s="9">
        <f t="shared" si="13"/>
        <v>0</v>
      </c>
    </row>
    <row r="97" spans="1:28" s="19" customFormat="1" ht="14.25" customHeight="1" x14ac:dyDescent="0.2">
      <c r="A97" s="42">
        <v>3</v>
      </c>
      <c r="B97" s="43" t="s">
        <v>177</v>
      </c>
      <c r="C97" s="42" t="s">
        <v>178</v>
      </c>
      <c r="D97" s="42" t="s">
        <v>106</v>
      </c>
      <c r="E97" s="42" t="s">
        <v>57</v>
      </c>
      <c r="F97" s="42" t="s">
        <v>59</v>
      </c>
      <c r="G97" s="44">
        <v>13</v>
      </c>
      <c r="H97" s="44">
        <v>13</v>
      </c>
      <c r="I97" s="45">
        <v>740.5</v>
      </c>
      <c r="J97" s="44">
        <v>6</v>
      </c>
      <c r="K97" s="46">
        <v>0</v>
      </c>
      <c r="L97" s="44">
        <v>6</v>
      </c>
      <c r="M97" s="45">
        <v>344.3</v>
      </c>
      <c r="N97" s="47">
        <v>0</v>
      </c>
      <c r="O97" s="45">
        <v>344.3</v>
      </c>
      <c r="P97" s="48">
        <v>10108730</v>
      </c>
      <c r="Q97" s="47">
        <v>0</v>
      </c>
      <c r="R97" s="47">
        <v>0</v>
      </c>
      <c r="S97" s="48">
        <v>0</v>
      </c>
      <c r="T97" s="47">
        <v>10108730</v>
      </c>
      <c r="U97" s="47">
        <v>0</v>
      </c>
      <c r="Y97" s="5">
        <f t="shared" si="10"/>
        <v>29360.238164391518</v>
      </c>
      <c r="Z97" s="6">
        <f t="shared" si="11"/>
        <v>0</v>
      </c>
      <c r="AA97" s="3">
        <f t="shared" si="12"/>
        <v>0</v>
      </c>
      <c r="AB97" s="9">
        <f t="shared" si="13"/>
        <v>0</v>
      </c>
    </row>
    <row r="98" spans="1:28" s="19" customFormat="1" ht="14.25" customHeight="1" x14ac:dyDescent="0.2">
      <c r="A98" s="42">
        <v>4</v>
      </c>
      <c r="B98" s="43" t="s">
        <v>108</v>
      </c>
      <c r="C98" s="42" t="s">
        <v>109</v>
      </c>
      <c r="D98" s="42" t="s">
        <v>105</v>
      </c>
      <c r="E98" s="42" t="s">
        <v>58</v>
      </c>
      <c r="F98" s="42" t="s">
        <v>59</v>
      </c>
      <c r="G98" s="44">
        <v>3</v>
      </c>
      <c r="H98" s="44">
        <v>3</v>
      </c>
      <c r="I98" s="45">
        <v>745.9</v>
      </c>
      <c r="J98" s="44">
        <v>1</v>
      </c>
      <c r="K98" s="46">
        <v>0</v>
      </c>
      <c r="L98" s="44">
        <v>1</v>
      </c>
      <c r="M98" s="45">
        <v>68.8</v>
      </c>
      <c r="N98" s="47">
        <v>0</v>
      </c>
      <c r="O98" s="45">
        <v>68.8</v>
      </c>
      <c r="P98" s="48">
        <v>2230000</v>
      </c>
      <c r="Q98" s="47">
        <v>0</v>
      </c>
      <c r="R98" s="47">
        <v>0</v>
      </c>
      <c r="S98" s="48">
        <v>0</v>
      </c>
      <c r="T98" s="47">
        <v>2230000</v>
      </c>
      <c r="U98" s="47">
        <v>0</v>
      </c>
      <c r="Y98" s="5">
        <f t="shared" si="10"/>
        <v>32412.79069767442</v>
      </c>
      <c r="Z98" s="6">
        <f t="shared" si="11"/>
        <v>0</v>
      </c>
      <c r="AA98" s="3">
        <f t="shared" si="12"/>
        <v>0</v>
      </c>
      <c r="AB98" s="9">
        <f t="shared" si="13"/>
        <v>0</v>
      </c>
    </row>
    <row r="99" spans="1:28" s="19" customFormat="1" ht="14.25" customHeight="1" x14ac:dyDescent="0.2">
      <c r="A99" s="42">
        <v>5</v>
      </c>
      <c r="B99" s="43" t="s">
        <v>110</v>
      </c>
      <c r="C99" s="42" t="s">
        <v>37</v>
      </c>
      <c r="D99" s="42" t="s">
        <v>111</v>
      </c>
      <c r="E99" s="42" t="s">
        <v>58</v>
      </c>
      <c r="F99" s="42" t="s">
        <v>59</v>
      </c>
      <c r="G99" s="44">
        <v>6</v>
      </c>
      <c r="H99" s="44">
        <v>6</v>
      </c>
      <c r="I99" s="45">
        <v>641.9</v>
      </c>
      <c r="J99" s="44">
        <v>1</v>
      </c>
      <c r="K99" s="46">
        <v>0</v>
      </c>
      <c r="L99" s="44">
        <v>1</v>
      </c>
      <c r="M99" s="45">
        <v>56.4</v>
      </c>
      <c r="N99" s="47">
        <v>0</v>
      </c>
      <c r="O99" s="45">
        <v>56.4</v>
      </c>
      <c r="P99" s="48">
        <v>1970000</v>
      </c>
      <c r="Q99" s="47">
        <v>0</v>
      </c>
      <c r="R99" s="47">
        <v>0</v>
      </c>
      <c r="S99" s="48">
        <v>0</v>
      </c>
      <c r="T99" s="47">
        <v>1970000</v>
      </c>
      <c r="U99" s="47">
        <v>0</v>
      </c>
      <c r="Y99" s="5">
        <f t="shared" si="10"/>
        <v>34929.078014184401</v>
      </c>
      <c r="Z99" s="6">
        <f t="shared" si="11"/>
        <v>0</v>
      </c>
      <c r="AA99" s="3">
        <f t="shared" si="12"/>
        <v>0</v>
      </c>
      <c r="AB99" s="9">
        <f t="shared" si="13"/>
        <v>0</v>
      </c>
    </row>
    <row r="100" spans="1:28" s="19" customFormat="1" ht="14.25" customHeight="1" x14ac:dyDescent="0.2">
      <c r="A100" s="42">
        <v>6</v>
      </c>
      <c r="B100" s="43" t="s">
        <v>116</v>
      </c>
      <c r="C100" s="42" t="s">
        <v>117</v>
      </c>
      <c r="D100" s="42" t="s">
        <v>118</v>
      </c>
      <c r="E100" s="42" t="s">
        <v>58</v>
      </c>
      <c r="F100" s="42" t="s">
        <v>65</v>
      </c>
      <c r="G100" s="44">
        <v>2</v>
      </c>
      <c r="H100" s="44">
        <v>2</v>
      </c>
      <c r="I100" s="45">
        <v>353.9</v>
      </c>
      <c r="J100" s="44">
        <v>1</v>
      </c>
      <c r="K100" s="46">
        <v>0</v>
      </c>
      <c r="L100" s="44">
        <v>1</v>
      </c>
      <c r="M100" s="45">
        <v>34.200000000000003</v>
      </c>
      <c r="N100" s="47">
        <v>0</v>
      </c>
      <c r="O100" s="45">
        <v>34.200000000000003</v>
      </c>
      <c r="P100" s="48">
        <v>1245906</v>
      </c>
      <c r="Q100" s="47">
        <v>0</v>
      </c>
      <c r="R100" s="47">
        <v>0</v>
      </c>
      <c r="S100" s="48">
        <v>0</v>
      </c>
      <c r="T100" s="47">
        <v>1245906</v>
      </c>
      <c r="U100" s="47">
        <v>0</v>
      </c>
      <c r="Y100" s="5">
        <f t="shared" si="10"/>
        <v>36430</v>
      </c>
      <c r="Z100" s="6">
        <f t="shared" si="11"/>
        <v>0</v>
      </c>
      <c r="AA100" s="3">
        <f t="shared" si="12"/>
        <v>0</v>
      </c>
      <c r="AB100" s="9">
        <f t="shared" si="13"/>
        <v>0</v>
      </c>
    </row>
    <row r="101" spans="1:28" s="19" customFormat="1" ht="14.25" customHeight="1" x14ac:dyDescent="0.2">
      <c r="A101" s="42">
        <v>7</v>
      </c>
      <c r="B101" s="43" t="s">
        <v>122</v>
      </c>
      <c r="C101" s="42" t="s">
        <v>123</v>
      </c>
      <c r="D101" s="42" t="s">
        <v>106</v>
      </c>
      <c r="E101" s="42" t="s">
        <v>58</v>
      </c>
      <c r="F101" s="42" t="s">
        <v>59</v>
      </c>
      <c r="G101" s="44">
        <v>2</v>
      </c>
      <c r="H101" s="44">
        <v>2</v>
      </c>
      <c r="I101" s="45">
        <v>464.6</v>
      </c>
      <c r="J101" s="44">
        <v>1</v>
      </c>
      <c r="K101" s="46">
        <v>0</v>
      </c>
      <c r="L101" s="44">
        <v>1</v>
      </c>
      <c r="M101" s="45">
        <v>65.099999999999994</v>
      </c>
      <c r="N101" s="47">
        <v>0</v>
      </c>
      <c r="O101" s="45">
        <v>65.099999999999994</v>
      </c>
      <c r="P101" s="48">
        <v>2151000</v>
      </c>
      <c r="Q101" s="47">
        <v>0</v>
      </c>
      <c r="R101" s="47">
        <v>0</v>
      </c>
      <c r="S101" s="48">
        <v>0</v>
      </c>
      <c r="T101" s="47">
        <v>2151000</v>
      </c>
      <c r="U101" s="47">
        <v>0</v>
      </c>
      <c r="Y101" s="5">
        <f t="shared" si="10"/>
        <v>33041.474654377882</v>
      </c>
      <c r="Z101" s="6">
        <f t="shared" si="11"/>
        <v>0</v>
      </c>
      <c r="AA101" s="3">
        <f t="shared" si="12"/>
        <v>0</v>
      </c>
      <c r="AB101" s="9">
        <f t="shared" si="13"/>
        <v>0</v>
      </c>
    </row>
    <row r="102" spans="1:28" s="19" customFormat="1" ht="14.25" customHeight="1" x14ac:dyDescent="0.2">
      <c r="A102" s="42">
        <v>8</v>
      </c>
      <c r="B102" s="43" t="s">
        <v>179</v>
      </c>
      <c r="C102" s="42" t="s">
        <v>180</v>
      </c>
      <c r="D102" s="42" t="s">
        <v>181</v>
      </c>
      <c r="E102" s="42" t="s">
        <v>57</v>
      </c>
      <c r="F102" s="42" t="s">
        <v>59</v>
      </c>
      <c r="G102" s="44">
        <v>2</v>
      </c>
      <c r="H102" s="44">
        <v>2</v>
      </c>
      <c r="I102" s="45">
        <v>445.5</v>
      </c>
      <c r="J102" s="44">
        <v>1</v>
      </c>
      <c r="K102" s="46">
        <v>0</v>
      </c>
      <c r="L102" s="44">
        <v>1</v>
      </c>
      <c r="M102" s="45">
        <v>65.900000000000006</v>
      </c>
      <c r="N102" s="47">
        <v>0</v>
      </c>
      <c r="O102" s="45">
        <v>65.900000000000006</v>
      </c>
      <c r="P102" s="48">
        <v>2130000</v>
      </c>
      <c r="Q102" s="47">
        <v>0</v>
      </c>
      <c r="R102" s="47">
        <v>0</v>
      </c>
      <c r="S102" s="48">
        <v>0</v>
      </c>
      <c r="T102" s="47">
        <v>2130000</v>
      </c>
      <c r="U102" s="47">
        <v>0</v>
      </c>
      <c r="Y102" s="5">
        <f t="shared" si="10"/>
        <v>32321.699544764793</v>
      </c>
      <c r="Z102" s="6">
        <f t="shared" si="11"/>
        <v>0</v>
      </c>
      <c r="AA102" s="3">
        <f t="shared" si="12"/>
        <v>0</v>
      </c>
      <c r="AB102" s="9">
        <f t="shared" si="13"/>
        <v>0</v>
      </c>
    </row>
    <row r="103" spans="1:28" s="19" customFormat="1" ht="14.25" customHeight="1" x14ac:dyDescent="0.2">
      <c r="A103" s="42">
        <v>9</v>
      </c>
      <c r="B103" s="43" t="s">
        <v>182</v>
      </c>
      <c r="C103" s="42" t="s">
        <v>183</v>
      </c>
      <c r="D103" s="42" t="s">
        <v>114</v>
      </c>
      <c r="E103" s="42" t="s">
        <v>57</v>
      </c>
      <c r="F103" s="42" t="s">
        <v>59</v>
      </c>
      <c r="G103" s="44">
        <v>3</v>
      </c>
      <c r="H103" s="44">
        <v>3</v>
      </c>
      <c r="I103" s="45">
        <v>523.1</v>
      </c>
      <c r="J103" s="44">
        <v>1</v>
      </c>
      <c r="K103" s="46">
        <v>0</v>
      </c>
      <c r="L103" s="44">
        <v>1</v>
      </c>
      <c r="M103" s="45">
        <v>64.599999999999994</v>
      </c>
      <c r="N103" s="47">
        <v>0</v>
      </c>
      <c r="O103" s="45">
        <v>64.599999999999994</v>
      </c>
      <c r="P103" s="48">
        <v>1595000</v>
      </c>
      <c r="Q103" s="47">
        <v>0</v>
      </c>
      <c r="R103" s="47">
        <v>0</v>
      </c>
      <c r="S103" s="48">
        <v>0</v>
      </c>
      <c r="T103" s="47">
        <v>1595000</v>
      </c>
      <c r="U103" s="47">
        <v>0</v>
      </c>
      <c r="Y103" s="5">
        <f t="shared" si="10"/>
        <v>24690.402476780189</v>
      </c>
      <c r="Z103" s="6">
        <f t="shared" si="11"/>
        <v>0</v>
      </c>
      <c r="AA103" s="3">
        <f t="shared" si="12"/>
        <v>0</v>
      </c>
      <c r="AB103" s="9">
        <f t="shared" si="13"/>
        <v>0</v>
      </c>
    </row>
    <row r="104" spans="1:28" s="19" customFormat="1" ht="14.25" customHeight="1" x14ac:dyDescent="0.2">
      <c r="A104" s="42">
        <v>10</v>
      </c>
      <c r="B104" s="43" t="s">
        <v>184</v>
      </c>
      <c r="C104" s="42" t="s">
        <v>31</v>
      </c>
      <c r="D104" s="42" t="s">
        <v>125</v>
      </c>
      <c r="E104" s="42" t="s">
        <v>57</v>
      </c>
      <c r="F104" s="42" t="s">
        <v>58</v>
      </c>
      <c r="G104" s="44">
        <v>1</v>
      </c>
      <c r="H104" s="44">
        <v>1</v>
      </c>
      <c r="I104" s="45">
        <v>270.5</v>
      </c>
      <c r="J104" s="44">
        <v>1</v>
      </c>
      <c r="K104" s="46">
        <v>0</v>
      </c>
      <c r="L104" s="44">
        <v>1</v>
      </c>
      <c r="M104" s="45">
        <v>43</v>
      </c>
      <c r="N104" s="47">
        <v>0</v>
      </c>
      <c r="O104" s="45">
        <v>43</v>
      </c>
      <c r="P104" s="48">
        <v>1566490</v>
      </c>
      <c r="Q104" s="47">
        <v>0</v>
      </c>
      <c r="R104" s="47">
        <v>0</v>
      </c>
      <c r="S104" s="48">
        <v>0</v>
      </c>
      <c r="T104" s="47">
        <v>1566490</v>
      </c>
      <c r="U104" s="47">
        <v>0</v>
      </c>
      <c r="Y104" s="5">
        <f t="shared" si="10"/>
        <v>36430</v>
      </c>
      <c r="Z104" s="6">
        <f t="shared" si="11"/>
        <v>0</v>
      </c>
      <c r="AA104" s="3">
        <f t="shared" si="12"/>
        <v>0</v>
      </c>
      <c r="AB104" s="9">
        <f t="shared" si="13"/>
        <v>0</v>
      </c>
    </row>
    <row r="105" spans="1:28" s="19" customFormat="1" ht="14.25" customHeight="1" x14ac:dyDescent="0.2">
      <c r="A105" s="42">
        <v>11</v>
      </c>
      <c r="B105" s="43" t="s">
        <v>185</v>
      </c>
      <c r="C105" s="42" t="s">
        <v>61</v>
      </c>
      <c r="D105" s="42" t="s">
        <v>186</v>
      </c>
      <c r="E105" s="42" t="s">
        <v>57</v>
      </c>
      <c r="F105" s="42" t="s">
        <v>59</v>
      </c>
      <c r="G105" s="44">
        <v>5</v>
      </c>
      <c r="H105" s="44">
        <v>5</v>
      </c>
      <c r="I105" s="45">
        <v>208.9</v>
      </c>
      <c r="J105" s="44">
        <v>1</v>
      </c>
      <c r="K105" s="46">
        <v>0</v>
      </c>
      <c r="L105" s="44">
        <v>1</v>
      </c>
      <c r="M105" s="45">
        <v>45</v>
      </c>
      <c r="N105" s="47">
        <v>0</v>
      </c>
      <c r="O105" s="45">
        <v>45</v>
      </c>
      <c r="P105" s="48">
        <v>1396000</v>
      </c>
      <c r="Q105" s="47">
        <v>0</v>
      </c>
      <c r="R105" s="47">
        <v>0</v>
      </c>
      <c r="S105" s="48">
        <v>0</v>
      </c>
      <c r="T105" s="47">
        <v>1396000</v>
      </c>
      <c r="U105" s="47">
        <v>0</v>
      </c>
      <c r="Y105" s="5">
        <f t="shared" si="10"/>
        <v>31022.222222222223</v>
      </c>
      <c r="Z105" s="6">
        <f t="shared" si="11"/>
        <v>0</v>
      </c>
      <c r="AA105" s="3">
        <f t="shared" si="12"/>
        <v>0</v>
      </c>
      <c r="AB105" s="9">
        <f t="shared" si="13"/>
        <v>0</v>
      </c>
    </row>
    <row r="106" spans="1:28" s="19" customFormat="1" ht="14.25" customHeight="1" x14ac:dyDescent="0.2">
      <c r="A106" s="42">
        <v>12</v>
      </c>
      <c r="B106" s="43" t="s">
        <v>187</v>
      </c>
      <c r="C106" s="42" t="s">
        <v>188</v>
      </c>
      <c r="D106" s="42" t="s">
        <v>118</v>
      </c>
      <c r="E106" s="42" t="s">
        <v>57</v>
      </c>
      <c r="F106" s="42" t="s">
        <v>59</v>
      </c>
      <c r="G106" s="44">
        <v>4</v>
      </c>
      <c r="H106" s="44">
        <v>4</v>
      </c>
      <c r="I106" s="45">
        <v>200.9</v>
      </c>
      <c r="J106" s="44">
        <v>1</v>
      </c>
      <c r="K106" s="46">
        <v>0</v>
      </c>
      <c r="L106" s="44">
        <v>1</v>
      </c>
      <c r="M106" s="45">
        <v>56.4</v>
      </c>
      <c r="N106" s="47">
        <v>0</v>
      </c>
      <c r="O106" s="45">
        <v>56.4</v>
      </c>
      <c r="P106" s="48">
        <v>1768000</v>
      </c>
      <c r="Q106" s="47">
        <v>0</v>
      </c>
      <c r="R106" s="47">
        <v>0</v>
      </c>
      <c r="S106" s="48">
        <v>0</v>
      </c>
      <c r="T106" s="47">
        <v>1768000</v>
      </c>
      <c r="U106" s="47">
        <v>0</v>
      </c>
      <c r="Y106" s="5">
        <f t="shared" si="10"/>
        <v>31347.517730496456</v>
      </c>
      <c r="Z106" s="6">
        <f t="shared" si="11"/>
        <v>0</v>
      </c>
      <c r="AA106" s="3">
        <f t="shared" si="12"/>
        <v>0</v>
      </c>
      <c r="AB106" s="9">
        <f t="shared" si="13"/>
        <v>0</v>
      </c>
    </row>
    <row r="107" spans="1:28" s="19" customFormat="1" ht="14.25" customHeight="1" x14ac:dyDescent="0.2">
      <c r="A107" s="42">
        <v>13</v>
      </c>
      <c r="B107" s="43" t="s">
        <v>189</v>
      </c>
      <c r="C107" s="42" t="s">
        <v>190</v>
      </c>
      <c r="D107" s="42" t="s">
        <v>106</v>
      </c>
      <c r="E107" s="42" t="s">
        <v>60</v>
      </c>
      <c r="F107" s="42" t="s">
        <v>59</v>
      </c>
      <c r="G107" s="44">
        <v>5</v>
      </c>
      <c r="H107" s="44">
        <v>5</v>
      </c>
      <c r="I107" s="45">
        <v>202</v>
      </c>
      <c r="J107" s="44">
        <v>1</v>
      </c>
      <c r="K107" s="46">
        <v>0</v>
      </c>
      <c r="L107" s="44">
        <v>1</v>
      </c>
      <c r="M107" s="45">
        <v>40</v>
      </c>
      <c r="N107" s="47">
        <v>0</v>
      </c>
      <c r="O107" s="45">
        <v>40</v>
      </c>
      <c r="P107" s="48">
        <v>1770000</v>
      </c>
      <c r="Q107" s="47">
        <v>0</v>
      </c>
      <c r="R107" s="47">
        <v>0</v>
      </c>
      <c r="S107" s="48">
        <v>0</v>
      </c>
      <c r="T107" s="47">
        <v>1770000</v>
      </c>
      <c r="U107" s="47">
        <v>0</v>
      </c>
      <c r="Y107" s="5">
        <f t="shared" si="10"/>
        <v>44250</v>
      </c>
      <c r="Z107" s="6">
        <f t="shared" si="11"/>
        <v>0</v>
      </c>
      <c r="AA107" s="3">
        <f t="shared" si="12"/>
        <v>0</v>
      </c>
      <c r="AB107" s="9">
        <f t="shared" si="13"/>
        <v>0</v>
      </c>
    </row>
    <row r="108" spans="1:28" s="19" customFormat="1" ht="14.25" customHeight="1" x14ac:dyDescent="0.2">
      <c r="A108" s="42">
        <v>14</v>
      </c>
      <c r="B108" s="43" t="s">
        <v>139</v>
      </c>
      <c r="C108" s="42" t="s">
        <v>33</v>
      </c>
      <c r="D108" s="42" t="s">
        <v>140</v>
      </c>
      <c r="E108" s="42" t="s">
        <v>58</v>
      </c>
      <c r="F108" s="42" t="s">
        <v>59</v>
      </c>
      <c r="G108" s="44">
        <v>5</v>
      </c>
      <c r="H108" s="44">
        <v>5</v>
      </c>
      <c r="I108" s="45">
        <v>462.2</v>
      </c>
      <c r="J108" s="44">
        <v>1</v>
      </c>
      <c r="K108" s="46">
        <v>0</v>
      </c>
      <c r="L108" s="44">
        <v>1</v>
      </c>
      <c r="M108" s="45">
        <v>51.3</v>
      </c>
      <c r="N108" s="47">
        <v>0</v>
      </c>
      <c r="O108" s="45">
        <v>51.3</v>
      </c>
      <c r="P108" s="48">
        <v>1868859</v>
      </c>
      <c r="Q108" s="47">
        <v>0</v>
      </c>
      <c r="R108" s="47">
        <v>0</v>
      </c>
      <c r="S108" s="48">
        <v>0</v>
      </c>
      <c r="T108" s="47">
        <v>1868859</v>
      </c>
      <c r="U108" s="47">
        <v>0</v>
      </c>
      <c r="Y108" s="5">
        <f t="shared" si="10"/>
        <v>36430</v>
      </c>
      <c r="Z108" s="6">
        <f t="shared" si="11"/>
        <v>0</v>
      </c>
      <c r="AA108" s="3">
        <f t="shared" si="12"/>
        <v>0</v>
      </c>
      <c r="AB108" s="9">
        <f t="shared" si="13"/>
        <v>0</v>
      </c>
    </row>
    <row r="109" spans="1:28" s="19" customFormat="1" ht="14.25" customHeight="1" x14ac:dyDescent="0.2">
      <c r="A109" s="42">
        <v>15</v>
      </c>
      <c r="B109" s="43" t="s">
        <v>191</v>
      </c>
      <c r="C109" s="42" t="s">
        <v>192</v>
      </c>
      <c r="D109" s="42" t="s">
        <v>106</v>
      </c>
      <c r="E109" s="42" t="s">
        <v>57</v>
      </c>
      <c r="F109" s="42" t="s">
        <v>59</v>
      </c>
      <c r="G109" s="44">
        <v>1</v>
      </c>
      <c r="H109" s="44">
        <v>1</v>
      </c>
      <c r="I109" s="45">
        <v>477.6</v>
      </c>
      <c r="J109" s="44">
        <v>1</v>
      </c>
      <c r="K109" s="46">
        <v>0</v>
      </c>
      <c r="L109" s="44">
        <v>1</v>
      </c>
      <c r="M109" s="45">
        <v>52.9</v>
      </c>
      <c r="N109" s="47">
        <v>0</v>
      </c>
      <c r="O109" s="45">
        <v>52.9</v>
      </c>
      <c r="P109" s="48">
        <v>1592631</v>
      </c>
      <c r="Q109" s="47">
        <v>0</v>
      </c>
      <c r="R109" s="47">
        <v>0</v>
      </c>
      <c r="S109" s="48">
        <v>0</v>
      </c>
      <c r="T109" s="47">
        <v>1592631</v>
      </c>
      <c r="U109" s="47">
        <v>0</v>
      </c>
      <c r="Y109" s="5">
        <f t="shared" si="10"/>
        <v>30106.446124763705</v>
      </c>
      <c r="Z109" s="6">
        <f t="shared" si="11"/>
        <v>0</v>
      </c>
      <c r="AA109" s="3">
        <f t="shared" si="12"/>
        <v>0</v>
      </c>
      <c r="AB109" s="9">
        <f t="shared" si="13"/>
        <v>0</v>
      </c>
    </row>
    <row r="110" spans="1:28" s="19" customFormat="1" ht="14.25" customHeight="1" x14ac:dyDescent="0.2">
      <c r="A110" s="42">
        <v>16</v>
      </c>
      <c r="B110" s="43" t="s">
        <v>155</v>
      </c>
      <c r="C110" s="42" t="s">
        <v>39</v>
      </c>
      <c r="D110" s="42" t="s">
        <v>89</v>
      </c>
      <c r="E110" s="42" t="s">
        <v>58</v>
      </c>
      <c r="F110" s="42" t="s">
        <v>59</v>
      </c>
      <c r="G110" s="44">
        <v>8</v>
      </c>
      <c r="H110" s="44">
        <v>8</v>
      </c>
      <c r="I110" s="45">
        <v>563.29999999999995</v>
      </c>
      <c r="J110" s="44">
        <v>2</v>
      </c>
      <c r="K110" s="46">
        <v>0</v>
      </c>
      <c r="L110" s="44">
        <v>2</v>
      </c>
      <c r="M110" s="45">
        <v>61.2</v>
      </c>
      <c r="N110" s="47">
        <v>0</v>
      </c>
      <c r="O110" s="45">
        <v>61.2</v>
      </c>
      <c r="P110" s="48">
        <v>2320000</v>
      </c>
      <c r="Q110" s="47">
        <v>0</v>
      </c>
      <c r="R110" s="47">
        <v>0</v>
      </c>
      <c r="S110" s="48">
        <v>0</v>
      </c>
      <c r="T110" s="47">
        <v>2320000</v>
      </c>
      <c r="U110" s="47">
        <v>0</v>
      </c>
      <c r="Y110" s="5">
        <f t="shared" si="10"/>
        <v>37908.496732026142</v>
      </c>
      <c r="Z110" s="6">
        <f t="shared" si="11"/>
        <v>0</v>
      </c>
      <c r="AA110" s="3">
        <f t="shared" si="12"/>
        <v>0</v>
      </c>
      <c r="AB110" s="9">
        <f t="shared" si="13"/>
        <v>0</v>
      </c>
    </row>
    <row r="111" spans="1:28" s="19" customFormat="1" ht="14.25" customHeight="1" x14ac:dyDescent="0.2">
      <c r="A111" s="42">
        <v>17</v>
      </c>
      <c r="B111" s="43" t="s">
        <v>156</v>
      </c>
      <c r="C111" s="42" t="s">
        <v>51</v>
      </c>
      <c r="D111" s="42" t="s">
        <v>128</v>
      </c>
      <c r="E111" s="42" t="s">
        <v>58</v>
      </c>
      <c r="F111" s="42" t="s">
        <v>65</v>
      </c>
      <c r="G111" s="44">
        <v>1</v>
      </c>
      <c r="H111" s="44">
        <v>1</v>
      </c>
      <c r="I111" s="45">
        <v>681.1</v>
      </c>
      <c r="J111" s="44">
        <v>1</v>
      </c>
      <c r="K111" s="46">
        <v>0</v>
      </c>
      <c r="L111" s="44">
        <v>1</v>
      </c>
      <c r="M111" s="45">
        <v>27.5</v>
      </c>
      <c r="N111" s="47">
        <v>0</v>
      </c>
      <c r="O111" s="45">
        <v>27.5</v>
      </c>
      <c r="P111" s="48">
        <v>780000</v>
      </c>
      <c r="Q111" s="47">
        <v>0</v>
      </c>
      <c r="R111" s="47">
        <v>0</v>
      </c>
      <c r="S111" s="48">
        <v>0</v>
      </c>
      <c r="T111" s="47">
        <v>780000</v>
      </c>
      <c r="U111" s="47">
        <v>0</v>
      </c>
      <c r="Y111" s="5">
        <f t="shared" si="10"/>
        <v>28363.636363636364</v>
      </c>
      <c r="Z111" s="6">
        <f t="shared" si="11"/>
        <v>0</v>
      </c>
      <c r="AA111" s="3">
        <f t="shared" si="12"/>
        <v>0</v>
      </c>
      <c r="AB111" s="9">
        <f t="shared" si="13"/>
        <v>0</v>
      </c>
    </row>
    <row r="113" spans="7:16" x14ac:dyDescent="0.25">
      <c r="G113" s="86"/>
      <c r="H113" s="86"/>
      <c r="I113" s="87"/>
      <c r="J113" s="86"/>
      <c r="K113" s="86"/>
      <c r="L113" s="86"/>
      <c r="M113" s="87"/>
      <c r="N113" s="87"/>
      <c r="O113" s="87"/>
      <c r="P113" s="87"/>
    </row>
  </sheetData>
  <mergeCells count="25">
    <mergeCell ref="N1:U1"/>
    <mergeCell ref="N2:U2"/>
    <mergeCell ref="N3:U3"/>
    <mergeCell ref="P8:U8"/>
    <mergeCell ref="Q9:U9"/>
    <mergeCell ref="N5:U5"/>
    <mergeCell ref="P9:P10"/>
    <mergeCell ref="A7:U7"/>
    <mergeCell ref="A8:A11"/>
    <mergeCell ref="E8:E11"/>
    <mergeCell ref="M8:O8"/>
    <mergeCell ref="N9:O9"/>
    <mergeCell ref="P4:U4"/>
    <mergeCell ref="I8:I10"/>
    <mergeCell ref="D10:D11"/>
    <mergeCell ref="M9:M10"/>
    <mergeCell ref="J8:L8"/>
    <mergeCell ref="J9:J10"/>
    <mergeCell ref="K9:L9"/>
    <mergeCell ref="B8:B11"/>
    <mergeCell ref="H8:H10"/>
    <mergeCell ref="C10:C11"/>
    <mergeCell ref="G8:G10"/>
    <mergeCell ref="F8:F11"/>
    <mergeCell ref="C8:D9"/>
  </mergeCells>
  <printOptions horizontalCentered="1"/>
  <pageMargins left="0.25" right="0.25" top="0.75" bottom="0.75" header="0.3" footer="0.3"/>
  <pageSetup paperSize="9" scale="49" fitToHeight="0" orientation="landscape" r:id="rId1"/>
  <headerFooter scaleWithDoc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2013-2015</vt:lpstr>
      <vt:lpstr>'2013-2015'!Заголовки_для_печати</vt:lpstr>
      <vt:lpstr>'2013-2015'!мб</vt:lpstr>
      <vt:lpstr>'2013-2015'!Область_печати</vt:lpstr>
      <vt:lpstr>'2013-2015'!рк</vt:lpstr>
      <vt:lpstr>'2013-2015'!фонд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Секретарь</cp:lastModifiedBy>
  <cp:lastPrinted>2018-08-06T14:43:55Z</cp:lastPrinted>
  <dcterms:created xsi:type="dcterms:W3CDTF">2013-04-14T08:33:53Z</dcterms:created>
  <dcterms:modified xsi:type="dcterms:W3CDTF">2018-08-15T08:34:30Z</dcterms:modified>
</cp:coreProperties>
</file>