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Лист1!$A$1:$Y$57</definedName>
  </definedNames>
  <calcPr calcId="145621"/>
</workbook>
</file>

<file path=xl/calcChain.xml><?xml version="1.0" encoding="utf-8"?>
<calcChain xmlns="http://schemas.openxmlformats.org/spreadsheetml/2006/main">
  <c r="F16" i="1" l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U16" i="1"/>
  <c r="U15" i="1" s="1"/>
  <c r="V16" i="1"/>
  <c r="X16" i="1"/>
  <c r="X15" i="1" s="1"/>
  <c r="Y16" i="1"/>
  <c r="F17" i="1"/>
  <c r="I17" i="1"/>
  <c r="L17" i="1"/>
  <c r="O17" i="1"/>
  <c r="R17" i="1"/>
  <c r="U17" i="1"/>
  <c r="X17" i="1"/>
  <c r="D17" i="1"/>
  <c r="R15" i="1" l="1"/>
  <c r="Q25" i="1"/>
  <c r="W52" i="1" l="1"/>
  <c r="W51" i="1"/>
  <c r="Y50" i="1"/>
  <c r="Y49" i="1" s="1"/>
  <c r="X50" i="1"/>
  <c r="W50" i="1"/>
  <c r="W49" i="1" s="1"/>
  <c r="X49" i="1"/>
  <c r="W48" i="1"/>
  <c r="W47" i="1"/>
  <c r="W46" i="1"/>
  <c r="W45" i="1"/>
  <c r="W44" i="1"/>
  <c r="W43" i="1"/>
  <c r="W42" i="1"/>
  <c r="W41" i="1"/>
  <c r="Y40" i="1"/>
  <c r="X40" i="1"/>
  <c r="X39" i="1" s="1"/>
  <c r="Y39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X14" i="1" s="1"/>
  <c r="W14" i="1" s="1"/>
  <c r="Y26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W18" i="1" l="1"/>
  <c r="W17" i="1" s="1"/>
  <c r="W15" i="1" s="1"/>
  <c r="W20" i="1"/>
  <c r="W40" i="1"/>
  <c r="W39" i="1" s="1"/>
  <c r="W21" i="1"/>
  <c r="W13" i="1" s="1"/>
  <c r="W27" i="1"/>
  <c r="X11" i="1"/>
  <c r="X26" i="1"/>
  <c r="V27" i="1"/>
  <c r="U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D38" i="1" s="1"/>
  <c r="Q27" i="1" l="1"/>
  <c r="W12" i="1"/>
  <c r="Y12" i="1"/>
  <c r="Y11" i="1" s="1"/>
  <c r="W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3" i="1" l="1"/>
  <c r="D31" i="1"/>
  <c r="F40" i="1"/>
  <c r="T47" i="1"/>
  <c r="Q47" i="1"/>
  <c r="N47" i="1"/>
  <c r="K47" i="1"/>
  <c r="H47" i="1"/>
  <c r="E47" i="1"/>
  <c r="F50" i="1"/>
  <c r="G50" i="1"/>
  <c r="I50" i="1"/>
  <c r="J50" i="1"/>
  <c r="L50" i="1"/>
  <c r="M50" i="1"/>
  <c r="O50" i="1"/>
  <c r="P50" i="1"/>
  <c r="R50" i="1"/>
  <c r="S50" i="1"/>
  <c r="U50" i="1"/>
  <c r="V50" i="1"/>
  <c r="D47" i="1" l="1"/>
  <c r="T52" i="1"/>
  <c r="T51" i="1"/>
  <c r="V49" i="1"/>
  <c r="U49" i="1"/>
  <c r="T48" i="1"/>
  <c r="T46" i="1"/>
  <c r="T45" i="1"/>
  <c r="T44" i="1"/>
  <c r="T43" i="1"/>
  <c r="T42" i="1"/>
  <c r="T41" i="1"/>
  <c r="V40" i="1"/>
  <c r="V14" i="1" s="1"/>
  <c r="U40" i="1"/>
  <c r="V39" i="1"/>
  <c r="T37" i="1"/>
  <c r="T36" i="1"/>
  <c r="T35" i="1"/>
  <c r="T34" i="1"/>
  <c r="T32" i="1"/>
  <c r="T30" i="1"/>
  <c r="T29" i="1"/>
  <c r="T28" i="1"/>
  <c r="T27" i="1" s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T16" i="1" s="1"/>
  <c r="U12" i="1"/>
  <c r="U39" i="1" l="1"/>
  <c r="U14" i="1"/>
  <c r="T14" i="1" s="1"/>
  <c r="T18" i="1"/>
  <c r="T17" i="1" s="1"/>
  <c r="T15" i="1" s="1"/>
  <c r="T50" i="1"/>
  <c r="T49" i="1" s="1"/>
  <c r="U26" i="1"/>
  <c r="T21" i="1"/>
  <c r="T13" i="1" s="1"/>
  <c r="T20" i="1"/>
  <c r="T26" i="1"/>
  <c r="T40" i="1"/>
  <c r="T39" i="1" s="1"/>
  <c r="U11" i="1"/>
  <c r="Q44" i="1"/>
  <c r="N44" i="1"/>
  <c r="K44" i="1"/>
  <c r="E44" i="1"/>
  <c r="H44" i="1"/>
  <c r="T12" i="1" l="1"/>
  <c r="V12" i="1"/>
  <c r="V11" i="1" s="1"/>
  <c r="T11" i="1" s="1"/>
  <c r="D44" i="1"/>
  <c r="S26" i="1"/>
  <c r="P26" i="1"/>
  <c r="M26" i="1"/>
  <c r="G26" i="1" l="1"/>
  <c r="J26" i="1"/>
  <c r="N24" i="1" l="1"/>
  <c r="Q52" i="1" l="1"/>
  <c r="Q51" i="1"/>
  <c r="R49" i="1"/>
  <c r="S49" i="1"/>
  <c r="Q48" i="1"/>
  <c r="Q46" i="1"/>
  <c r="Q45" i="1"/>
  <c r="Q43" i="1"/>
  <c r="Q42" i="1"/>
  <c r="Q41" i="1"/>
  <c r="S40" i="1"/>
  <c r="R40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s="1"/>
  <c r="R11" i="1" l="1"/>
  <c r="Q18" i="1"/>
  <c r="Q17" i="1" s="1"/>
  <c r="Q15" i="1" s="1"/>
  <c r="Q50" i="1"/>
  <c r="Q49" i="1" s="1"/>
  <c r="S14" i="1"/>
  <c r="Q14" i="1" s="1"/>
  <c r="S39" i="1"/>
  <c r="Q40" i="1"/>
  <c r="R39" i="1"/>
  <c r="Q21" i="1"/>
  <c r="Q20" i="1"/>
  <c r="H37" i="1"/>
  <c r="S12" i="1" l="1"/>
  <c r="S11" i="1" s="1"/>
  <c r="Q11" i="1" s="1"/>
  <c r="Q39" i="1"/>
  <c r="Q26" i="1"/>
  <c r="Q12" i="1"/>
  <c r="Q13" i="1"/>
  <c r="R26" i="1"/>
  <c r="N37" i="1"/>
  <c r="K37" i="1"/>
  <c r="F37" i="1"/>
  <c r="F27" i="1" s="1"/>
  <c r="E37" i="1" l="1"/>
  <c r="D37" i="1" s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E32" i="1"/>
  <c r="D32" i="1" s="1"/>
  <c r="D35" i="1" l="1"/>
  <c r="D34" i="1"/>
  <c r="N27" i="1"/>
  <c r="O26" i="1"/>
  <c r="N19" i="1"/>
  <c r="N16" i="1" s="1"/>
  <c r="F12" i="1"/>
  <c r="G40" i="1" l="1"/>
  <c r="I40" i="1"/>
  <c r="J40" i="1"/>
  <c r="L40" i="1"/>
  <c r="M40" i="1"/>
  <c r="O40" i="1"/>
  <c r="P40" i="1"/>
  <c r="N48" i="1" l="1"/>
  <c r="K48" i="1"/>
  <c r="H48" i="1"/>
  <c r="E48" i="1"/>
  <c r="N42" i="1"/>
  <c r="K42" i="1"/>
  <c r="D48" i="1" l="1"/>
  <c r="E52" i="1"/>
  <c r="H52" i="1"/>
  <c r="K52" i="1"/>
  <c r="N52" i="1"/>
  <c r="D52" i="1" l="1"/>
  <c r="P49" i="1"/>
  <c r="P14" i="1"/>
  <c r="O49" i="1"/>
  <c r="O14" i="1"/>
  <c r="M49" i="1"/>
  <c r="M14" i="1"/>
  <c r="L49" i="1"/>
  <c r="J49" i="1"/>
  <c r="J14" i="1"/>
  <c r="I49" i="1"/>
  <c r="G49" i="1"/>
  <c r="G14" i="1"/>
  <c r="F49" i="1"/>
  <c r="N25" i="1"/>
  <c r="N29" i="1"/>
  <c r="N28" i="1"/>
  <c r="K29" i="1"/>
  <c r="K28" i="1"/>
  <c r="H29" i="1"/>
  <c r="H28" i="1"/>
  <c r="E29" i="1"/>
  <c r="E28" i="1"/>
  <c r="D28" i="1" s="1"/>
  <c r="D29" i="1" l="1"/>
  <c r="H51" i="1"/>
  <c r="H50" i="1" s="1"/>
  <c r="H27" i="1" l="1"/>
  <c r="I26" i="1"/>
  <c r="I14" i="1"/>
  <c r="K27" i="1"/>
  <c r="K26" i="1" s="1"/>
  <c r="L26" i="1"/>
  <c r="L14" i="1"/>
  <c r="E27" i="1"/>
  <c r="D27" i="1" s="1"/>
  <c r="F26" i="1"/>
  <c r="E26" i="1" s="1"/>
  <c r="F14" i="1"/>
  <c r="N26" i="1"/>
  <c r="H26" i="1"/>
  <c r="H49" i="1"/>
  <c r="D26" i="1" l="1"/>
  <c r="F11" i="1"/>
  <c r="E14" i="1"/>
  <c r="N23" i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s="1"/>
  <c r="D45" i="1" l="1"/>
  <c r="D42" i="1"/>
  <c r="D24" i="1"/>
  <c r="H21" i="1"/>
  <c r="H13" i="1" s="1"/>
  <c r="E21" i="1"/>
  <c r="N51" i="1"/>
  <c r="N50" i="1" s="1"/>
  <c r="E13" i="1" l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49" i="1" l="1"/>
  <c r="B49" i="1"/>
  <c r="I12" i="1"/>
  <c r="I11" i="1" s="1"/>
  <c r="L12" i="1"/>
  <c r="L11" i="1" s="1"/>
  <c r="O12" i="1"/>
  <c r="O11" i="1" s="1"/>
  <c r="E51" i="1"/>
  <c r="D51" i="1" s="1"/>
  <c r="K51" i="1"/>
  <c r="K50" i="1" s="1"/>
  <c r="E50" i="1" l="1"/>
  <c r="D50" i="1" s="1"/>
  <c r="K49" i="1" l="1"/>
  <c r="E49" i="1"/>
  <c r="D49" i="1" s="1"/>
  <c r="N43" i="1" l="1"/>
  <c r="K43" i="1"/>
  <c r="H43" i="1"/>
  <c r="E43" i="1"/>
  <c r="D43" i="1" s="1"/>
  <c r="N46" i="1"/>
  <c r="K46" i="1"/>
  <c r="H46" i="1"/>
  <c r="E46" i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D19" i="1"/>
  <c r="D46" i="1"/>
  <c r="E40" i="1"/>
  <c r="H40" i="1"/>
  <c r="N40" i="1"/>
  <c r="D40" i="1" s="1"/>
  <c r="K40" i="1"/>
  <c r="N21" i="1"/>
  <c r="D21" i="1" s="1"/>
  <c r="H12" i="1"/>
  <c r="E20" i="1"/>
  <c r="N20" i="1"/>
  <c r="K20" i="1"/>
  <c r="H20" i="1"/>
  <c r="D15" i="1" l="1"/>
  <c r="K12" i="1"/>
  <c r="M12" i="1"/>
  <c r="M11" i="1" s="1"/>
  <c r="K11" i="1" s="1"/>
  <c r="P12" i="1"/>
  <c r="P11" i="1" s="1"/>
  <c r="N11" i="1" s="1"/>
  <c r="D16" i="1"/>
  <c r="D20" i="1"/>
  <c r="N14" i="1"/>
  <c r="N12" i="1"/>
  <c r="E12" i="1"/>
  <c r="N13" i="1"/>
  <c r="D13" i="1" s="1"/>
  <c r="K39" i="1"/>
  <c r="K14" i="1"/>
  <c r="H39" i="1"/>
  <c r="H14" i="1"/>
  <c r="N39" i="1"/>
  <c r="E39" i="1"/>
  <c r="D11" i="1" l="1"/>
  <c r="D39" i="1"/>
  <c r="D12" i="1"/>
  <c r="D14" i="1"/>
</calcChain>
</file>

<file path=xl/sharedStrings.xml><?xml version="1.0" encoding="utf-8"?>
<sst xmlns="http://schemas.openxmlformats.org/spreadsheetml/2006/main" count="144" uniqueCount="67">
  <si>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</si>
  <si>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</si>
  <si>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</si>
  <si>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</si>
  <si>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</si>
  <si>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</si>
  <si>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</si>
  <si>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</si>
  <si>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</si>
  <si>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</si>
  <si>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</si>
  <si>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</si>
  <si>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</si>
  <si>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</si>
  <si>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</si>
  <si>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</si>
  <si>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</si>
  <si>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</si>
  <si>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</si>
  <si>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</si>
  <si>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</si>
  <si>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</si>
  <si>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</si>
  <si>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</si>
  <si>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</si>
  <si>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</si>
  <si>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</si>
  <si>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</si>
  <si>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</si>
  <si>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</si>
  <si>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</si>
  <si>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</si>
  <si>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</si>
  <si>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</si>
  <si>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</si>
  <si>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</si>
  <si>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</si>
  <si>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</si>
  <si>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</si>
  <si>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</si>
  <si>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</si>
  <si>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</si>
  <si>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</si>
  <si>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</si>
  <si>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</si>
  <si>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</si>
  <si>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</si>
  <si>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</si>
  <si>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</si>
  <si>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</si>
  <si>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</si>
  <si>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</si>
  <si>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</si>
  <si>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</si>
  <si>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</si>
  <si>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</si>
  <si>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</si>
  <si>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</si>
  <si>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</si>
  <si>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</si>
  <si>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</si>
  <si>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</si>
  <si>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</si>
  <si>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</si>
  <si>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1.3.1. 
Руководство и управление в сфере установленных функций органов местного самоуправления</t>
  </si>
  <si>
    <t xml:space="preserve">Подпрограмма 2 
"Управление муниципальным имуществом МО МР "Печора" , в т.ч. по  основным  мероприятиям:  </t>
  </si>
  <si>
    <t>Приложение 2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</si>
</sst>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5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R26" sqref="R26"/>
    </sheetView>
  </sheetViews>
  <sheetFormatPr defaultColWidth="9.140625" defaultRowHeight="15.75" x14ac:dyDescent="0.25"/>
  <cols>
    <col min="1" max="1" width="51.57031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0" bestFit="1" customWidth="1"/>
    <col min="18" max="18" width="11.140625" style="51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76" t="s">
        <v>66</v>
      </c>
      <c r="R1" s="76"/>
      <c r="S1" s="76"/>
      <c r="T1" s="76"/>
      <c r="U1" s="76"/>
      <c r="V1" s="76"/>
      <c r="W1" s="76"/>
      <c r="X1" s="76"/>
      <c r="Y1" s="76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76" t="s">
        <v>57</v>
      </c>
      <c r="R3" s="76"/>
      <c r="S3" s="76"/>
      <c r="T3" s="76"/>
      <c r="U3" s="76"/>
      <c r="V3" s="76"/>
      <c r="W3" s="76"/>
      <c r="X3" s="76"/>
      <c r="Y3" s="76"/>
    </row>
    <row r="4" spans="1:43" x14ac:dyDescent="0.25">
      <c r="D4" s="8"/>
      <c r="E4" s="8"/>
      <c r="F4" s="48"/>
      <c r="G4" s="48"/>
      <c r="H4" s="8"/>
      <c r="I4" s="48"/>
      <c r="J4" s="48"/>
      <c r="K4" s="8"/>
      <c r="O4" s="9"/>
      <c r="P4" s="9"/>
      <c r="Q4" s="52"/>
      <c r="R4" s="52"/>
      <c r="S4" s="52"/>
      <c r="T4" s="52"/>
      <c r="W4" s="52"/>
    </row>
    <row r="5" spans="1:43" ht="24" customHeight="1" x14ac:dyDescent="0.25">
      <c r="D5" s="8"/>
      <c r="E5" s="8"/>
      <c r="F5" s="48"/>
      <c r="G5" s="48"/>
      <c r="H5" s="8"/>
      <c r="I5" s="48"/>
      <c r="J5" s="48"/>
      <c r="K5" s="8"/>
      <c r="M5" s="9"/>
      <c r="N5" s="9"/>
      <c r="O5" s="9"/>
      <c r="P5" s="9"/>
      <c r="Q5" s="52"/>
      <c r="R5" s="52"/>
      <c r="S5" s="52"/>
      <c r="T5" s="52"/>
      <c r="W5" s="52"/>
    </row>
    <row r="6" spans="1:43" ht="60" customHeight="1" x14ac:dyDescent="0.25">
      <c r="A6" s="78" t="s">
        <v>10</v>
      </c>
      <c r="B6" s="78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</row>
    <row r="7" spans="1:43" ht="28.5" customHeight="1" x14ac:dyDescent="0.25">
      <c r="A7" s="80" t="s">
        <v>16</v>
      </c>
      <c r="B7" s="80" t="s">
        <v>19</v>
      </c>
      <c r="C7" s="73" t="s">
        <v>20</v>
      </c>
      <c r="D7" s="73" t="s">
        <v>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</row>
    <row r="8" spans="1:43" ht="15.75" customHeight="1" x14ac:dyDescent="0.25">
      <c r="A8" s="81"/>
      <c r="B8" s="81"/>
      <c r="C8" s="73"/>
      <c r="D8" s="74" t="s">
        <v>1</v>
      </c>
      <c r="E8" s="75" t="s">
        <v>2</v>
      </c>
      <c r="F8" s="75"/>
      <c r="G8" s="75"/>
      <c r="H8" s="75" t="s">
        <v>3</v>
      </c>
      <c r="I8" s="75"/>
      <c r="J8" s="75"/>
      <c r="K8" s="75" t="s">
        <v>4</v>
      </c>
      <c r="L8" s="75"/>
      <c r="M8" s="75"/>
      <c r="N8" s="75" t="s">
        <v>5</v>
      </c>
      <c r="O8" s="75"/>
      <c r="P8" s="75"/>
      <c r="Q8" s="77" t="s">
        <v>44</v>
      </c>
      <c r="R8" s="77"/>
      <c r="S8" s="77"/>
      <c r="T8" s="77" t="s">
        <v>47</v>
      </c>
      <c r="U8" s="77"/>
      <c r="V8" s="77"/>
      <c r="W8" s="77" t="s">
        <v>56</v>
      </c>
      <c r="X8" s="77"/>
      <c r="Y8" s="77"/>
    </row>
    <row r="9" spans="1:43" ht="102" customHeight="1" x14ac:dyDescent="0.25">
      <c r="A9" s="82"/>
      <c r="B9" s="82"/>
      <c r="C9" s="73"/>
      <c r="D9" s="74"/>
      <c r="E9" s="10" t="s">
        <v>6</v>
      </c>
      <c r="F9" s="11" t="s">
        <v>21</v>
      </c>
      <c r="G9" s="11" t="s">
        <v>22</v>
      </c>
      <c r="H9" s="10" t="s">
        <v>6</v>
      </c>
      <c r="I9" s="11" t="s">
        <v>21</v>
      </c>
      <c r="J9" s="11" t="s">
        <v>22</v>
      </c>
      <c r="K9" s="10" t="s">
        <v>6</v>
      </c>
      <c r="L9" s="11" t="s">
        <v>21</v>
      </c>
      <c r="M9" s="11" t="s">
        <v>22</v>
      </c>
      <c r="N9" s="60" t="s">
        <v>6</v>
      </c>
      <c r="O9" s="11" t="s">
        <v>21</v>
      </c>
      <c r="P9" s="11" t="s">
        <v>22</v>
      </c>
      <c r="Q9" s="10" t="s">
        <v>6</v>
      </c>
      <c r="R9" s="11" t="s">
        <v>21</v>
      </c>
      <c r="S9" s="11" t="s">
        <v>22</v>
      </c>
      <c r="T9" s="10" t="s">
        <v>6</v>
      </c>
      <c r="U9" s="11" t="s">
        <v>21</v>
      </c>
      <c r="V9" s="11" t="s">
        <v>22</v>
      </c>
      <c r="W9" s="10" t="s">
        <v>6</v>
      </c>
      <c r="X9" s="11" t="s">
        <v>21</v>
      </c>
      <c r="Y9" s="11" t="s">
        <v>22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7">
        <v>6</v>
      </c>
      <c r="G10" s="47">
        <v>7</v>
      </c>
      <c r="H10" s="10">
        <v>8</v>
      </c>
      <c r="I10" s="47">
        <v>9</v>
      </c>
      <c r="J10" s="47">
        <v>10</v>
      </c>
      <c r="K10" s="10">
        <v>11</v>
      </c>
      <c r="L10" s="47">
        <v>12</v>
      </c>
      <c r="M10" s="47">
        <v>13</v>
      </c>
      <c r="N10" s="60">
        <v>14</v>
      </c>
      <c r="O10" s="61">
        <v>15</v>
      </c>
      <c r="P10" s="61">
        <v>16</v>
      </c>
      <c r="Q10" s="10">
        <v>14</v>
      </c>
      <c r="R10" s="53">
        <v>15</v>
      </c>
      <c r="S10" s="53">
        <v>16</v>
      </c>
      <c r="T10" s="10">
        <v>14</v>
      </c>
      <c r="U10" s="53">
        <v>15</v>
      </c>
      <c r="V10" s="53">
        <v>16</v>
      </c>
      <c r="W10" s="10">
        <v>14</v>
      </c>
      <c r="X10" s="53">
        <v>15</v>
      </c>
      <c r="Y10" s="53">
        <v>16</v>
      </c>
    </row>
    <row r="11" spans="1:43" s="16" customFormat="1" ht="78" customHeight="1" x14ac:dyDescent="0.25">
      <c r="A11" s="69" t="s">
        <v>11</v>
      </c>
      <c r="B11" s="67"/>
      <c r="C11" s="14" t="s">
        <v>8</v>
      </c>
      <c r="D11" s="15">
        <f t="shared" ref="D11:D52" si="0">E11+H11+K11+N11+Q11+T11+W11</f>
        <v>1109450.2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161664.60000000003</v>
      </c>
      <c r="R11" s="54">
        <f>R12+R13+R14</f>
        <v>160589.00000000003</v>
      </c>
      <c r="S11" s="54">
        <f t="shared" si="1"/>
        <v>1075.5999999999999</v>
      </c>
      <c r="T11" s="15">
        <f>U11+V11</f>
        <v>160382.39999999997</v>
      </c>
      <c r="U11" s="54">
        <f t="shared" ref="U11:V11" si="2">U12+U13+U14</f>
        <v>159336.89999999997</v>
      </c>
      <c r="V11" s="54">
        <f t="shared" si="2"/>
        <v>1045.5</v>
      </c>
      <c r="W11" s="15">
        <f>X11+Y11</f>
        <v>161005.20000000001</v>
      </c>
      <c r="X11" s="54">
        <f t="shared" ref="X11:Y11" si="3">X12+X13+X14</f>
        <v>159959.70000000001</v>
      </c>
      <c r="Y11" s="54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0"/>
      <c r="B12" s="72"/>
      <c r="C12" s="17" t="s">
        <v>13</v>
      </c>
      <c r="D12" s="18">
        <f t="shared" si="0"/>
        <v>134838.79999999999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21899.1</v>
      </c>
      <c r="R12" s="24">
        <f>R16</f>
        <v>21899.1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0"/>
      <c r="B13" s="72"/>
      <c r="C13" s="17" t="s">
        <v>39</v>
      </c>
      <c r="D13" s="20">
        <f t="shared" si="0"/>
        <v>165730.79999999999</v>
      </c>
      <c r="E13" s="20">
        <f>E21</f>
        <v>25146.399999999998</v>
      </c>
      <c r="F13" s="20">
        <f t="shared" ref="F13:S13" si="7">F21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26284.5</v>
      </c>
      <c r="R13" s="55">
        <f t="shared" si="7"/>
        <v>26284.5</v>
      </c>
      <c r="S13" s="55">
        <f t="shared" si="7"/>
        <v>0</v>
      </c>
      <c r="T13" s="20">
        <f t="shared" ref="T13:V13" si="8">T21</f>
        <v>24882.199999999997</v>
      </c>
      <c r="U13" s="55">
        <f t="shared" si="8"/>
        <v>24882.199999999997</v>
      </c>
      <c r="V13" s="55">
        <f t="shared" si="8"/>
        <v>0</v>
      </c>
      <c r="W13" s="20">
        <f t="shared" ref="W13:Y13" si="9">W21</f>
        <v>24147.4</v>
      </c>
      <c r="X13" s="55">
        <f t="shared" si="9"/>
        <v>24147.4</v>
      </c>
      <c r="Y13" s="55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71"/>
      <c r="B14" s="68"/>
      <c r="C14" s="14" t="s">
        <v>14</v>
      </c>
      <c r="D14" s="20">
        <f t="shared" si="0"/>
        <v>808880.60000000009</v>
      </c>
      <c r="E14" s="20">
        <f>F14+G14</f>
        <v>116976.9</v>
      </c>
      <c r="F14" s="20">
        <f t="shared" ref="F14:V14" si="10">F27+F40+F50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>R14+S14</f>
        <v>113481.00000000003</v>
      </c>
      <c r="R14" s="55">
        <f>R17+R27+R40+R50</f>
        <v>112405.40000000002</v>
      </c>
      <c r="S14" s="55">
        <f t="shared" si="10"/>
        <v>1075.5999999999999</v>
      </c>
      <c r="T14" s="20">
        <f>U14+V14</f>
        <v>116252.49999999999</v>
      </c>
      <c r="U14" s="55">
        <f>U17+U27+U40+U50</f>
        <v>115206.99999999999</v>
      </c>
      <c r="V14" s="55">
        <f t="shared" si="10"/>
        <v>1045.5</v>
      </c>
      <c r="W14" s="20">
        <f>X14+Y14</f>
        <v>117541.3</v>
      </c>
      <c r="X14" s="55">
        <f>X17+X27+X40+X50</f>
        <v>116495.8</v>
      </c>
      <c r="Y14" s="55">
        <f t="shared" ref="Y14" si="11">Y27+Y40+Y50</f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customHeight="1" x14ac:dyDescent="0.25">
      <c r="A15" s="69" t="s">
        <v>18</v>
      </c>
      <c r="B15" s="67" t="s">
        <v>13</v>
      </c>
      <c r="C15" s="17" t="s">
        <v>17</v>
      </c>
      <c r="D15" s="21">
        <f t="shared" si="0"/>
        <v>152346.80000000002</v>
      </c>
      <c r="E15" s="21">
        <f>E16+E17</f>
        <v>18204.7</v>
      </c>
      <c r="F15" s="21">
        <f t="shared" ref="F15:Y15" si="12">F16+F17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si="12"/>
        <v>22640.699999999997</v>
      </c>
      <c r="R15" s="21">
        <f t="shared" si="12"/>
        <v>22640.699999999997</v>
      </c>
      <c r="S15" s="21">
        <f t="shared" si="12"/>
        <v>0</v>
      </c>
      <c r="T15" s="21">
        <f t="shared" si="12"/>
        <v>27630.9</v>
      </c>
      <c r="U15" s="21">
        <f t="shared" si="12"/>
        <v>27630.9</v>
      </c>
      <c r="V15" s="21">
        <f t="shared" si="12"/>
        <v>0</v>
      </c>
      <c r="W15" s="21">
        <f t="shared" si="12"/>
        <v>27699.7</v>
      </c>
      <c r="X15" s="21">
        <f t="shared" si="12"/>
        <v>27699.7</v>
      </c>
      <c r="Y15" s="21">
        <f t="shared" si="12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70"/>
      <c r="B16" s="72"/>
      <c r="C16" s="17" t="s">
        <v>13</v>
      </c>
      <c r="D16" s="18">
        <f t="shared" si="0"/>
        <v>134838.79999999999</v>
      </c>
      <c r="E16" s="18">
        <f>E19</f>
        <v>18204.7</v>
      </c>
      <c r="F16" s="18">
        <f t="shared" ref="F16:Y16" si="13">F19</f>
        <v>18204.7</v>
      </c>
      <c r="G16" s="18">
        <f t="shared" si="13"/>
        <v>0</v>
      </c>
      <c r="H16" s="18">
        <f t="shared" si="13"/>
        <v>19196.400000000001</v>
      </c>
      <c r="I16" s="18">
        <f t="shared" si="13"/>
        <v>19196.400000000001</v>
      </c>
      <c r="J16" s="18">
        <f t="shared" si="13"/>
        <v>0</v>
      </c>
      <c r="K16" s="18">
        <f t="shared" si="13"/>
        <v>18666.400000000001</v>
      </c>
      <c r="L16" s="18">
        <f t="shared" si="13"/>
        <v>18666.400000000001</v>
      </c>
      <c r="M16" s="18">
        <f t="shared" si="13"/>
        <v>0</v>
      </c>
      <c r="N16" s="18">
        <f t="shared" si="13"/>
        <v>18308</v>
      </c>
      <c r="O16" s="18">
        <f t="shared" si="13"/>
        <v>18308</v>
      </c>
      <c r="P16" s="18">
        <f t="shared" si="13"/>
        <v>0</v>
      </c>
      <c r="Q16" s="18">
        <f t="shared" si="13"/>
        <v>21899.1</v>
      </c>
      <c r="R16" s="18">
        <f t="shared" si="13"/>
        <v>21899.1</v>
      </c>
      <c r="S16" s="18">
        <f t="shared" si="13"/>
        <v>0</v>
      </c>
      <c r="T16" s="18">
        <f t="shared" si="13"/>
        <v>19247.7</v>
      </c>
      <c r="U16" s="18">
        <f t="shared" si="13"/>
        <v>19247.7</v>
      </c>
      <c r="V16" s="18">
        <f t="shared" si="13"/>
        <v>0</v>
      </c>
      <c r="W16" s="18">
        <f t="shared" si="13"/>
        <v>19316.5</v>
      </c>
      <c r="X16" s="18">
        <f t="shared" si="13"/>
        <v>19316.5</v>
      </c>
      <c r="Y16" s="18">
        <f t="shared" si="13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9" customFormat="1" ht="62.25" customHeight="1" x14ac:dyDescent="0.25">
      <c r="A17" s="71"/>
      <c r="B17" s="68"/>
      <c r="C17" s="23" t="s">
        <v>14</v>
      </c>
      <c r="D17" s="18">
        <f>D18</f>
        <v>0</v>
      </c>
      <c r="E17" s="18">
        <f t="shared" ref="E17:Y17" si="14">E18</f>
        <v>0</v>
      </c>
      <c r="F17" s="18">
        <f t="shared" si="14"/>
        <v>0</v>
      </c>
      <c r="G17" s="18">
        <f t="shared" si="14"/>
        <v>0</v>
      </c>
      <c r="H17" s="18">
        <f t="shared" si="14"/>
        <v>0</v>
      </c>
      <c r="I17" s="18">
        <f t="shared" si="14"/>
        <v>0</v>
      </c>
      <c r="J17" s="18">
        <f t="shared" si="14"/>
        <v>0</v>
      </c>
      <c r="K17" s="18">
        <f t="shared" si="14"/>
        <v>0</v>
      </c>
      <c r="L17" s="18">
        <f t="shared" si="14"/>
        <v>0</v>
      </c>
      <c r="M17" s="18">
        <f t="shared" si="14"/>
        <v>0</v>
      </c>
      <c r="N17" s="18">
        <f t="shared" si="14"/>
        <v>0</v>
      </c>
      <c r="O17" s="18">
        <f t="shared" si="14"/>
        <v>0</v>
      </c>
      <c r="P17" s="18">
        <f t="shared" si="14"/>
        <v>0</v>
      </c>
      <c r="Q17" s="18">
        <f t="shared" si="14"/>
        <v>741.6</v>
      </c>
      <c r="R17" s="18">
        <f t="shared" si="14"/>
        <v>741.6</v>
      </c>
      <c r="S17" s="18">
        <f t="shared" si="14"/>
        <v>0</v>
      </c>
      <c r="T17" s="18">
        <f t="shared" si="14"/>
        <v>8383.2000000000007</v>
      </c>
      <c r="U17" s="18">
        <f t="shared" si="14"/>
        <v>8383.2000000000007</v>
      </c>
      <c r="V17" s="18">
        <f t="shared" si="14"/>
        <v>0</v>
      </c>
      <c r="W17" s="18">
        <f t="shared" si="14"/>
        <v>8383.2000000000007</v>
      </c>
      <c r="X17" s="18">
        <f t="shared" si="14"/>
        <v>8383.2000000000007</v>
      </c>
      <c r="Y17" s="18">
        <f t="shared" si="14"/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62" t="s">
        <v>58</v>
      </c>
      <c r="B18" s="23" t="s">
        <v>14</v>
      </c>
      <c r="C18" s="23" t="s">
        <v>14</v>
      </c>
      <c r="D18" s="18">
        <v>0</v>
      </c>
      <c r="E18" s="18">
        <f>F18+G18</f>
        <v>0</v>
      </c>
      <c r="F18" s="18">
        <v>0</v>
      </c>
      <c r="G18" s="18">
        <f t="shared" ref="G18:Y18" si="15">G20</f>
        <v>0</v>
      </c>
      <c r="H18" s="18">
        <f>I18+J18</f>
        <v>0</v>
      </c>
      <c r="I18" s="18">
        <v>0</v>
      </c>
      <c r="J18" s="18">
        <f t="shared" si="15"/>
        <v>0</v>
      </c>
      <c r="K18" s="18">
        <f>L18+M18</f>
        <v>0</v>
      </c>
      <c r="L18" s="18">
        <v>0</v>
      </c>
      <c r="M18" s="18">
        <f t="shared" si="15"/>
        <v>0</v>
      </c>
      <c r="N18" s="18">
        <f>O18+P18</f>
        <v>0</v>
      </c>
      <c r="O18" s="18">
        <v>0</v>
      </c>
      <c r="P18" s="18">
        <f t="shared" si="15"/>
        <v>0</v>
      </c>
      <c r="Q18" s="18">
        <f>R18+S18</f>
        <v>741.6</v>
      </c>
      <c r="R18" s="24">
        <v>741.6</v>
      </c>
      <c r="S18" s="24">
        <f t="shared" si="15"/>
        <v>0</v>
      </c>
      <c r="T18" s="18">
        <f>U18+V18</f>
        <v>8383.2000000000007</v>
      </c>
      <c r="U18" s="24">
        <v>8383.2000000000007</v>
      </c>
      <c r="V18" s="24">
        <f t="shared" si="15"/>
        <v>0</v>
      </c>
      <c r="W18" s="18">
        <f>X18+Y18</f>
        <v>8383.2000000000007</v>
      </c>
      <c r="X18" s="24">
        <v>8383.2000000000007</v>
      </c>
      <c r="Y18" s="24">
        <f t="shared" si="15"/>
        <v>0</v>
      </c>
      <c r="Z18" s="4"/>
      <c r="AA18" s="4"/>
      <c r="AB18" s="4"/>
      <c r="AC18" s="4"/>
    </row>
    <row r="19" spans="1:43" ht="54" customHeight="1" x14ac:dyDescent="0.25">
      <c r="A19" s="22" t="s">
        <v>64</v>
      </c>
      <c r="B19" s="23" t="s">
        <v>13</v>
      </c>
      <c r="C19" s="23" t="s">
        <v>13</v>
      </c>
      <c r="D19" s="18">
        <f t="shared" si="0"/>
        <v>134838.79999999999</v>
      </c>
      <c r="E19" s="18">
        <f>F19+G19</f>
        <v>18204.7</v>
      </c>
      <c r="F19" s="18">
        <v>18204.7</v>
      </c>
      <c r="G19" s="18">
        <v>0</v>
      </c>
      <c r="H19" s="18">
        <f>I19+J19</f>
        <v>19196.400000000001</v>
      </c>
      <c r="I19" s="18">
        <v>19196.400000000001</v>
      </c>
      <c r="J19" s="18">
        <v>0</v>
      </c>
      <c r="K19" s="18">
        <f>L19+M19</f>
        <v>18666.400000000001</v>
      </c>
      <c r="L19" s="18">
        <v>18666.400000000001</v>
      </c>
      <c r="M19" s="18">
        <v>0</v>
      </c>
      <c r="N19" s="18">
        <f>O19+P19</f>
        <v>18308</v>
      </c>
      <c r="O19" s="18">
        <v>18308</v>
      </c>
      <c r="P19" s="18">
        <v>0</v>
      </c>
      <c r="Q19" s="18">
        <f>R19+S19</f>
        <v>21899.1</v>
      </c>
      <c r="R19" s="24">
        <v>21899.1</v>
      </c>
      <c r="S19" s="24">
        <v>0</v>
      </c>
      <c r="T19" s="18">
        <f>U19+V19</f>
        <v>19247.7</v>
      </c>
      <c r="U19" s="24">
        <v>19247.7</v>
      </c>
      <c r="V19" s="24">
        <v>0</v>
      </c>
      <c r="W19" s="18">
        <f>X19+Y19</f>
        <v>19316.5</v>
      </c>
      <c r="X19" s="24">
        <v>19316.5</v>
      </c>
      <c r="Y19" s="24">
        <v>0</v>
      </c>
      <c r="Z19" s="4"/>
      <c r="AA19" s="4"/>
      <c r="AB19" s="4"/>
      <c r="AC19" s="4"/>
    </row>
    <row r="20" spans="1:43" s="27" customFormat="1" ht="31.5" x14ac:dyDescent="0.25">
      <c r="A20" s="63" t="s">
        <v>65</v>
      </c>
      <c r="B20" s="65" t="s">
        <v>7</v>
      </c>
      <c r="C20" s="25" t="s">
        <v>55</v>
      </c>
      <c r="D20" s="21">
        <f t="shared" si="0"/>
        <v>165730.79999999999</v>
      </c>
      <c r="E20" s="21">
        <f t="shared" ref="E20:P20" si="16">E24+E22+E23+E25</f>
        <v>25146.399999999998</v>
      </c>
      <c r="F20" s="21">
        <f t="shared" si="16"/>
        <v>25146.399999999998</v>
      </c>
      <c r="G20" s="21">
        <f t="shared" si="16"/>
        <v>0</v>
      </c>
      <c r="H20" s="21">
        <f t="shared" si="16"/>
        <v>20436</v>
      </c>
      <c r="I20" s="21">
        <f t="shared" si="16"/>
        <v>20436</v>
      </c>
      <c r="J20" s="21">
        <f t="shared" si="16"/>
        <v>0</v>
      </c>
      <c r="K20" s="21">
        <f t="shared" si="16"/>
        <v>22444</v>
      </c>
      <c r="L20" s="21">
        <f t="shared" si="16"/>
        <v>22444</v>
      </c>
      <c r="M20" s="21">
        <f t="shared" si="16"/>
        <v>0</v>
      </c>
      <c r="N20" s="21">
        <f t="shared" si="16"/>
        <v>22390.300000000003</v>
      </c>
      <c r="O20" s="21">
        <f t="shared" si="16"/>
        <v>22390.300000000003</v>
      </c>
      <c r="P20" s="21">
        <f t="shared" si="16"/>
        <v>0</v>
      </c>
      <c r="Q20" s="21">
        <f t="shared" ref="Q20:S20" si="17">Q24+Q22+Q23+Q25</f>
        <v>26284.5</v>
      </c>
      <c r="R20" s="26">
        <f t="shared" si="17"/>
        <v>26284.5</v>
      </c>
      <c r="S20" s="26">
        <f t="shared" si="17"/>
        <v>0</v>
      </c>
      <c r="T20" s="21">
        <f t="shared" ref="T20:V20" si="18">T24+T22+T23+T25</f>
        <v>24882.199999999997</v>
      </c>
      <c r="U20" s="26">
        <f t="shared" si="18"/>
        <v>24882.199999999997</v>
      </c>
      <c r="V20" s="26">
        <f t="shared" si="18"/>
        <v>0</v>
      </c>
      <c r="W20" s="21">
        <f t="shared" ref="W20:Y20" si="19">W24+W22+W23+W25</f>
        <v>24147.4</v>
      </c>
      <c r="X20" s="26">
        <f t="shared" si="19"/>
        <v>24147.4</v>
      </c>
      <c r="Y20" s="26">
        <f t="shared" si="19"/>
        <v>0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7" customFormat="1" ht="80.25" customHeight="1" x14ac:dyDescent="0.25">
      <c r="A21" s="64"/>
      <c r="B21" s="66"/>
      <c r="C21" s="25" t="s">
        <v>39</v>
      </c>
      <c r="D21" s="18">
        <f t="shared" si="0"/>
        <v>165730.79999999999</v>
      </c>
      <c r="E21" s="18">
        <f>SUM(E22:E25)</f>
        <v>25146.399999999998</v>
      </c>
      <c r="F21" s="18">
        <f>SUM(F22:F25)</f>
        <v>25146.399999999998</v>
      </c>
      <c r="G21" s="18">
        <f t="shared" ref="G21:P21" si="20">SUM(G22:G25)</f>
        <v>0</v>
      </c>
      <c r="H21" s="18">
        <f>SUM(H22:H25)</f>
        <v>20436</v>
      </c>
      <c r="I21" s="18">
        <f t="shared" si="20"/>
        <v>20436</v>
      </c>
      <c r="J21" s="18">
        <f t="shared" si="20"/>
        <v>0</v>
      </c>
      <c r="K21" s="18">
        <f t="shared" si="20"/>
        <v>22444</v>
      </c>
      <c r="L21" s="18">
        <f t="shared" si="20"/>
        <v>22444</v>
      </c>
      <c r="M21" s="18">
        <f t="shared" si="20"/>
        <v>0</v>
      </c>
      <c r="N21" s="18">
        <f t="shared" si="20"/>
        <v>22390.300000000003</v>
      </c>
      <c r="O21" s="18">
        <f t="shared" si="20"/>
        <v>22390.300000000003</v>
      </c>
      <c r="P21" s="18">
        <f t="shared" si="20"/>
        <v>0</v>
      </c>
      <c r="Q21" s="18">
        <f t="shared" ref="Q21:S21" si="21">SUM(Q22:Q25)</f>
        <v>26284.5</v>
      </c>
      <c r="R21" s="24">
        <f t="shared" si="21"/>
        <v>26284.5</v>
      </c>
      <c r="S21" s="24">
        <f t="shared" si="21"/>
        <v>0</v>
      </c>
      <c r="T21" s="18">
        <f t="shared" ref="T21:V21" si="22">SUM(T22:T25)</f>
        <v>24882.199999999997</v>
      </c>
      <c r="U21" s="24">
        <f t="shared" si="22"/>
        <v>24882.199999999997</v>
      </c>
      <c r="V21" s="24">
        <f t="shared" si="22"/>
        <v>0</v>
      </c>
      <c r="W21" s="18">
        <f t="shared" ref="W21:Y21" si="23">SUM(W22:W25)</f>
        <v>24147.4</v>
      </c>
      <c r="X21" s="24">
        <f t="shared" si="23"/>
        <v>24147.4</v>
      </c>
      <c r="Y21" s="24">
        <f t="shared" si="23"/>
        <v>0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30" customFormat="1" ht="94.5" x14ac:dyDescent="0.25">
      <c r="A22" s="28" t="s">
        <v>31</v>
      </c>
      <c r="B22" s="29" t="s">
        <v>7</v>
      </c>
      <c r="C22" s="29" t="s">
        <v>55</v>
      </c>
      <c r="D22" s="18">
        <f t="shared" si="0"/>
        <v>25892.3</v>
      </c>
      <c r="E22" s="18">
        <f t="shared" ref="E22:E27" si="24">F22+G22</f>
        <v>5311.7</v>
      </c>
      <c r="F22" s="18">
        <v>5311.7</v>
      </c>
      <c r="G22" s="18">
        <v>0</v>
      </c>
      <c r="H22" s="18">
        <f>I22+J22</f>
        <v>2930</v>
      </c>
      <c r="I22" s="18">
        <v>2930</v>
      </c>
      <c r="J22" s="18">
        <v>0</v>
      </c>
      <c r="K22" s="18">
        <f>L22+M22</f>
        <v>3400</v>
      </c>
      <c r="L22" s="18">
        <v>3400</v>
      </c>
      <c r="M22" s="18">
        <v>0</v>
      </c>
      <c r="N22" s="18">
        <f>O22+P22</f>
        <v>2022</v>
      </c>
      <c r="O22" s="18">
        <v>2022</v>
      </c>
      <c r="P22" s="18">
        <v>0</v>
      </c>
      <c r="Q22" s="18">
        <f>R22+S22</f>
        <v>3855.3</v>
      </c>
      <c r="R22" s="24">
        <v>3855.3</v>
      </c>
      <c r="S22" s="24">
        <v>0</v>
      </c>
      <c r="T22" s="18">
        <f>U22+V22</f>
        <v>4534</v>
      </c>
      <c r="U22" s="24">
        <v>4534</v>
      </c>
      <c r="V22" s="24">
        <v>0</v>
      </c>
      <c r="W22" s="18">
        <f>X22+Y22</f>
        <v>3839.3</v>
      </c>
      <c r="X22" s="24">
        <v>3839.3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x14ac:dyDescent="0.25">
      <c r="A23" s="28" t="s">
        <v>30</v>
      </c>
      <c r="B23" s="29" t="s">
        <v>15</v>
      </c>
      <c r="C23" s="29" t="s">
        <v>39</v>
      </c>
      <c r="D23" s="18">
        <f t="shared" si="0"/>
        <v>1681</v>
      </c>
      <c r="E23" s="18">
        <f t="shared" si="24"/>
        <v>100</v>
      </c>
      <c r="F23" s="18">
        <v>100</v>
      </c>
      <c r="G23" s="18">
        <v>0</v>
      </c>
      <c r="H23" s="18">
        <f>I23+J23</f>
        <v>179</v>
      </c>
      <c r="I23" s="18">
        <v>179</v>
      </c>
      <c r="J23" s="18">
        <v>0</v>
      </c>
      <c r="K23" s="18">
        <f>L23+M23</f>
        <v>300</v>
      </c>
      <c r="L23" s="18">
        <v>300</v>
      </c>
      <c r="M23" s="18">
        <v>0</v>
      </c>
      <c r="N23" s="18">
        <f>O23+P23</f>
        <v>300</v>
      </c>
      <c r="O23" s="18">
        <v>300</v>
      </c>
      <c r="P23" s="18">
        <v>0</v>
      </c>
      <c r="Q23" s="18">
        <f>R23+S23</f>
        <v>350</v>
      </c>
      <c r="R23" s="24">
        <v>350</v>
      </c>
      <c r="S23" s="24">
        <v>0</v>
      </c>
      <c r="T23" s="18">
        <f>U23+V23</f>
        <v>226</v>
      </c>
      <c r="U23" s="24">
        <v>226</v>
      </c>
      <c r="V23" s="24">
        <v>0</v>
      </c>
      <c r="W23" s="18">
        <f>X23+Y23</f>
        <v>226</v>
      </c>
      <c r="X23" s="24">
        <v>226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30" customFormat="1" ht="76.5" customHeight="1" x14ac:dyDescent="0.25">
      <c r="A24" s="28" t="s">
        <v>33</v>
      </c>
      <c r="B24" s="29" t="s">
        <v>15</v>
      </c>
      <c r="C24" s="29" t="s">
        <v>39</v>
      </c>
      <c r="D24" s="18">
        <f t="shared" si="0"/>
        <v>106846.90000000001</v>
      </c>
      <c r="E24" s="18">
        <f t="shared" si="24"/>
        <v>13318.9</v>
      </c>
      <c r="F24" s="18">
        <v>13318.9</v>
      </c>
      <c r="G24" s="18">
        <v>0</v>
      </c>
      <c r="H24" s="18">
        <f>I24+J24</f>
        <v>14166.4</v>
      </c>
      <c r="I24" s="18">
        <v>14166.4</v>
      </c>
      <c r="J24" s="18">
        <v>0</v>
      </c>
      <c r="K24" s="18">
        <f>L24+M24</f>
        <v>15124.8</v>
      </c>
      <c r="L24" s="18">
        <v>15124.8</v>
      </c>
      <c r="M24" s="18">
        <v>0</v>
      </c>
      <c r="N24" s="18">
        <f>O24+P24</f>
        <v>15935.7</v>
      </c>
      <c r="O24" s="18">
        <v>15935.7</v>
      </c>
      <c r="P24" s="18">
        <v>0</v>
      </c>
      <c r="Q24" s="18">
        <f>R24+S24</f>
        <v>16384.8</v>
      </c>
      <c r="R24" s="24">
        <v>16384.8</v>
      </c>
      <c r="S24" s="24">
        <v>0</v>
      </c>
      <c r="T24" s="18">
        <f>U24+V24</f>
        <v>15973.6</v>
      </c>
      <c r="U24" s="24">
        <v>15973.6</v>
      </c>
      <c r="V24" s="24">
        <v>0</v>
      </c>
      <c r="W24" s="18">
        <f>X24+Y24</f>
        <v>15942.7</v>
      </c>
      <c r="X24" s="24">
        <v>15942.7</v>
      </c>
      <c r="Y24" s="24">
        <v>0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30" customFormat="1" ht="78.75" customHeight="1" x14ac:dyDescent="0.25">
      <c r="A25" s="28" t="s">
        <v>29</v>
      </c>
      <c r="B25" s="29" t="s">
        <v>15</v>
      </c>
      <c r="C25" s="29" t="s">
        <v>39</v>
      </c>
      <c r="D25" s="18">
        <f t="shared" si="0"/>
        <v>31310.6</v>
      </c>
      <c r="E25" s="18">
        <f t="shared" si="24"/>
        <v>6415.8</v>
      </c>
      <c r="F25" s="18">
        <v>6415.8</v>
      </c>
      <c r="G25" s="18">
        <v>0</v>
      </c>
      <c r="H25" s="18">
        <f>I25+J25</f>
        <v>3160.6</v>
      </c>
      <c r="I25" s="18">
        <v>3160.6</v>
      </c>
      <c r="J25" s="18">
        <v>0</v>
      </c>
      <c r="K25" s="18">
        <f>L25+M25</f>
        <v>3619.2</v>
      </c>
      <c r="L25" s="18">
        <v>3619.2</v>
      </c>
      <c r="M25" s="18">
        <v>0</v>
      </c>
      <c r="N25" s="18">
        <f>O25+P25</f>
        <v>4132.6000000000004</v>
      </c>
      <c r="O25" s="18">
        <v>4132.6000000000004</v>
      </c>
      <c r="P25" s="18">
        <v>0</v>
      </c>
      <c r="Q25" s="18">
        <f>R25+S25</f>
        <v>5694.4</v>
      </c>
      <c r="R25" s="24">
        <v>5694.4</v>
      </c>
      <c r="S25" s="24">
        <v>0</v>
      </c>
      <c r="T25" s="18">
        <f>U25+V25</f>
        <v>4148.6000000000004</v>
      </c>
      <c r="U25" s="24">
        <v>4148.6000000000004</v>
      </c>
      <c r="V25" s="24">
        <v>0</v>
      </c>
      <c r="W25" s="18">
        <f>X25+Y25</f>
        <v>4139.3999999999996</v>
      </c>
      <c r="X25" s="24">
        <v>4139.3999999999996</v>
      </c>
      <c r="Y25" s="24">
        <v>0</v>
      </c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9" customFormat="1" ht="58.5" customHeight="1" x14ac:dyDescent="0.25">
      <c r="A26" s="69" t="s">
        <v>28</v>
      </c>
      <c r="B26" s="67" t="s">
        <v>41</v>
      </c>
      <c r="C26" s="17" t="s">
        <v>9</v>
      </c>
      <c r="D26" s="21">
        <f t="shared" si="0"/>
        <v>763377.6</v>
      </c>
      <c r="E26" s="21">
        <f t="shared" si="24"/>
        <v>106882</v>
      </c>
      <c r="F26" s="21">
        <f t="shared" ref="F26:Y26" si="25">F27</f>
        <v>106011.1</v>
      </c>
      <c r="G26" s="21">
        <f t="shared" si="25"/>
        <v>870.9</v>
      </c>
      <c r="H26" s="21">
        <f t="shared" si="25"/>
        <v>112476.90000000001</v>
      </c>
      <c r="I26" s="21">
        <f t="shared" si="25"/>
        <v>111683.1</v>
      </c>
      <c r="J26" s="21">
        <f t="shared" si="25"/>
        <v>793.80000000000007</v>
      </c>
      <c r="K26" s="21">
        <f t="shared" si="25"/>
        <v>109142.1</v>
      </c>
      <c r="L26" s="21">
        <f t="shared" si="25"/>
        <v>108326.90000000001</v>
      </c>
      <c r="M26" s="21">
        <f t="shared" si="25"/>
        <v>815.19999999999993</v>
      </c>
      <c r="N26" s="21">
        <f t="shared" si="25"/>
        <v>107858.8</v>
      </c>
      <c r="O26" s="21">
        <f t="shared" si="25"/>
        <v>106813.3</v>
      </c>
      <c r="P26" s="21">
        <f t="shared" si="25"/>
        <v>1045.5</v>
      </c>
      <c r="Q26" s="21">
        <f t="shared" si="25"/>
        <v>111585.40000000002</v>
      </c>
      <c r="R26" s="26">
        <f t="shared" si="25"/>
        <v>110509.80000000002</v>
      </c>
      <c r="S26" s="26">
        <f t="shared" si="25"/>
        <v>1075.5999999999999</v>
      </c>
      <c r="T26" s="21">
        <f t="shared" si="25"/>
        <v>107072.29999999999</v>
      </c>
      <c r="U26" s="26">
        <f t="shared" si="25"/>
        <v>106026.79999999999</v>
      </c>
      <c r="V26" s="26">
        <f t="shared" si="25"/>
        <v>1045.5</v>
      </c>
      <c r="W26" s="21">
        <f t="shared" si="25"/>
        <v>108360.1</v>
      </c>
      <c r="X26" s="26">
        <f t="shared" si="25"/>
        <v>107314.6</v>
      </c>
      <c r="Y26" s="26">
        <f t="shared" si="25"/>
        <v>1045.5</v>
      </c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9" customFormat="1" ht="54.75" customHeight="1" x14ac:dyDescent="0.25">
      <c r="A27" s="71"/>
      <c r="B27" s="68"/>
      <c r="C27" s="17" t="s">
        <v>14</v>
      </c>
      <c r="D27" s="18">
        <f t="shared" si="0"/>
        <v>763377.6</v>
      </c>
      <c r="E27" s="18">
        <f t="shared" si="24"/>
        <v>106882</v>
      </c>
      <c r="F27" s="21">
        <f>F28+F29+F30+F31+F32+F33+F34+F35+F36+F37+F38</f>
        <v>106011.1</v>
      </c>
      <c r="G27" s="21">
        <f>G28+G29+G30+G31+G32+G33+G34+G35+G36+G37+G38</f>
        <v>870.9</v>
      </c>
      <c r="H27" s="18">
        <f t="shared" ref="H27" si="26">I27+J27</f>
        <v>112476.90000000001</v>
      </c>
      <c r="I27" s="21">
        <f>I28+I29+I30+I31+I32+I33+I34+I35+I36+I37+I38</f>
        <v>111683.1</v>
      </c>
      <c r="J27" s="21">
        <f>J28+J29+J30+J31+J32+J33+J34+J35+J36+J37+J38</f>
        <v>793.80000000000007</v>
      </c>
      <c r="K27" s="18">
        <f>L27+M27</f>
        <v>109142.1</v>
      </c>
      <c r="L27" s="21">
        <f>L28+L29+L30+L31+L32+L33+L34+L35+L36+L37+L38</f>
        <v>108326.90000000001</v>
      </c>
      <c r="M27" s="21">
        <f>M28+M29+M30+M31+M32+M33+M34+M35+M36+M37+M38</f>
        <v>815.19999999999993</v>
      </c>
      <c r="N27" s="18">
        <f t="shared" ref="N27" si="27">O27+P27</f>
        <v>107858.8</v>
      </c>
      <c r="O27" s="21">
        <f>O28+O29+O30+O31+O32+O33+O34+O35+O36+O37+O38</f>
        <v>106813.3</v>
      </c>
      <c r="P27" s="21">
        <f>P28+P29+P30+P31+P32+P33+P34+P35+P36+P37+P38</f>
        <v>1045.5</v>
      </c>
      <c r="Q27" s="18">
        <f>R27+S27</f>
        <v>111585.40000000002</v>
      </c>
      <c r="R27" s="21">
        <f>R28+R29+R30+R31+R32+R33+R34+R35+R36+R37+R38</f>
        <v>110509.80000000002</v>
      </c>
      <c r="S27" s="21">
        <f>S28+S29+S30+S31+S32+S33+S34+S35+S36+S37+S38</f>
        <v>1075.5999999999999</v>
      </c>
      <c r="T27" s="18">
        <f t="shared" ref="T27" si="28">U27+V27</f>
        <v>107072.29999999999</v>
      </c>
      <c r="U27" s="21">
        <f>U28+U29+U30+U31+U32+U33+U34+U35+U36+U37+U38</f>
        <v>106026.79999999999</v>
      </c>
      <c r="V27" s="21">
        <f>V28+V29+V30+V31+V32+V33+V34+V35+V36+V37+V38</f>
        <v>1045.5</v>
      </c>
      <c r="W27" s="18">
        <f t="shared" ref="W27:W36" si="29">X27+Y27</f>
        <v>108360.1</v>
      </c>
      <c r="X27" s="21">
        <f>X28+X29+X30+X31+X32+X33+X34+X35+X36+X37+X38</f>
        <v>107314.6</v>
      </c>
      <c r="Y27" s="21">
        <f>Y28+Y29+Y30+Y31+Y32+Y33+Y34+Y35+Y36+Y37+Y38</f>
        <v>1045.5</v>
      </c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8" t="s">
        <v>32</v>
      </c>
      <c r="B28" s="29" t="s">
        <v>41</v>
      </c>
      <c r="C28" s="29" t="s">
        <v>14</v>
      </c>
      <c r="D28" s="18">
        <f t="shared" si="0"/>
        <v>1328</v>
      </c>
      <c r="E28" s="18">
        <f t="shared" ref="E28:E34" si="30">F28+G28</f>
        <v>230</v>
      </c>
      <c r="F28" s="18">
        <v>230</v>
      </c>
      <c r="G28" s="18">
        <v>0</v>
      </c>
      <c r="H28" s="18">
        <f t="shared" ref="H28:H34" si="31">I28+J28</f>
        <v>100</v>
      </c>
      <c r="I28" s="18">
        <v>100</v>
      </c>
      <c r="J28" s="18">
        <v>0</v>
      </c>
      <c r="K28" s="18">
        <f t="shared" ref="K28:K34" si="32">L28+M28</f>
        <v>200</v>
      </c>
      <c r="L28" s="18">
        <v>200</v>
      </c>
      <c r="M28" s="18">
        <v>0</v>
      </c>
      <c r="N28" s="18">
        <f t="shared" ref="N28:N34" si="33">O28+P28</f>
        <v>247.2</v>
      </c>
      <c r="O28" s="18">
        <v>247.2</v>
      </c>
      <c r="P28" s="18">
        <v>0</v>
      </c>
      <c r="Q28" s="18">
        <f t="shared" ref="Q28:Q36" si="34">R28+S28</f>
        <v>150.80000000000001</v>
      </c>
      <c r="R28" s="24">
        <v>150.80000000000001</v>
      </c>
      <c r="S28" s="24">
        <v>0</v>
      </c>
      <c r="T28" s="18">
        <f t="shared" ref="T28:T31" si="35">U28+V28</f>
        <v>200</v>
      </c>
      <c r="U28" s="24">
        <v>200</v>
      </c>
      <c r="V28" s="24">
        <v>0</v>
      </c>
      <c r="W28" s="18">
        <f t="shared" si="29"/>
        <v>200</v>
      </c>
      <c r="X28" s="24">
        <v>200</v>
      </c>
      <c r="Y28" s="24">
        <v>0</v>
      </c>
      <c r="Z28" s="4"/>
      <c r="AA28" s="4"/>
      <c r="AB28" s="4"/>
      <c r="AC28" s="4"/>
    </row>
    <row r="29" spans="1:43" ht="67.5" customHeight="1" x14ac:dyDescent="0.25">
      <c r="A29" s="28" t="s">
        <v>34</v>
      </c>
      <c r="B29" s="29" t="s">
        <v>43</v>
      </c>
      <c r="C29" s="29" t="s">
        <v>14</v>
      </c>
      <c r="D29" s="18">
        <f t="shared" si="0"/>
        <v>665809.19999999995</v>
      </c>
      <c r="E29" s="18">
        <f t="shared" si="30"/>
        <v>91048</v>
      </c>
      <c r="F29" s="18">
        <v>91048</v>
      </c>
      <c r="G29" s="18">
        <v>0</v>
      </c>
      <c r="H29" s="18">
        <f t="shared" si="31"/>
        <v>98029.5</v>
      </c>
      <c r="I29" s="18">
        <v>98029.5</v>
      </c>
      <c r="J29" s="18">
        <v>0</v>
      </c>
      <c r="K29" s="18">
        <f t="shared" si="32"/>
        <v>96400.1</v>
      </c>
      <c r="L29" s="18">
        <v>96400.1</v>
      </c>
      <c r="M29" s="18">
        <v>0</v>
      </c>
      <c r="N29" s="18">
        <f t="shared" si="33"/>
        <v>94769.600000000006</v>
      </c>
      <c r="O29" s="18">
        <v>94769.600000000006</v>
      </c>
      <c r="P29" s="18">
        <v>0</v>
      </c>
      <c r="Q29" s="18">
        <f t="shared" si="34"/>
        <v>97888.6</v>
      </c>
      <c r="R29" s="24">
        <v>97888.6</v>
      </c>
      <c r="S29" s="24">
        <v>0</v>
      </c>
      <c r="T29" s="18">
        <f t="shared" si="35"/>
        <v>93237.9</v>
      </c>
      <c r="U29" s="24">
        <v>93237.9</v>
      </c>
      <c r="V29" s="24">
        <v>0</v>
      </c>
      <c r="W29" s="18">
        <f t="shared" si="29"/>
        <v>94435.5</v>
      </c>
      <c r="X29" s="24">
        <v>94435.5</v>
      </c>
      <c r="Y29" s="24">
        <v>0</v>
      </c>
      <c r="Z29" s="4"/>
      <c r="AA29" s="4"/>
      <c r="AB29" s="4"/>
      <c r="AC29" s="4"/>
    </row>
    <row r="30" spans="1:43" ht="67.5" customHeight="1" x14ac:dyDescent="0.25">
      <c r="A30" s="28" t="s">
        <v>37</v>
      </c>
      <c r="B30" s="29" t="s">
        <v>40</v>
      </c>
      <c r="C30" s="29" t="s">
        <v>14</v>
      </c>
      <c r="D30" s="18">
        <f t="shared" si="0"/>
        <v>77252</v>
      </c>
      <c r="E30" s="18">
        <f t="shared" si="30"/>
        <v>11825.6</v>
      </c>
      <c r="F30" s="18">
        <v>11825.6</v>
      </c>
      <c r="G30" s="18">
        <v>0</v>
      </c>
      <c r="H30" s="18">
        <f t="shared" si="31"/>
        <v>11958</v>
      </c>
      <c r="I30" s="18">
        <v>11958</v>
      </c>
      <c r="J30" s="18">
        <v>0</v>
      </c>
      <c r="K30" s="18">
        <f t="shared" si="32"/>
        <v>10331.799999999999</v>
      </c>
      <c r="L30" s="18">
        <v>10331.799999999999</v>
      </c>
      <c r="M30" s="18">
        <v>0</v>
      </c>
      <c r="N30" s="18">
        <f t="shared" si="33"/>
        <v>10442</v>
      </c>
      <c r="O30" s="18">
        <v>10442</v>
      </c>
      <c r="P30" s="18">
        <v>0</v>
      </c>
      <c r="Q30" s="18">
        <f t="shared" si="34"/>
        <v>10796.6</v>
      </c>
      <c r="R30" s="24">
        <v>10796.6</v>
      </c>
      <c r="S30" s="24">
        <v>0</v>
      </c>
      <c r="T30" s="18">
        <f t="shared" si="35"/>
        <v>10903.9</v>
      </c>
      <c r="U30" s="24">
        <v>10903.9</v>
      </c>
      <c r="V30" s="24">
        <v>0</v>
      </c>
      <c r="W30" s="18">
        <f t="shared" si="29"/>
        <v>10994.1</v>
      </c>
      <c r="X30" s="24">
        <v>10994.1</v>
      </c>
      <c r="Y30" s="24">
        <v>0</v>
      </c>
      <c r="Z30" s="4"/>
      <c r="AA30" s="4"/>
      <c r="AB30" s="4"/>
      <c r="AC30" s="4"/>
    </row>
    <row r="31" spans="1:43" ht="164.25" customHeight="1" x14ac:dyDescent="0.25">
      <c r="A31" s="31" t="s">
        <v>62</v>
      </c>
      <c r="B31" s="29" t="s">
        <v>43</v>
      </c>
      <c r="C31" s="29" t="s">
        <v>14</v>
      </c>
      <c r="D31" s="18">
        <f t="shared" si="0"/>
        <v>252.2</v>
      </c>
      <c r="E31" s="18">
        <f t="shared" si="30"/>
        <v>6.8</v>
      </c>
      <c r="F31" s="18">
        <v>0</v>
      </c>
      <c r="G31" s="18">
        <v>6.8</v>
      </c>
      <c r="H31" s="18">
        <f t="shared" si="31"/>
        <v>14.2</v>
      </c>
      <c r="I31" s="18">
        <v>0</v>
      </c>
      <c r="J31" s="18">
        <v>14.2</v>
      </c>
      <c r="K31" s="18">
        <f t="shared" si="32"/>
        <v>39</v>
      </c>
      <c r="L31" s="18">
        <v>0</v>
      </c>
      <c r="M31" s="18">
        <v>39</v>
      </c>
      <c r="N31" s="18">
        <f t="shared" si="33"/>
        <v>47.8</v>
      </c>
      <c r="O31" s="18">
        <v>0</v>
      </c>
      <c r="P31" s="18">
        <v>47.8</v>
      </c>
      <c r="Q31" s="18">
        <f t="shared" si="34"/>
        <v>48.8</v>
      </c>
      <c r="R31" s="24">
        <v>0</v>
      </c>
      <c r="S31" s="24">
        <v>48.8</v>
      </c>
      <c r="T31" s="18">
        <f t="shared" si="35"/>
        <v>47.8</v>
      </c>
      <c r="U31" s="24">
        <v>0</v>
      </c>
      <c r="V31" s="24">
        <v>47.8</v>
      </c>
      <c r="W31" s="18">
        <f t="shared" si="29"/>
        <v>47.8</v>
      </c>
      <c r="X31" s="24">
        <v>0</v>
      </c>
      <c r="Y31" s="24">
        <v>47.8</v>
      </c>
      <c r="Z31" s="4"/>
      <c r="AA31" s="4"/>
      <c r="AB31" s="4"/>
      <c r="AC31" s="4"/>
    </row>
    <row r="32" spans="1:43" s="30" customFormat="1" ht="118.5" customHeight="1" x14ac:dyDescent="0.25">
      <c r="A32" s="28" t="s">
        <v>60</v>
      </c>
      <c r="B32" s="29" t="s">
        <v>46</v>
      </c>
      <c r="C32" s="29" t="s">
        <v>14</v>
      </c>
      <c r="D32" s="18">
        <f t="shared" si="0"/>
        <v>581.9</v>
      </c>
      <c r="E32" s="18">
        <f t="shared" si="30"/>
        <v>43.8</v>
      </c>
      <c r="F32" s="18">
        <v>0</v>
      </c>
      <c r="G32" s="18">
        <v>43.8</v>
      </c>
      <c r="H32" s="18">
        <f t="shared" si="31"/>
        <v>45.9</v>
      </c>
      <c r="I32" s="18">
        <v>0</v>
      </c>
      <c r="J32" s="18">
        <v>45.9</v>
      </c>
      <c r="K32" s="18">
        <f t="shared" si="32"/>
        <v>86.1</v>
      </c>
      <c r="L32" s="18">
        <v>0</v>
      </c>
      <c r="M32" s="18">
        <v>86.1</v>
      </c>
      <c r="N32" s="18">
        <f t="shared" si="33"/>
        <v>100.8</v>
      </c>
      <c r="O32" s="18">
        <v>0</v>
      </c>
      <c r="P32" s="18">
        <v>100.8</v>
      </c>
      <c r="Q32" s="18">
        <f t="shared" si="34"/>
        <v>103.7</v>
      </c>
      <c r="R32" s="24">
        <v>0</v>
      </c>
      <c r="S32" s="24">
        <v>103.7</v>
      </c>
      <c r="T32" s="18">
        <f t="shared" ref="T32:T33" si="36">U32+V32</f>
        <v>100.8</v>
      </c>
      <c r="U32" s="24">
        <v>0</v>
      </c>
      <c r="V32" s="24">
        <v>100.8</v>
      </c>
      <c r="W32" s="18">
        <f t="shared" si="29"/>
        <v>100.8</v>
      </c>
      <c r="X32" s="24">
        <v>0</v>
      </c>
      <c r="Y32" s="24">
        <v>100.8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137.25" customHeight="1" x14ac:dyDescent="0.25">
      <c r="A33" s="28" t="s">
        <v>49</v>
      </c>
      <c r="B33" s="29" t="s">
        <v>46</v>
      </c>
      <c r="C33" s="29" t="s">
        <v>14</v>
      </c>
      <c r="D33" s="18">
        <f t="shared" si="0"/>
        <v>56.099999999999994</v>
      </c>
      <c r="E33" s="18">
        <f t="shared" si="30"/>
        <v>27.4</v>
      </c>
      <c r="F33" s="18">
        <v>0</v>
      </c>
      <c r="G33" s="18">
        <v>27.4</v>
      </c>
      <c r="H33" s="18">
        <f t="shared" si="31"/>
        <v>28.7</v>
      </c>
      <c r="I33" s="18">
        <v>0</v>
      </c>
      <c r="J33" s="18">
        <v>28.7</v>
      </c>
      <c r="K33" s="18">
        <f t="shared" si="32"/>
        <v>0</v>
      </c>
      <c r="L33" s="18">
        <v>0</v>
      </c>
      <c r="M33" s="18">
        <v>0</v>
      </c>
      <c r="N33" s="18">
        <f t="shared" si="33"/>
        <v>0</v>
      </c>
      <c r="O33" s="18">
        <v>0</v>
      </c>
      <c r="P33" s="18">
        <v>0</v>
      </c>
      <c r="Q33" s="18">
        <f t="shared" si="34"/>
        <v>0</v>
      </c>
      <c r="R33" s="24">
        <v>0</v>
      </c>
      <c r="S33" s="24">
        <v>0</v>
      </c>
      <c r="T33" s="18">
        <f t="shared" si="36"/>
        <v>0</v>
      </c>
      <c r="U33" s="24">
        <v>0</v>
      </c>
      <c r="V33" s="24">
        <v>0</v>
      </c>
      <c r="W33" s="18">
        <f t="shared" si="29"/>
        <v>0</v>
      </c>
      <c r="X33" s="24">
        <v>0</v>
      </c>
      <c r="Y33" s="24">
        <v>0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21.5" customHeight="1" x14ac:dyDescent="0.25">
      <c r="A34" s="28" t="s">
        <v>50</v>
      </c>
      <c r="B34" s="29" t="s">
        <v>46</v>
      </c>
      <c r="C34" s="29" t="s">
        <v>14</v>
      </c>
      <c r="D34" s="18">
        <f t="shared" si="0"/>
        <v>459.1</v>
      </c>
      <c r="E34" s="18">
        <f t="shared" si="30"/>
        <v>56.9</v>
      </c>
      <c r="F34" s="18">
        <v>0</v>
      </c>
      <c r="G34" s="18">
        <v>56.9</v>
      </c>
      <c r="H34" s="18">
        <f t="shared" si="31"/>
        <v>58.9</v>
      </c>
      <c r="I34" s="18">
        <v>0</v>
      </c>
      <c r="J34" s="18">
        <v>58.9</v>
      </c>
      <c r="K34" s="18">
        <f t="shared" si="32"/>
        <v>58.9</v>
      </c>
      <c r="L34" s="18">
        <v>0</v>
      </c>
      <c r="M34" s="18">
        <v>58.9</v>
      </c>
      <c r="N34" s="18">
        <f t="shared" si="33"/>
        <v>70.599999999999994</v>
      </c>
      <c r="O34" s="18">
        <v>0</v>
      </c>
      <c r="P34" s="18">
        <v>70.599999999999994</v>
      </c>
      <c r="Q34" s="18">
        <f t="shared" si="34"/>
        <v>72.599999999999994</v>
      </c>
      <c r="R34" s="24">
        <v>0</v>
      </c>
      <c r="S34" s="24">
        <v>72.599999999999994</v>
      </c>
      <c r="T34" s="18">
        <f t="shared" ref="T34:T36" si="37">U34+V34</f>
        <v>70.599999999999994</v>
      </c>
      <c r="U34" s="24">
        <v>0</v>
      </c>
      <c r="V34" s="24">
        <v>70.599999999999994</v>
      </c>
      <c r="W34" s="18">
        <f t="shared" si="29"/>
        <v>70.599999999999994</v>
      </c>
      <c r="X34" s="24">
        <v>0</v>
      </c>
      <c r="Y34" s="24">
        <v>70.599999999999994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409.6" customHeight="1" x14ac:dyDescent="0.25">
      <c r="A35" s="28" t="s">
        <v>63</v>
      </c>
      <c r="B35" s="29" t="s">
        <v>46</v>
      </c>
      <c r="C35" s="29" t="s">
        <v>14</v>
      </c>
      <c r="D35" s="18">
        <f t="shared" si="0"/>
        <v>4868.3000000000011</v>
      </c>
      <c r="E35" s="18">
        <f t="shared" ref="E35:E36" si="38">F35+G35</f>
        <v>679.1</v>
      </c>
      <c r="F35" s="18">
        <v>0</v>
      </c>
      <c r="G35" s="18">
        <v>679.1</v>
      </c>
      <c r="H35" s="18">
        <f t="shared" ref="H35:H37" si="39">I35+J35</f>
        <v>572.29999999999995</v>
      </c>
      <c r="I35" s="18">
        <v>0</v>
      </c>
      <c r="J35" s="18">
        <v>572.29999999999995</v>
      </c>
      <c r="K35" s="18">
        <f t="shared" ref="K35:K36" si="40">L35+M35</f>
        <v>572.29999999999995</v>
      </c>
      <c r="L35" s="18">
        <v>0</v>
      </c>
      <c r="M35" s="18">
        <v>572.29999999999995</v>
      </c>
      <c r="N35" s="18">
        <f t="shared" ref="N35:N36" si="41">O35+P35</f>
        <v>755.6</v>
      </c>
      <c r="O35" s="18">
        <v>0</v>
      </c>
      <c r="P35" s="18">
        <v>755.6</v>
      </c>
      <c r="Q35" s="18">
        <f t="shared" si="34"/>
        <v>777.8</v>
      </c>
      <c r="R35" s="24">
        <v>0</v>
      </c>
      <c r="S35" s="24">
        <v>777.8</v>
      </c>
      <c r="T35" s="18">
        <f t="shared" si="37"/>
        <v>755.6</v>
      </c>
      <c r="U35" s="24">
        <v>0</v>
      </c>
      <c r="V35" s="24">
        <v>755.6</v>
      </c>
      <c r="W35" s="18">
        <f t="shared" si="29"/>
        <v>755.6</v>
      </c>
      <c r="X35" s="24">
        <v>0</v>
      </c>
      <c r="Y35" s="24">
        <v>755.6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05.75" customHeight="1" x14ac:dyDescent="0.25">
      <c r="A36" s="28" t="s">
        <v>52</v>
      </c>
      <c r="B36" s="29" t="s">
        <v>46</v>
      </c>
      <c r="C36" s="29" t="s">
        <v>14</v>
      </c>
      <c r="D36" s="18">
        <f t="shared" si="0"/>
        <v>460.2</v>
      </c>
      <c r="E36" s="18">
        <f t="shared" si="38"/>
        <v>56.9</v>
      </c>
      <c r="F36" s="18">
        <v>0</v>
      </c>
      <c r="G36" s="18">
        <v>56.9</v>
      </c>
      <c r="H36" s="18">
        <f t="shared" si="39"/>
        <v>59.6</v>
      </c>
      <c r="I36" s="18">
        <v>0</v>
      </c>
      <c r="J36" s="18">
        <v>59.6</v>
      </c>
      <c r="K36" s="18">
        <f t="shared" si="40"/>
        <v>58.9</v>
      </c>
      <c r="L36" s="18">
        <v>0</v>
      </c>
      <c r="M36" s="18">
        <v>58.9</v>
      </c>
      <c r="N36" s="18">
        <f t="shared" si="41"/>
        <v>70.7</v>
      </c>
      <c r="O36" s="18">
        <v>0</v>
      </c>
      <c r="P36" s="18">
        <v>70.7</v>
      </c>
      <c r="Q36" s="18">
        <f t="shared" si="34"/>
        <v>72.7</v>
      </c>
      <c r="R36" s="24">
        <v>0</v>
      </c>
      <c r="S36" s="24">
        <v>72.7</v>
      </c>
      <c r="T36" s="18">
        <f t="shared" si="37"/>
        <v>70.7</v>
      </c>
      <c r="U36" s="24">
        <v>0</v>
      </c>
      <c r="V36" s="24">
        <v>70.7</v>
      </c>
      <c r="W36" s="18">
        <f t="shared" si="29"/>
        <v>70.7</v>
      </c>
      <c r="X36" s="24">
        <v>0</v>
      </c>
      <c r="Y36" s="24">
        <v>70.7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30" customFormat="1" ht="98.25" customHeight="1" x14ac:dyDescent="0.25">
      <c r="A37" s="28" t="s">
        <v>38</v>
      </c>
      <c r="B37" s="29" t="s">
        <v>46</v>
      </c>
      <c r="C37" s="29" t="s">
        <v>14</v>
      </c>
      <c r="D37" s="18">
        <f t="shared" si="0"/>
        <v>12296.4</v>
      </c>
      <c r="E37" s="18">
        <f>F37+G37</f>
        <v>2907.5</v>
      </c>
      <c r="F37" s="18">
        <f>2732.6+174.9</f>
        <v>2907.5</v>
      </c>
      <c r="G37" s="18">
        <v>0</v>
      </c>
      <c r="H37" s="18">
        <f t="shared" si="39"/>
        <v>1595.6</v>
      </c>
      <c r="I37" s="18">
        <v>1595.6</v>
      </c>
      <c r="J37" s="18">
        <v>0</v>
      </c>
      <c r="K37" s="18">
        <f>L37+M37</f>
        <v>1395</v>
      </c>
      <c r="L37" s="18">
        <v>1395</v>
      </c>
      <c r="M37" s="18">
        <v>0</v>
      </c>
      <c r="N37" s="18">
        <f>O37+P37</f>
        <v>1354.5</v>
      </c>
      <c r="O37" s="18">
        <v>1354.5</v>
      </c>
      <c r="P37" s="18">
        <v>0</v>
      </c>
      <c r="Q37" s="18">
        <f>R37+S37</f>
        <v>1673.8</v>
      </c>
      <c r="R37" s="24">
        <v>1673.8</v>
      </c>
      <c r="S37" s="24">
        <v>0</v>
      </c>
      <c r="T37" s="18">
        <f>U37+V37</f>
        <v>1685</v>
      </c>
      <c r="U37" s="24">
        <v>1685</v>
      </c>
      <c r="V37" s="24">
        <v>0</v>
      </c>
      <c r="W37" s="18">
        <f>X37+Y37</f>
        <v>1685</v>
      </c>
      <c r="X37" s="24">
        <v>1685</v>
      </c>
      <c r="Y37" s="24">
        <v>0</v>
      </c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30" customFormat="1" ht="195.75" customHeight="1" x14ac:dyDescent="0.25">
      <c r="A38" s="32" t="s">
        <v>61</v>
      </c>
      <c r="B38" s="33" t="s">
        <v>46</v>
      </c>
      <c r="C38" s="29" t="s">
        <v>14</v>
      </c>
      <c r="D38" s="18">
        <f t="shared" si="0"/>
        <v>14.2</v>
      </c>
      <c r="E38" s="18">
        <f>F38+G38</f>
        <v>0</v>
      </c>
      <c r="F38" s="18">
        <v>0</v>
      </c>
      <c r="G38" s="18">
        <v>0</v>
      </c>
      <c r="H38" s="18">
        <f t="shared" ref="H38" si="42">I38+J38</f>
        <v>14.2</v>
      </c>
      <c r="I38" s="18">
        <v>0</v>
      </c>
      <c r="J38" s="18">
        <v>14.2</v>
      </c>
      <c r="K38" s="18">
        <f>L38+M38</f>
        <v>0</v>
      </c>
      <c r="L38" s="18">
        <v>0</v>
      </c>
      <c r="M38" s="18">
        <v>0</v>
      </c>
      <c r="N38" s="18">
        <f>O38+P38</f>
        <v>0</v>
      </c>
      <c r="O38" s="18">
        <v>0</v>
      </c>
      <c r="P38" s="18">
        <v>0</v>
      </c>
      <c r="Q38" s="18">
        <f>R38+S38</f>
        <v>0</v>
      </c>
      <c r="R38" s="24">
        <v>0</v>
      </c>
      <c r="S38" s="24">
        <v>0</v>
      </c>
      <c r="T38" s="18">
        <f>U38+V38</f>
        <v>0</v>
      </c>
      <c r="U38" s="24">
        <v>0</v>
      </c>
      <c r="V38" s="24">
        <v>0</v>
      </c>
      <c r="W38" s="18">
        <f>X38+Y38</f>
        <v>0</v>
      </c>
      <c r="X38" s="24">
        <v>0</v>
      </c>
      <c r="Y38" s="24">
        <v>0</v>
      </c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19" customFormat="1" ht="43.5" customHeight="1" x14ac:dyDescent="0.25">
      <c r="A39" s="69" t="s">
        <v>12</v>
      </c>
      <c r="B39" s="67" t="s">
        <v>59</v>
      </c>
      <c r="C39" s="17" t="s">
        <v>9</v>
      </c>
      <c r="D39" s="21">
        <f t="shared" si="0"/>
        <v>27895</v>
      </c>
      <c r="E39" s="21">
        <f t="shared" ref="E39:Y39" si="43">E40</f>
        <v>10024.9</v>
      </c>
      <c r="F39" s="21">
        <f t="shared" si="43"/>
        <v>10024.9</v>
      </c>
      <c r="G39" s="21">
        <f t="shared" si="43"/>
        <v>0</v>
      </c>
      <c r="H39" s="21">
        <f t="shared" si="43"/>
        <v>7301.1</v>
      </c>
      <c r="I39" s="21">
        <f t="shared" si="43"/>
        <v>7301.1</v>
      </c>
      <c r="J39" s="21">
        <f t="shared" si="43"/>
        <v>0</v>
      </c>
      <c r="K39" s="21">
        <f>K40</f>
        <v>6950</v>
      </c>
      <c r="L39" s="21">
        <f t="shared" si="43"/>
        <v>6950</v>
      </c>
      <c r="M39" s="21">
        <f t="shared" si="43"/>
        <v>0</v>
      </c>
      <c r="N39" s="21">
        <f t="shared" si="43"/>
        <v>885.00000000000011</v>
      </c>
      <c r="O39" s="21">
        <f t="shared" si="43"/>
        <v>885.00000000000011</v>
      </c>
      <c r="P39" s="21">
        <f t="shared" si="43"/>
        <v>0</v>
      </c>
      <c r="Q39" s="21">
        <f t="shared" si="43"/>
        <v>1149</v>
      </c>
      <c r="R39" s="26">
        <f t="shared" si="43"/>
        <v>1149</v>
      </c>
      <c r="S39" s="26">
        <f t="shared" si="43"/>
        <v>0</v>
      </c>
      <c r="T39" s="21">
        <f t="shared" si="43"/>
        <v>792</v>
      </c>
      <c r="U39" s="26">
        <f t="shared" si="43"/>
        <v>792</v>
      </c>
      <c r="V39" s="26">
        <f t="shared" si="43"/>
        <v>0</v>
      </c>
      <c r="W39" s="21">
        <f t="shared" si="43"/>
        <v>793</v>
      </c>
      <c r="X39" s="26">
        <f t="shared" si="43"/>
        <v>793</v>
      </c>
      <c r="Y39" s="26">
        <f t="shared" si="43"/>
        <v>0</v>
      </c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s="19" customFormat="1" ht="79.5" customHeight="1" x14ac:dyDescent="0.25">
      <c r="A40" s="71"/>
      <c r="B40" s="68"/>
      <c r="C40" s="17" t="s">
        <v>14</v>
      </c>
      <c r="D40" s="18">
        <f t="shared" si="0"/>
        <v>27895</v>
      </c>
      <c r="E40" s="18">
        <f>SUM(E41:E48)</f>
        <v>10024.9</v>
      </c>
      <c r="F40" s="18">
        <f>SUM(F41:F48)</f>
        <v>10024.9</v>
      </c>
      <c r="G40" s="18">
        <f>SUM(G41:G48)</f>
        <v>0</v>
      </c>
      <c r="H40" s="18">
        <f>SUM(H41:H48)</f>
        <v>7301.1</v>
      </c>
      <c r="I40" s="18">
        <f t="shared" ref="I40:P40" si="44">SUM(I41:I48)</f>
        <v>7301.1</v>
      </c>
      <c r="J40" s="18">
        <f t="shared" si="44"/>
        <v>0</v>
      </c>
      <c r="K40" s="18">
        <f>SUM(K41:K48)</f>
        <v>6950</v>
      </c>
      <c r="L40" s="18">
        <f t="shared" si="44"/>
        <v>6950</v>
      </c>
      <c r="M40" s="18">
        <f t="shared" si="44"/>
        <v>0</v>
      </c>
      <c r="N40" s="18">
        <f t="shared" si="44"/>
        <v>885.00000000000011</v>
      </c>
      <c r="O40" s="18">
        <f t="shared" si="44"/>
        <v>885.00000000000011</v>
      </c>
      <c r="P40" s="18">
        <f t="shared" si="44"/>
        <v>0</v>
      </c>
      <c r="Q40" s="18">
        <f t="shared" ref="Q40:S40" si="45">SUM(Q41:Q48)</f>
        <v>1149</v>
      </c>
      <c r="R40" s="24">
        <f t="shared" si="45"/>
        <v>1149</v>
      </c>
      <c r="S40" s="24">
        <f t="shared" si="45"/>
        <v>0</v>
      </c>
      <c r="T40" s="18">
        <f t="shared" ref="T40:V40" si="46">SUM(T41:T48)</f>
        <v>792</v>
      </c>
      <c r="U40" s="24">
        <f t="shared" si="46"/>
        <v>792</v>
      </c>
      <c r="V40" s="24">
        <f t="shared" si="46"/>
        <v>0</v>
      </c>
      <c r="W40" s="18">
        <f t="shared" ref="W40:Y40" si="47">SUM(W41:W48)</f>
        <v>793</v>
      </c>
      <c r="X40" s="24">
        <f t="shared" si="47"/>
        <v>793</v>
      </c>
      <c r="Y40" s="24">
        <f t="shared" si="47"/>
        <v>0</v>
      </c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s="36" customFormat="1" ht="102" customHeight="1" x14ac:dyDescent="0.25">
      <c r="A41" s="34" t="s">
        <v>24</v>
      </c>
      <c r="B41" s="23" t="s">
        <v>59</v>
      </c>
      <c r="C41" s="23" t="s">
        <v>14</v>
      </c>
      <c r="D41" s="18">
        <f t="shared" si="0"/>
        <v>279.7</v>
      </c>
      <c r="E41" s="18">
        <f t="shared" ref="E41:E48" si="48">F41+G41</f>
        <v>30</v>
      </c>
      <c r="F41" s="18">
        <v>30</v>
      </c>
      <c r="G41" s="18">
        <v>0</v>
      </c>
      <c r="H41" s="18">
        <f t="shared" ref="H41:H48" si="49">I41+J41</f>
        <v>30</v>
      </c>
      <c r="I41" s="18">
        <v>30</v>
      </c>
      <c r="J41" s="18">
        <v>0</v>
      </c>
      <c r="K41" s="18">
        <f>L41+M41</f>
        <v>30</v>
      </c>
      <c r="L41" s="18">
        <v>30</v>
      </c>
      <c r="M41" s="18">
        <v>0</v>
      </c>
      <c r="N41" s="18">
        <f t="shared" ref="N41:N48" si="50">O41+P41</f>
        <v>48.7</v>
      </c>
      <c r="O41" s="18">
        <v>48.7</v>
      </c>
      <c r="P41" s="18">
        <v>0</v>
      </c>
      <c r="Q41" s="18">
        <f t="shared" ref="Q41:Q48" si="51">R41+S41</f>
        <v>47</v>
      </c>
      <c r="R41" s="24">
        <v>47</v>
      </c>
      <c r="S41" s="24">
        <v>0</v>
      </c>
      <c r="T41" s="18">
        <f t="shared" ref="T41:T48" si="52">U41+V41</f>
        <v>47</v>
      </c>
      <c r="U41" s="24">
        <v>47</v>
      </c>
      <c r="V41" s="24">
        <v>0</v>
      </c>
      <c r="W41" s="18">
        <f t="shared" ref="W41:W48" si="53">X41+Y41</f>
        <v>47</v>
      </c>
      <c r="X41" s="24">
        <v>47</v>
      </c>
      <c r="Y41" s="24">
        <v>0</v>
      </c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</row>
    <row r="42" spans="1:43" s="36" customFormat="1" ht="104.25" customHeight="1" x14ac:dyDescent="0.25">
      <c r="A42" s="22" t="s">
        <v>27</v>
      </c>
      <c r="B42" s="23" t="s">
        <v>59</v>
      </c>
      <c r="C42" s="23" t="s">
        <v>14</v>
      </c>
      <c r="D42" s="18">
        <f t="shared" si="0"/>
        <v>550</v>
      </c>
      <c r="E42" s="18">
        <f t="shared" si="48"/>
        <v>0</v>
      </c>
      <c r="F42" s="18">
        <v>0</v>
      </c>
      <c r="G42" s="18">
        <v>0</v>
      </c>
      <c r="H42" s="18">
        <f t="shared" si="49"/>
        <v>550</v>
      </c>
      <c r="I42" s="18">
        <v>550</v>
      </c>
      <c r="J42" s="18">
        <v>0</v>
      </c>
      <c r="K42" s="18">
        <f>L42</f>
        <v>0</v>
      </c>
      <c r="L42" s="18">
        <v>0</v>
      </c>
      <c r="M42" s="18">
        <v>0</v>
      </c>
      <c r="N42" s="18">
        <f t="shared" si="50"/>
        <v>0</v>
      </c>
      <c r="O42" s="18">
        <v>0</v>
      </c>
      <c r="P42" s="18">
        <v>0</v>
      </c>
      <c r="Q42" s="18">
        <f t="shared" si="51"/>
        <v>0</v>
      </c>
      <c r="R42" s="24">
        <v>0</v>
      </c>
      <c r="S42" s="24">
        <v>0</v>
      </c>
      <c r="T42" s="18">
        <f t="shared" si="52"/>
        <v>0</v>
      </c>
      <c r="U42" s="24">
        <v>0</v>
      </c>
      <c r="V42" s="24">
        <v>0</v>
      </c>
      <c r="W42" s="18">
        <f t="shared" si="53"/>
        <v>0</v>
      </c>
      <c r="X42" s="24">
        <v>0</v>
      </c>
      <c r="Y42" s="24">
        <v>0</v>
      </c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</row>
    <row r="43" spans="1:43" s="37" customFormat="1" ht="120" customHeight="1" x14ac:dyDescent="0.25">
      <c r="A43" s="28" t="s">
        <v>23</v>
      </c>
      <c r="B43" s="23" t="s">
        <v>59</v>
      </c>
      <c r="C43" s="29" t="s">
        <v>14</v>
      </c>
      <c r="D43" s="18">
        <f t="shared" si="0"/>
        <v>19958.099999999999</v>
      </c>
      <c r="E43" s="18">
        <f t="shared" si="48"/>
        <v>8642.4</v>
      </c>
      <c r="F43" s="18">
        <v>8642.4</v>
      </c>
      <c r="G43" s="18">
        <v>0</v>
      </c>
      <c r="H43" s="18">
        <f t="shared" si="49"/>
        <v>5155.7</v>
      </c>
      <c r="I43" s="18">
        <v>5155.7</v>
      </c>
      <c r="J43" s="18">
        <v>0</v>
      </c>
      <c r="K43" s="18">
        <f t="shared" ref="K43:K48" si="54">L43+M43</f>
        <v>6160</v>
      </c>
      <c r="L43" s="18">
        <v>6160</v>
      </c>
      <c r="M43" s="18">
        <v>0</v>
      </c>
      <c r="N43" s="18">
        <f t="shared" si="50"/>
        <v>0</v>
      </c>
      <c r="O43" s="18">
        <v>0</v>
      </c>
      <c r="P43" s="18">
        <v>0</v>
      </c>
      <c r="Q43" s="18">
        <f t="shared" si="51"/>
        <v>0</v>
      </c>
      <c r="R43" s="24">
        <v>0</v>
      </c>
      <c r="S43" s="24">
        <v>0</v>
      </c>
      <c r="T43" s="18">
        <f t="shared" si="52"/>
        <v>0</v>
      </c>
      <c r="U43" s="24">
        <v>0</v>
      </c>
      <c r="V43" s="24">
        <v>0</v>
      </c>
      <c r="W43" s="18">
        <f t="shared" si="53"/>
        <v>0</v>
      </c>
      <c r="X43" s="24">
        <v>0</v>
      </c>
      <c r="Y43" s="24">
        <v>0</v>
      </c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37" customFormat="1" ht="117.75" customHeight="1" x14ac:dyDescent="0.25">
      <c r="A44" s="38" t="s">
        <v>45</v>
      </c>
      <c r="B44" s="23" t="s">
        <v>59</v>
      </c>
      <c r="C44" s="29" t="s">
        <v>14</v>
      </c>
      <c r="D44" s="18">
        <f t="shared" si="0"/>
        <v>244.3</v>
      </c>
      <c r="E44" s="18">
        <f t="shared" si="48"/>
        <v>0</v>
      </c>
      <c r="F44" s="18">
        <v>0</v>
      </c>
      <c r="G44" s="18">
        <v>0</v>
      </c>
      <c r="H44" s="18">
        <f t="shared" si="49"/>
        <v>244.3</v>
      </c>
      <c r="I44" s="18">
        <v>244.3</v>
      </c>
      <c r="J44" s="18">
        <v>0</v>
      </c>
      <c r="K44" s="18">
        <f t="shared" si="54"/>
        <v>0</v>
      </c>
      <c r="L44" s="18">
        <v>0</v>
      </c>
      <c r="M44" s="18">
        <v>0</v>
      </c>
      <c r="N44" s="18">
        <f t="shared" si="50"/>
        <v>0</v>
      </c>
      <c r="O44" s="18">
        <v>0</v>
      </c>
      <c r="P44" s="18">
        <v>0</v>
      </c>
      <c r="Q44" s="18">
        <f t="shared" si="51"/>
        <v>0</v>
      </c>
      <c r="R44" s="24">
        <v>0</v>
      </c>
      <c r="S44" s="24">
        <v>0</v>
      </c>
      <c r="T44" s="18">
        <f t="shared" si="52"/>
        <v>0</v>
      </c>
      <c r="U44" s="24">
        <v>0</v>
      </c>
      <c r="V44" s="24">
        <v>0</v>
      </c>
      <c r="W44" s="18">
        <f t="shared" si="53"/>
        <v>0</v>
      </c>
      <c r="X44" s="24">
        <v>0</v>
      </c>
      <c r="Y44" s="24">
        <v>0</v>
      </c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</row>
    <row r="45" spans="1:43" s="39" customFormat="1" ht="87.75" customHeight="1" x14ac:dyDescent="0.25">
      <c r="A45" s="34" t="s">
        <v>26</v>
      </c>
      <c r="B45" s="23" t="s">
        <v>59</v>
      </c>
      <c r="C45" s="23" t="s">
        <v>14</v>
      </c>
      <c r="D45" s="18">
        <f t="shared" si="0"/>
        <v>120</v>
      </c>
      <c r="E45" s="18">
        <f t="shared" si="48"/>
        <v>0</v>
      </c>
      <c r="F45" s="18">
        <v>0</v>
      </c>
      <c r="G45" s="18">
        <v>0</v>
      </c>
      <c r="H45" s="18">
        <f t="shared" si="49"/>
        <v>0</v>
      </c>
      <c r="I45" s="18">
        <v>0</v>
      </c>
      <c r="J45" s="18">
        <v>0</v>
      </c>
      <c r="K45" s="18">
        <f t="shared" si="54"/>
        <v>0</v>
      </c>
      <c r="L45" s="18">
        <v>0</v>
      </c>
      <c r="M45" s="18">
        <v>0</v>
      </c>
      <c r="N45" s="18">
        <f t="shared" si="50"/>
        <v>0</v>
      </c>
      <c r="O45" s="18">
        <v>0</v>
      </c>
      <c r="P45" s="18">
        <v>0</v>
      </c>
      <c r="Q45" s="18">
        <f t="shared" si="51"/>
        <v>0</v>
      </c>
      <c r="R45" s="24">
        <v>0</v>
      </c>
      <c r="S45" s="24">
        <v>0</v>
      </c>
      <c r="T45" s="18">
        <f t="shared" si="52"/>
        <v>60</v>
      </c>
      <c r="U45" s="24">
        <v>60</v>
      </c>
      <c r="V45" s="24">
        <v>0</v>
      </c>
      <c r="W45" s="18">
        <f t="shared" si="53"/>
        <v>60</v>
      </c>
      <c r="X45" s="24">
        <v>60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39" customFormat="1" ht="118.5" customHeight="1" x14ac:dyDescent="0.25">
      <c r="A46" s="22" t="s">
        <v>25</v>
      </c>
      <c r="B46" s="23" t="s">
        <v>59</v>
      </c>
      <c r="C46" s="23" t="s">
        <v>14</v>
      </c>
      <c r="D46" s="18">
        <f t="shared" si="0"/>
        <v>5460.4</v>
      </c>
      <c r="E46" s="18">
        <f t="shared" si="48"/>
        <v>1352.5</v>
      </c>
      <c r="F46" s="18">
        <v>1352.5</v>
      </c>
      <c r="G46" s="18">
        <v>0</v>
      </c>
      <c r="H46" s="18">
        <f t="shared" si="49"/>
        <v>1221.0999999999999</v>
      </c>
      <c r="I46" s="18">
        <v>1221.0999999999999</v>
      </c>
      <c r="J46" s="18">
        <v>0</v>
      </c>
      <c r="K46" s="18">
        <f t="shared" si="54"/>
        <v>500</v>
      </c>
      <c r="L46" s="18">
        <v>500</v>
      </c>
      <c r="M46" s="18">
        <v>0</v>
      </c>
      <c r="N46" s="18">
        <f t="shared" si="50"/>
        <v>696.6</v>
      </c>
      <c r="O46" s="18">
        <v>696.6</v>
      </c>
      <c r="P46" s="18">
        <v>0</v>
      </c>
      <c r="Q46" s="18">
        <f t="shared" si="51"/>
        <v>830.2</v>
      </c>
      <c r="R46" s="24">
        <v>830.2</v>
      </c>
      <c r="S46" s="24">
        <v>0</v>
      </c>
      <c r="T46" s="18">
        <f t="shared" si="52"/>
        <v>430</v>
      </c>
      <c r="U46" s="24">
        <v>430</v>
      </c>
      <c r="V46" s="24">
        <v>0</v>
      </c>
      <c r="W46" s="18">
        <f t="shared" si="53"/>
        <v>430</v>
      </c>
      <c r="X46" s="24">
        <v>430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39" customFormat="1" ht="88.5" customHeight="1" x14ac:dyDescent="0.25">
      <c r="A47" s="40" t="s">
        <v>53</v>
      </c>
      <c r="B47" s="23" t="s">
        <v>59</v>
      </c>
      <c r="C47" s="23" t="s">
        <v>14</v>
      </c>
      <c r="D47" s="18">
        <f t="shared" si="0"/>
        <v>536.9</v>
      </c>
      <c r="E47" s="18">
        <f t="shared" ref="E47" si="55">F47+G47</f>
        <v>0</v>
      </c>
      <c r="F47" s="18">
        <v>0</v>
      </c>
      <c r="G47" s="18">
        <v>0</v>
      </c>
      <c r="H47" s="18">
        <f t="shared" ref="H47" si="56">I47+J47</f>
        <v>0</v>
      </c>
      <c r="I47" s="18">
        <v>0</v>
      </c>
      <c r="J47" s="18">
        <v>0</v>
      </c>
      <c r="K47" s="18">
        <f t="shared" si="54"/>
        <v>0</v>
      </c>
      <c r="L47" s="18">
        <v>0</v>
      </c>
      <c r="M47" s="18">
        <v>0</v>
      </c>
      <c r="N47" s="18">
        <f t="shared" ref="N47" si="57">O47+P47</f>
        <v>55.1</v>
      </c>
      <c r="O47" s="18">
        <v>55.1</v>
      </c>
      <c r="P47" s="18">
        <v>0</v>
      </c>
      <c r="Q47" s="18">
        <f t="shared" ref="Q47" si="58">R47+S47</f>
        <v>171.8</v>
      </c>
      <c r="R47" s="24">
        <v>171.8</v>
      </c>
      <c r="S47" s="24">
        <v>0</v>
      </c>
      <c r="T47" s="18">
        <f t="shared" ref="T47" si="59">U47+V47</f>
        <v>155</v>
      </c>
      <c r="U47" s="24">
        <v>155</v>
      </c>
      <c r="V47" s="24">
        <v>0</v>
      </c>
      <c r="W47" s="18">
        <f t="shared" si="53"/>
        <v>155</v>
      </c>
      <c r="X47" s="24">
        <v>155</v>
      </c>
      <c r="Y47" s="24">
        <v>0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9" customFormat="1" ht="91.5" customHeight="1" x14ac:dyDescent="0.25">
      <c r="A48" s="40" t="s">
        <v>48</v>
      </c>
      <c r="B48" s="23" t="s">
        <v>59</v>
      </c>
      <c r="C48" s="23" t="s">
        <v>14</v>
      </c>
      <c r="D48" s="18">
        <f t="shared" si="0"/>
        <v>745.6</v>
      </c>
      <c r="E48" s="18">
        <f t="shared" si="48"/>
        <v>0</v>
      </c>
      <c r="F48" s="18">
        <v>0</v>
      </c>
      <c r="G48" s="18">
        <v>0</v>
      </c>
      <c r="H48" s="18">
        <f t="shared" si="49"/>
        <v>100</v>
      </c>
      <c r="I48" s="18">
        <v>100</v>
      </c>
      <c r="J48" s="18">
        <v>0</v>
      </c>
      <c r="K48" s="18">
        <f t="shared" si="54"/>
        <v>260</v>
      </c>
      <c r="L48" s="18">
        <v>260</v>
      </c>
      <c r="M48" s="18">
        <v>0</v>
      </c>
      <c r="N48" s="18">
        <f t="shared" si="50"/>
        <v>84.6</v>
      </c>
      <c r="O48" s="18">
        <v>84.6</v>
      </c>
      <c r="P48" s="18">
        <v>0</v>
      </c>
      <c r="Q48" s="18">
        <f t="shared" si="51"/>
        <v>100</v>
      </c>
      <c r="R48" s="24">
        <v>100</v>
      </c>
      <c r="S48" s="24">
        <v>0</v>
      </c>
      <c r="T48" s="18">
        <f t="shared" si="52"/>
        <v>100</v>
      </c>
      <c r="U48" s="24">
        <v>100</v>
      </c>
      <c r="V48" s="24">
        <v>0</v>
      </c>
      <c r="W48" s="18">
        <f t="shared" si="53"/>
        <v>101</v>
      </c>
      <c r="X48" s="24">
        <v>101</v>
      </c>
      <c r="Y48" s="24">
        <v>0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19" customFormat="1" ht="38.25" customHeight="1" x14ac:dyDescent="0.25">
      <c r="A49" s="69" t="s">
        <v>51</v>
      </c>
      <c r="B49" s="67" t="str">
        <f>B51</f>
        <v>Главный специалист по противодействию коррупции, администрации муниципального района "Печора"</v>
      </c>
      <c r="C49" s="17" t="s">
        <v>9</v>
      </c>
      <c r="D49" s="21">
        <f t="shared" si="0"/>
        <v>100</v>
      </c>
      <c r="E49" s="21">
        <f t="shared" ref="E49:Y49" si="60">E50</f>
        <v>70</v>
      </c>
      <c r="F49" s="21">
        <f t="shared" si="60"/>
        <v>70</v>
      </c>
      <c r="G49" s="21">
        <f t="shared" si="60"/>
        <v>0</v>
      </c>
      <c r="H49" s="21">
        <f t="shared" si="60"/>
        <v>5</v>
      </c>
      <c r="I49" s="21">
        <f t="shared" si="60"/>
        <v>5</v>
      </c>
      <c r="J49" s="21">
        <f t="shared" si="60"/>
        <v>0</v>
      </c>
      <c r="K49" s="21">
        <f t="shared" si="60"/>
        <v>5</v>
      </c>
      <c r="L49" s="21">
        <f t="shared" si="60"/>
        <v>5</v>
      </c>
      <c r="M49" s="21">
        <f t="shared" si="60"/>
        <v>0</v>
      </c>
      <c r="N49" s="21">
        <f t="shared" si="60"/>
        <v>5</v>
      </c>
      <c r="O49" s="21">
        <f t="shared" si="60"/>
        <v>5</v>
      </c>
      <c r="P49" s="21">
        <f t="shared" si="60"/>
        <v>0</v>
      </c>
      <c r="Q49" s="21">
        <f t="shared" si="60"/>
        <v>5</v>
      </c>
      <c r="R49" s="26">
        <f t="shared" si="60"/>
        <v>5</v>
      </c>
      <c r="S49" s="26">
        <f t="shared" si="60"/>
        <v>0</v>
      </c>
      <c r="T49" s="21">
        <f t="shared" si="60"/>
        <v>5</v>
      </c>
      <c r="U49" s="26">
        <f t="shared" si="60"/>
        <v>5</v>
      </c>
      <c r="V49" s="26">
        <f t="shared" si="60"/>
        <v>0</v>
      </c>
      <c r="W49" s="21">
        <f t="shared" si="60"/>
        <v>5</v>
      </c>
      <c r="X49" s="26">
        <f t="shared" si="60"/>
        <v>5</v>
      </c>
      <c r="Y49" s="26">
        <f t="shared" si="60"/>
        <v>0</v>
      </c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ht="87.75" customHeight="1" x14ac:dyDescent="0.25">
      <c r="A50" s="71"/>
      <c r="B50" s="68"/>
      <c r="C50" s="23" t="s">
        <v>14</v>
      </c>
      <c r="D50" s="18">
        <f t="shared" si="0"/>
        <v>100</v>
      </c>
      <c r="E50" s="18">
        <f t="shared" ref="E50:P50" si="61">E51+E52</f>
        <v>70</v>
      </c>
      <c r="F50" s="18">
        <f t="shared" si="61"/>
        <v>70</v>
      </c>
      <c r="G50" s="18">
        <f t="shared" si="61"/>
        <v>0</v>
      </c>
      <c r="H50" s="18">
        <f t="shared" si="61"/>
        <v>5</v>
      </c>
      <c r="I50" s="18">
        <f t="shared" si="61"/>
        <v>5</v>
      </c>
      <c r="J50" s="18">
        <f t="shared" si="61"/>
        <v>0</v>
      </c>
      <c r="K50" s="18">
        <f t="shared" si="61"/>
        <v>5</v>
      </c>
      <c r="L50" s="18">
        <f t="shared" si="61"/>
        <v>5</v>
      </c>
      <c r="M50" s="18">
        <f t="shared" si="61"/>
        <v>0</v>
      </c>
      <c r="N50" s="18">
        <f t="shared" si="61"/>
        <v>5</v>
      </c>
      <c r="O50" s="18">
        <f t="shared" si="61"/>
        <v>5</v>
      </c>
      <c r="P50" s="18">
        <f t="shared" si="61"/>
        <v>0</v>
      </c>
      <c r="Q50" s="18">
        <f t="shared" ref="Q50:S50" si="62">Q51+Q52</f>
        <v>5</v>
      </c>
      <c r="R50" s="24">
        <f t="shared" si="62"/>
        <v>5</v>
      </c>
      <c r="S50" s="24">
        <f t="shared" si="62"/>
        <v>0</v>
      </c>
      <c r="T50" s="18">
        <f t="shared" ref="T50:V50" si="63">T51+T52</f>
        <v>5</v>
      </c>
      <c r="U50" s="24">
        <f t="shared" si="63"/>
        <v>5</v>
      </c>
      <c r="V50" s="24">
        <f t="shared" si="63"/>
        <v>0</v>
      </c>
      <c r="W50" s="18">
        <f t="shared" ref="W50:Y50" si="64">W51+W52</f>
        <v>5</v>
      </c>
      <c r="X50" s="24">
        <f t="shared" si="64"/>
        <v>5</v>
      </c>
      <c r="Y50" s="24">
        <f t="shared" si="64"/>
        <v>0</v>
      </c>
      <c r="Z50" s="4"/>
      <c r="AA50" s="4"/>
      <c r="AB50" s="4"/>
      <c r="AC50" s="4"/>
    </row>
    <row r="51" spans="1:43" ht="134.25" customHeight="1" x14ac:dyDescent="0.25">
      <c r="A51" s="41" t="s">
        <v>35</v>
      </c>
      <c r="B51" s="23" t="s">
        <v>42</v>
      </c>
      <c r="C51" s="23" t="s">
        <v>14</v>
      </c>
      <c r="D51" s="18">
        <f t="shared" si="0"/>
        <v>65</v>
      </c>
      <c r="E51" s="18">
        <f>F51</f>
        <v>65</v>
      </c>
      <c r="F51" s="18">
        <v>65</v>
      </c>
      <c r="G51" s="18">
        <v>0</v>
      </c>
      <c r="H51" s="18">
        <f>I51+J51</f>
        <v>0</v>
      </c>
      <c r="I51" s="18">
        <v>0</v>
      </c>
      <c r="J51" s="18">
        <v>0</v>
      </c>
      <c r="K51" s="18">
        <f>L51+M51</f>
        <v>0</v>
      </c>
      <c r="L51" s="18">
        <v>0</v>
      </c>
      <c r="M51" s="18">
        <v>0</v>
      </c>
      <c r="N51" s="18">
        <f>O51+P51</f>
        <v>0</v>
      </c>
      <c r="O51" s="18">
        <v>0</v>
      </c>
      <c r="P51" s="18">
        <v>0</v>
      </c>
      <c r="Q51" s="18">
        <f>R51+S51</f>
        <v>0</v>
      </c>
      <c r="R51" s="24">
        <v>0</v>
      </c>
      <c r="S51" s="24">
        <v>0</v>
      </c>
      <c r="T51" s="18">
        <f>U51+V51</f>
        <v>0</v>
      </c>
      <c r="U51" s="24">
        <v>0</v>
      </c>
      <c r="V51" s="24">
        <v>0</v>
      </c>
      <c r="W51" s="18">
        <f>X51+Y51</f>
        <v>0</v>
      </c>
      <c r="X51" s="24">
        <v>0</v>
      </c>
      <c r="Y51" s="24">
        <v>0</v>
      </c>
      <c r="Z51" s="4"/>
      <c r="AA51" s="4"/>
      <c r="AB51" s="4"/>
      <c r="AC51" s="4"/>
    </row>
    <row r="52" spans="1:43" ht="119.25" customHeight="1" x14ac:dyDescent="0.25">
      <c r="A52" s="22" t="s">
        <v>36</v>
      </c>
      <c r="B52" s="23" t="s">
        <v>42</v>
      </c>
      <c r="C52" s="23" t="s">
        <v>14</v>
      </c>
      <c r="D52" s="18">
        <f t="shared" si="0"/>
        <v>35</v>
      </c>
      <c r="E52" s="18">
        <f>F52</f>
        <v>5</v>
      </c>
      <c r="F52" s="18">
        <v>5</v>
      </c>
      <c r="G52" s="18">
        <v>0</v>
      </c>
      <c r="H52" s="18">
        <f>I52+J52</f>
        <v>5</v>
      </c>
      <c r="I52" s="18">
        <v>5</v>
      </c>
      <c r="J52" s="18">
        <v>0</v>
      </c>
      <c r="K52" s="18">
        <f>L52+M52</f>
        <v>5</v>
      </c>
      <c r="L52" s="18">
        <v>5</v>
      </c>
      <c r="M52" s="18">
        <v>0</v>
      </c>
      <c r="N52" s="18">
        <f>O52+P52</f>
        <v>5</v>
      </c>
      <c r="O52" s="18">
        <v>5</v>
      </c>
      <c r="P52" s="18">
        <v>0</v>
      </c>
      <c r="Q52" s="18">
        <f>R52+S52</f>
        <v>5</v>
      </c>
      <c r="R52" s="24">
        <v>5</v>
      </c>
      <c r="S52" s="24">
        <v>0</v>
      </c>
      <c r="T52" s="18">
        <f>U52+V52</f>
        <v>5</v>
      </c>
      <c r="U52" s="24">
        <v>5</v>
      </c>
      <c r="V52" s="24">
        <v>0</v>
      </c>
      <c r="W52" s="18">
        <f>X52+Y52</f>
        <v>5</v>
      </c>
      <c r="X52" s="24">
        <v>5</v>
      </c>
      <c r="Y52" s="24">
        <v>0</v>
      </c>
      <c r="Z52" s="4"/>
      <c r="AA52" s="4"/>
      <c r="AB52" s="4"/>
      <c r="AC52" s="4"/>
    </row>
    <row r="53" spans="1:43" x14ac:dyDescent="0.25">
      <c r="B53" s="39"/>
      <c r="C53" s="39"/>
      <c r="D53" s="45"/>
      <c r="E53" s="45"/>
      <c r="F53" s="46"/>
      <c r="G53" s="46"/>
      <c r="H53" s="45"/>
      <c r="I53" s="46"/>
      <c r="J53" s="46"/>
      <c r="K53" s="45"/>
      <c r="L53" s="46"/>
      <c r="M53" s="46"/>
      <c r="N53" s="45"/>
      <c r="P53" s="49"/>
      <c r="Q53" s="56"/>
      <c r="R53" s="57"/>
      <c r="S53" s="6"/>
      <c r="T53" s="6"/>
      <c r="U53" s="6"/>
      <c r="V53" s="59" t="s">
        <v>54</v>
      </c>
      <c r="W53" s="6"/>
      <c r="X53" s="6"/>
      <c r="Y53" s="59" t="s">
        <v>54</v>
      </c>
      <c r="Z53" s="4"/>
      <c r="AA53" s="4"/>
      <c r="AB53" s="4"/>
      <c r="AC53" s="4"/>
    </row>
    <row r="54" spans="1:43" x14ac:dyDescent="0.25">
      <c r="D54" s="42"/>
      <c r="E54" s="42"/>
      <c r="F54" s="43"/>
      <c r="G54" s="43"/>
      <c r="H54" s="42"/>
      <c r="I54" s="43"/>
      <c r="J54" s="43"/>
      <c r="K54" s="42"/>
      <c r="L54" s="43"/>
      <c r="M54" s="43"/>
      <c r="N54" s="42"/>
      <c r="O54" s="43"/>
      <c r="P54" s="43"/>
      <c r="Q54" s="58"/>
      <c r="R54" s="57"/>
      <c r="S54" s="6"/>
      <c r="T54" s="6"/>
      <c r="U54" s="6"/>
      <c r="V54" s="6"/>
      <c r="W54" s="6"/>
      <c r="X54" s="6"/>
      <c r="Y54" s="6"/>
      <c r="Z54" s="4"/>
      <c r="AA54" s="4"/>
      <c r="AB54" s="4"/>
      <c r="AC54" s="4"/>
    </row>
    <row r="55" spans="1:43" x14ac:dyDescent="0.25"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56"/>
      <c r="R55" s="57"/>
      <c r="S55" s="6"/>
      <c r="T55" s="6"/>
      <c r="U55" s="6"/>
      <c r="V55" s="6"/>
      <c r="W55" s="6"/>
      <c r="X55" s="6"/>
      <c r="Y55" s="6"/>
      <c r="Z55" s="4"/>
      <c r="AA55" s="4"/>
      <c r="AB55" s="4"/>
      <c r="AC55" s="4"/>
    </row>
  </sheetData>
  <autoFilter ref="A10:P10"/>
  <mergeCells count="27">
    <mergeCell ref="Q1:Y1"/>
    <mergeCell ref="W8:Y8"/>
    <mergeCell ref="Q3:Y3"/>
    <mergeCell ref="D7:Y7"/>
    <mergeCell ref="B49:B50"/>
    <mergeCell ref="T8:V8"/>
    <mergeCell ref="A6:V6"/>
    <mergeCell ref="A26:A27"/>
    <mergeCell ref="A39:A40"/>
    <mergeCell ref="B39:B40"/>
    <mergeCell ref="B7:B9"/>
    <mergeCell ref="A7:A9"/>
    <mergeCell ref="A11:A14"/>
    <mergeCell ref="B11:B14"/>
    <mergeCell ref="A49:A50"/>
    <mergeCell ref="Q8:S8"/>
    <mergeCell ref="C7:C9"/>
    <mergeCell ref="D8:D9"/>
    <mergeCell ref="N8:P8"/>
    <mergeCell ref="E8:G8"/>
    <mergeCell ref="H8:J8"/>
    <mergeCell ref="K8:M8"/>
    <mergeCell ref="A20:A21"/>
    <mergeCell ref="B20:B21"/>
    <mergeCell ref="B26:B27"/>
    <mergeCell ref="A15:A17"/>
    <mergeCell ref="B15:B17"/>
  </mergeCells>
  <printOptions horizontalCentered="1"/>
  <pageMargins left="0.39370078740157483" right="0.39370078740157483" top="1.05" bottom="0.73" header="0.19685039370078741" footer="0.19685039370078741"/>
  <pageSetup paperSize="9" scale="47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2018-11-19T06:33:35Z</cp:lastPrinted>
  <dcterms:created xsi:type="dcterms:W3CDTF">2013-10-25T08:40:08Z</dcterms:created>
  <dcterms:modified xsi:type="dcterms:W3CDTF">2018-11-19T06:33:44Z</dcterms:modified>
</cp:coreProperties>
</file>