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Лист1!$A$19:$E$84</definedName>
    <definedName name="_xlnm.Print_Area" localSheetId="0">Лист1!$A$1:$E$84</definedName>
  </definedNames>
  <calcPr calcId="144525"/>
</workbook>
</file>

<file path=xl/calcChain.xml><?xml version="1.0" encoding="utf-8"?>
<calcChain xmlns="http://schemas.openxmlformats.org/spreadsheetml/2006/main">
  <c r="C67" i="1" l="1"/>
  <c r="C27" i="1"/>
  <c r="C65" i="1"/>
  <c r="D84" i="1"/>
  <c r="E84" i="1"/>
  <c r="D83" i="1"/>
  <c r="E83" i="1"/>
  <c r="D81" i="1"/>
  <c r="E81" i="1"/>
  <c r="C23" i="1"/>
  <c r="C84" i="1" s="1"/>
  <c r="C60" i="1" l="1"/>
  <c r="C38" i="1"/>
  <c r="C58" i="1"/>
  <c r="C30" i="1"/>
  <c r="D52" i="1"/>
  <c r="E52" i="1"/>
  <c r="C52" i="1"/>
  <c r="D48" i="1"/>
  <c r="E48" i="1"/>
  <c r="C48" i="1"/>
  <c r="C57" i="1"/>
  <c r="D28" i="1"/>
  <c r="E28" i="1"/>
  <c r="D32" i="1"/>
  <c r="E32" i="1"/>
  <c r="C32" i="1"/>
  <c r="D44" i="1"/>
  <c r="E44" i="1"/>
  <c r="C44" i="1"/>
  <c r="C29" i="1"/>
  <c r="C81" i="1" s="1"/>
  <c r="D82" i="1"/>
  <c r="E82" i="1"/>
  <c r="D40" i="1"/>
  <c r="E40" i="1"/>
  <c r="C40" i="1"/>
  <c r="C83" i="1" l="1"/>
  <c r="E80" i="1"/>
  <c r="D80" i="1"/>
  <c r="D68" i="1"/>
  <c r="E68" i="1"/>
  <c r="D64" i="1"/>
  <c r="E64" i="1"/>
  <c r="D77" i="1"/>
  <c r="E77" i="1"/>
  <c r="C77" i="1"/>
  <c r="C68" i="1" l="1"/>
  <c r="C64" i="1"/>
  <c r="C24" i="1"/>
  <c r="E24" i="1"/>
  <c r="D24" i="1"/>
  <c r="C20" i="1"/>
  <c r="E36" i="1"/>
  <c r="D36" i="1"/>
  <c r="C36" i="1"/>
  <c r="E20" i="1"/>
  <c r="D20" i="1"/>
  <c r="C82" i="1"/>
  <c r="C80" i="1" s="1"/>
  <c r="C28" i="1"/>
  <c r="D56" i="1"/>
  <c r="E56" i="1"/>
  <c r="C56" i="1"/>
  <c r="D60" i="1"/>
  <c r="E60" i="1"/>
  <c r="D70" i="1"/>
  <c r="E70" i="1"/>
  <c r="C70" i="1"/>
  <c r="D74" i="1"/>
  <c r="E74" i="1"/>
  <c r="C74" i="1"/>
</calcChain>
</file>

<file path=xl/sharedStrings.xml><?xml version="1.0" encoding="utf-8"?>
<sst xmlns="http://schemas.openxmlformats.org/spreadsheetml/2006/main" count="102" uniqueCount="57">
  <si>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</si>
  <si>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</si>
  <si>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</si>
  <si>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</si>
  <si>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</si>
  <si>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</si>
  <si>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</si>
  <si>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2018 год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</si>
  <si>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</si>
  <si>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</si>
  <si>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</si>
  <si>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</si>
  <si>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</si>
  <si>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</si>
  <si>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 xml:space="preserve">Приобретение жилых помещений для детей-сирот и детей, оставшихся без попечения родителей  </t>
  </si>
  <si>
    <t>Федеральный бюджет</t>
  </si>
  <si>
    <t>Всего</t>
  </si>
  <si>
    <t>Приложение 18</t>
  </si>
  <si>
    <t>5.</t>
  </si>
  <si>
    <t>6.</t>
  </si>
  <si>
    <t>7.</t>
  </si>
  <si>
    <t>10.</t>
  </si>
  <si>
    <t>№ п/п</t>
  </si>
  <si>
    <t xml:space="preserve">                                                                от  20 декабря 2017 года № 6-20/207</t>
  </si>
  <si>
    <t>НА 2018 ГОД И ПЛАНОВЫЙ ПЕРИОД 2019 И 2020 ГОДОВ</t>
  </si>
  <si>
    <t>2020 год</t>
  </si>
  <si>
    <t>Строительство социально-культурного центра с универсальным залом на 100 мест в д. Бызовая</t>
  </si>
  <si>
    <t>3.</t>
  </si>
  <si>
    <t>4.</t>
  </si>
  <si>
    <t>8.</t>
  </si>
  <si>
    <t>9.</t>
  </si>
  <si>
    <t>11.</t>
  </si>
  <si>
    <t>12.</t>
  </si>
  <si>
    <t>13.</t>
  </si>
  <si>
    <t>Выкуп жилых помещений в рамках 3 и 4 этапов программы по переселению граждан из аварийного жилищного фонда на 2013-2018 годы</t>
  </si>
  <si>
    <t>Выкуп жилых помещений в рамках 5 этапа программы по переселению граждан из аварийного жилищного фонда на 2013-2018 годы</t>
  </si>
  <si>
    <t>Многоквартирный жилой дом № 21,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</si>
  <si>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4  по ул.Островского  в г. Печоре (1 этап программы по переселению граждан из аварийного жилищного фонда на 2013-2018 годы)</t>
  </si>
  <si>
    <t>Многоквартирный жилой дом № 33, корп. 2 по ул.Русанова г. Печоре (2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</si>
  <si>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(5 этап программы по переселению граждан из аварийного жилищного фонда на 2013-2018 годы)</t>
  </si>
  <si>
    <t>Строительство инженерной инфраструктуры  в квартале жилой застройки: Печорский проспект, ул.Ленинградская, ул.Русанова, ул.Речная в г.Печора (2 этап программы по переселению граждан из аварийного жилищного фонда на 2013-2018 годы)</t>
  </si>
  <si>
    <t>14.</t>
  </si>
  <si>
    <t>Многоквартирный жилой дом № 2 корп.1  по ул.Ленина в г. Печоре (1 этап программы по переселению граждан из аварийного жилищного фонда на 2013-2018 годы)</t>
  </si>
  <si>
    <t>Строительство водопроводных сетей в п.Озерный МО СП «Озерный»</t>
  </si>
  <si>
    <t>15.</t>
  </si>
  <si>
    <t>16.</t>
  </si>
  <si>
    <t>Многоквартирный жилой дом № 5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</si>
  <si>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7  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</si>
  <si>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23,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</si>
  <si>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2 корп. 1   по ул. Строительная в г. Печоре (1 этап программы по переселению граждан из аварийного жилищного фонда на 2013-2018 годы)</t>
  </si>
  <si>
    <t>Многоквартирный жилой дом № 27 корп. 1   по ул. Пионерская в г. Печоре (1 этап программы по переселению граждан из аварийного жилищного фонда на 2013-2018 годы)</t>
  </si>
  <si>
    <t>17.</t>
  </si>
  <si>
    <t>Приложение 8</t>
  </si>
  <si>
    <t xml:space="preserve">                                                                от  28 сентября 2018 года № 6-29/303</t>
  </si>
  <si>
    <t xml:space="preserve"> муниципального района "Печора"</t>
  </si>
  <si>
    <t xml:space="preserve">к решению Совета 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</si>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</sst>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164" fontId="5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view="pageBreakPreview" topLeftCell="A7" zoomScaleNormal="100" zoomScaleSheetLayoutView="100" workbookViewId="0">
      <selection activeCell="E2" sqref="E2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B1" s="22"/>
      <c r="C1" s="21"/>
      <c r="D1" s="22"/>
      <c r="E1" s="21" t="s">
        <v>52</v>
      </c>
    </row>
    <row r="2" spans="1:5" ht="15.75" x14ac:dyDescent="0.25">
      <c r="B2" s="22"/>
      <c r="C2" s="23"/>
      <c r="D2" s="22"/>
      <c r="E2" s="23" t="s">
        <v>55</v>
      </c>
    </row>
    <row r="3" spans="1:5" ht="15.75" customHeight="1" x14ac:dyDescent="0.25">
      <c r="B3" s="25" t="s">
        <v>54</v>
      </c>
      <c r="C3" s="25"/>
      <c r="D3" s="25"/>
      <c r="E3" s="25"/>
    </row>
    <row r="4" spans="1:5" ht="15.75" x14ac:dyDescent="0.25">
      <c r="B4" s="26" t="s">
        <v>53</v>
      </c>
      <c r="C4" s="26"/>
      <c r="D4" s="26"/>
      <c r="E4" s="26"/>
    </row>
    <row r="5" spans="1:5" x14ac:dyDescent="0.25">
      <c r="B5" s="22"/>
      <c r="C5" s="22"/>
      <c r="D5" s="22"/>
      <c r="E5" s="22"/>
    </row>
    <row r="6" spans="1:5" ht="15.75" x14ac:dyDescent="0.25">
      <c r="A6" s="1"/>
      <c r="B6" s="22"/>
      <c r="C6" s="21"/>
      <c r="D6" s="22"/>
      <c r="E6" s="21" t="s">
        <v>17</v>
      </c>
    </row>
    <row r="7" spans="1:5" ht="15.75" x14ac:dyDescent="0.25">
      <c r="A7" s="1"/>
      <c r="B7" s="22"/>
      <c r="C7" s="23"/>
      <c r="D7" s="22"/>
      <c r="E7" s="23" t="s">
        <v>56</v>
      </c>
    </row>
    <row r="8" spans="1:5" ht="15.75" customHeight="1" x14ac:dyDescent="0.25">
      <c r="A8" s="2"/>
      <c r="B8" s="25" t="s">
        <v>54</v>
      </c>
      <c r="C8" s="25"/>
      <c r="D8" s="25"/>
      <c r="E8" s="25"/>
    </row>
    <row r="9" spans="1:5" ht="15.75" x14ac:dyDescent="0.25">
      <c r="A9" s="2"/>
      <c r="B9" s="26" t="s">
        <v>23</v>
      </c>
      <c r="C9" s="26"/>
      <c r="D9" s="26"/>
      <c r="E9" s="26"/>
    </row>
    <row r="10" spans="1:5" x14ac:dyDescent="0.25">
      <c r="A10" s="1"/>
    </row>
    <row r="11" spans="1:5" x14ac:dyDescent="0.25">
      <c r="A11" s="27" t="s">
        <v>0</v>
      </c>
      <c r="B11" s="27"/>
      <c r="C11" s="27"/>
      <c r="D11" s="27"/>
      <c r="E11" s="27"/>
    </row>
    <row r="12" spans="1:5" x14ac:dyDescent="0.25">
      <c r="A12" s="27" t="s">
        <v>1</v>
      </c>
      <c r="B12" s="27"/>
      <c r="C12" s="27"/>
      <c r="D12" s="27"/>
      <c r="E12" s="27"/>
    </row>
    <row r="13" spans="1:5" x14ac:dyDescent="0.25">
      <c r="A13" s="27" t="s">
        <v>2</v>
      </c>
      <c r="B13" s="27"/>
      <c r="C13" s="27"/>
      <c r="D13" s="27"/>
      <c r="E13" s="27"/>
    </row>
    <row r="14" spans="1:5" x14ac:dyDescent="0.25">
      <c r="A14" s="27" t="s">
        <v>3</v>
      </c>
      <c r="B14" s="27"/>
      <c r="C14" s="27"/>
      <c r="D14" s="27"/>
      <c r="E14" s="27"/>
    </row>
    <row r="15" spans="1:5" x14ac:dyDescent="0.25">
      <c r="A15" s="27" t="s">
        <v>4</v>
      </c>
      <c r="B15" s="27"/>
      <c r="C15" s="27"/>
      <c r="D15" s="27"/>
      <c r="E15" s="27"/>
    </row>
    <row r="16" spans="1:5" x14ac:dyDescent="0.25">
      <c r="A16" s="27" t="s">
        <v>24</v>
      </c>
      <c r="B16" s="27"/>
      <c r="C16" s="27"/>
      <c r="D16" s="27"/>
      <c r="E16" s="27"/>
    </row>
    <row r="17" spans="1:8" x14ac:dyDescent="0.25">
      <c r="A17" s="1"/>
    </row>
    <row r="18" spans="1:8" x14ac:dyDescent="0.25">
      <c r="A18" s="24" t="s">
        <v>5</v>
      </c>
      <c r="B18" s="24"/>
      <c r="C18" s="24"/>
      <c r="D18" s="24"/>
      <c r="E18" s="24"/>
    </row>
    <row r="19" spans="1:8" ht="30" x14ac:dyDescent="0.25">
      <c r="A19" s="5" t="s">
        <v>22</v>
      </c>
      <c r="B19" s="5" t="s">
        <v>6</v>
      </c>
      <c r="C19" s="5" t="s">
        <v>7</v>
      </c>
      <c r="D19" s="5" t="s">
        <v>8</v>
      </c>
      <c r="E19" s="5" t="s">
        <v>25</v>
      </c>
    </row>
    <row r="20" spans="1:8" ht="48.75" customHeight="1" x14ac:dyDescent="0.25">
      <c r="A20" s="10" t="s">
        <v>9</v>
      </c>
      <c r="B20" s="8" t="s">
        <v>34</v>
      </c>
      <c r="C20" s="17">
        <f>C21+C22+C23</f>
        <v>13233.900000000001</v>
      </c>
      <c r="D20" s="9">
        <f t="shared" ref="D20:E20" si="0">D21+D22+D23</f>
        <v>0</v>
      </c>
      <c r="E20" s="9">
        <f t="shared" si="0"/>
        <v>0</v>
      </c>
      <c r="G20" s="7"/>
    </row>
    <row r="21" spans="1:8" ht="16.5" customHeight="1" x14ac:dyDescent="0.25">
      <c r="A21" s="10"/>
      <c r="B21" s="8" t="s">
        <v>13</v>
      </c>
      <c r="C21" s="14">
        <v>10076.200000000001</v>
      </c>
      <c r="D21" s="11">
        <v>0</v>
      </c>
      <c r="E21" s="11">
        <v>0</v>
      </c>
      <c r="G21" s="7"/>
    </row>
    <row r="22" spans="1:8" x14ac:dyDescent="0.25">
      <c r="A22" s="10"/>
      <c r="B22" s="8" t="s">
        <v>10</v>
      </c>
      <c r="C22" s="14">
        <v>2923</v>
      </c>
      <c r="D22" s="11">
        <v>0</v>
      </c>
      <c r="E22" s="11">
        <v>0</v>
      </c>
    </row>
    <row r="23" spans="1:8" x14ac:dyDescent="0.25">
      <c r="A23" s="10"/>
      <c r="B23" s="8" t="s">
        <v>11</v>
      </c>
      <c r="C23" s="14">
        <f>213.6+21.1</f>
        <v>234.7</v>
      </c>
      <c r="D23" s="11">
        <v>0</v>
      </c>
      <c r="E23" s="11">
        <v>0</v>
      </c>
    </row>
    <row r="24" spans="1:8" ht="48.75" customHeight="1" x14ac:dyDescent="0.25">
      <c r="A24" s="15" t="s">
        <v>12</v>
      </c>
      <c r="B24" s="16" t="s">
        <v>35</v>
      </c>
      <c r="C24" s="17">
        <f>C25+C26+C27</f>
        <v>483324.6</v>
      </c>
      <c r="D24" s="9">
        <f t="shared" ref="D24:E24" si="1">D25+D26+D27</f>
        <v>0</v>
      </c>
      <c r="E24" s="9">
        <f t="shared" si="1"/>
        <v>0</v>
      </c>
    </row>
    <row r="25" spans="1:8" x14ac:dyDescent="0.25">
      <c r="A25" s="15"/>
      <c r="B25" s="16" t="s">
        <v>13</v>
      </c>
      <c r="C25" s="14">
        <v>203764</v>
      </c>
      <c r="D25" s="11">
        <v>0</v>
      </c>
      <c r="E25" s="11">
        <v>0</v>
      </c>
    </row>
    <row r="26" spans="1:8" x14ac:dyDescent="0.25">
      <c r="A26" s="15"/>
      <c r="B26" s="16" t="s">
        <v>10</v>
      </c>
      <c r="C26" s="14">
        <v>247858.1</v>
      </c>
      <c r="D26" s="11">
        <v>0</v>
      </c>
      <c r="E26" s="11">
        <v>0</v>
      </c>
    </row>
    <row r="27" spans="1:8" x14ac:dyDescent="0.25">
      <c r="A27" s="15"/>
      <c r="B27" s="16" t="s">
        <v>11</v>
      </c>
      <c r="C27" s="14">
        <f>34408.9-2706.4</f>
        <v>31702.5</v>
      </c>
      <c r="D27" s="11">
        <v>0</v>
      </c>
      <c r="E27" s="11">
        <v>0</v>
      </c>
    </row>
    <row r="28" spans="1:8" ht="62.25" customHeight="1" x14ac:dyDescent="0.25">
      <c r="A28" s="10" t="s">
        <v>27</v>
      </c>
      <c r="B28" s="16" t="s">
        <v>36</v>
      </c>
      <c r="C28" s="14">
        <f>C29+C30</f>
        <v>885.59999999999991</v>
      </c>
      <c r="D28" s="11">
        <f t="shared" ref="D28:E28" si="2">D29+D30</f>
        <v>0</v>
      </c>
      <c r="E28" s="11">
        <f t="shared" si="2"/>
        <v>0</v>
      </c>
    </row>
    <row r="29" spans="1:8" x14ac:dyDescent="0.25">
      <c r="A29" s="10"/>
      <c r="B29" s="8" t="s">
        <v>13</v>
      </c>
      <c r="C29" s="14">
        <f>875.3-656.5</f>
        <v>218.79999999999995</v>
      </c>
      <c r="D29" s="11">
        <v>0</v>
      </c>
      <c r="E29" s="11">
        <v>0</v>
      </c>
    </row>
    <row r="30" spans="1:8" x14ac:dyDescent="0.25">
      <c r="A30" s="10"/>
      <c r="B30" s="8" t="s">
        <v>10</v>
      </c>
      <c r="C30" s="14">
        <f>1272.2-1272.2+835.1-168.3</f>
        <v>666.8</v>
      </c>
      <c r="D30" s="11">
        <v>0</v>
      </c>
      <c r="E30" s="11">
        <v>0</v>
      </c>
      <c r="H30" s="20"/>
    </row>
    <row r="31" spans="1:8" x14ac:dyDescent="0.25">
      <c r="A31" s="10"/>
      <c r="B31" s="8" t="s">
        <v>11</v>
      </c>
      <c r="C31" s="14">
        <v>0</v>
      </c>
      <c r="D31" s="11">
        <v>0</v>
      </c>
      <c r="E31" s="11">
        <v>0</v>
      </c>
    </row>
    <row r="32" spans="1:8" ht="63.75" customHeight="1" x14ac:dyDescent="0.25">
      <c r="A32" s="10" t="s">
        <v>28</v>
      </c>
      <c r="B32" s="8" t="s">
        <v>48</v>
      </c>
      <c r="C32" s="14">
        <f>C33+C34+C35</f>
        <v>630.29999999999995</v>
      </c>
      <c r="D32" s="11">
        <f t="shared" ref="D32:E32" si="3">D33+D34+D35</f>
        <v>0</v>
      </c>
      <c r="E32" s="11">
        <f t="shared" si="3"/>
        <v>0</v>
      </c>
    </row>
    <row r="33" spans="1:8" x14ac:dyDescent="0.25">
      <c r="A33" s="10"/>
      <c r="B33" s="8" t="s">
        <v>13</v>
      </c>
      <c r="C33" s="14">
        <v>218.8</v>
      </c>
      <c r="D33" s="11">
        <v>0</v>
      </c>
      <c r="E33" s="11">
        <v>0</v>
      </c>
    </row>
    <row r="34" spans="1:8" x14ac:dyDescent="0.25">
      <c r="A34" s="10"/>
      <c r="B34" s="8" t="s">
        <v>10</v>
      </c>
      <c r="C34" s="14">
        <v>411.5</v>
      </c>
      <c r="D34" s="11">
        <v>0</v>
      </c>
      <c r="E34" s="11">
        <v>0</v>
      </c>
    </row>
    <row r="35" spans="1:8" x14ac:dyDescent="0.25">
      <c r="A35" s="10"/>
      <c r="B35" s="8" t="s">
        <v>11</v>
      </c>
      <c r="C35" s="14">
        <v>0</v>
      </c>
      <c r="D35" s="11">
        <v>0</v>
      </c>
      <c r="E35" s="11">
        <v>0</v>
      </c>
    </row>
    <row r="36" spans="1:8" ht="60" x14ac:dyDescent="0.25">
      <c r="A36" s="10" t="s">
        <v>18</v>
      </c>
      <c r="B36" s="8" t="s">
        <v>42</v>
      </c>
      <c r="C36" s="14">
        <f>C37+C38+C39</f>
        <v>204.9</v>
      </c>
      <c r="D36" s="11">
        <f t="shared" ref="D36:E36" si="4">D37+D38+D39</f>
        <v>0</v>
      </c>
      <c r="E36" s="11">
        <f t="shared" si="4"/>
        <v>0</v>
      </c>
    </row>
    <row r="37" spans="1:8" x14ac:dyDescent="0.25">
      <c r="A37" s="10"/>
      <c r="B37" s="8" t="s">
        <v>13</v>
      </c>
      <c r="C37" s="14">
        <v>118.4</v>
      </c>
      <c r="D37" s="11">
        <v>0</v>
      </c>
      <c r="E37" s="11">
        <v>0</v>
      </c>
    </row>
    <row r="38" spans="1:8" x14ac:dyDescent="0.25">
      <c r="A38" s="10"/>
      <c r="B38" s="8" t="s">
        <v>10</v>
      </c>
      <c r="C38" s="14">
        <f>336.9-336.9+630.3-543.8</f>
        <v>86.5</v>
      </c>
      <c r="D38" s="11">
        <v>0</v>
      </c>
      <c r="E38" s="11">
        <v>0</v>
      </c>
      <c r="G38" s="19"/>
      <c r="H38" s="19"/>
    </row>
    <row r="39" spans="1:8" x14ac:dyDescent="0.25">
      <c r="A39" s="10"/>
      <c r="B39" s="8" t="s">
        <v>11</v>
      </c>
      <c r="C39" s="14">
        <v>0</v>
      </c>
      <c r="D39" s="11">
        <v>0</v>
      </c>
      <c r="E39" s="11">
        <v>0</v>
      </c>
    </row>
    <row r="40" spans="1:8" ht="66" customHeight="1" x14ac:dyDescent="0.25">
      <c r="A40" s="10" t="s">
        <v>19</v>
      </c>
      <c r="B40" s="8" t="s">
        <v>46</v>
      </c>
      <c r="C40" s="14">
        <f>C41+C42+C43</f>
        <v>571.5</v>
      </c>
      <c r="D40" s="11">
        <f t="shared" ref="D40:E40" si="5">D41+D42+D43</f>
        <v>0</v>
      </c>
      <c r="E40" s="11">
        <f t="shared" si="5"/>
        <v>0</v>
      </c>
    </row>
    <row r="41" spans="1:8" x14ac:dyDescent="0.25">
      <c r="A41" s="10"/>
      <c r="B41" s="8" t="s">
        <v>13</v>
      </c>
      <c r="C41" s="14">
        <v>218.8</v>
      </c>
      <c r="D41" s="11">
        <v>0</v>
      </c>
      <c r="E41" s="11">
        <v>0</v>
      </c>
    </row>
    <row r="42" spans="1:8" x14ac:dyDescent="0.25">
      <c r="A42" s="10"/>
      <c r="B42" s="8" t="s">
        <v>10</v>
      </c>
      <c r="C42" s="14">
        <v>345.5</v>
      </c>
      <c r="D42" s="11">
        <v>0</v>
      </c>
      <c r="E42" s="11">
        <v>0</v>
      </c>
    </row>
    <row r="43" spans="1:8" x14ac:dyDescent="0.25">
      <c r="A43" s="10"/>
      <c r="B43" s="8" t="s">
        <v>11</v>
      </c>
      <c r="C43" s="14">
        <v>7.2</v>
      </c>
      <c r="D43" s="11">
        <v>0</v>
      </c>
      <c r="E43" s="11">
        <v>0</v>
      </c>
    </row>
    <row r="44" spans="1:8" ht="60" x14ac:dyDescent="0.25">
      <c r="A44" s="10" t="s">
        <v>20</v>
      </c>
      <c r="B44" s="8" t="s">
        <v>47</v>
      </c>
      <c r="C44" s="14">
        <f>C45+C46+C47</f>
        <v>414.5</v>
      </c>
      <c r="D44" s="11">
        <f t="shared" ref="D44:E44" si="6">D45+D46+D47</f>
        <v>0</v>
      </c>
      <c r="E44" s="11">
        <f t="shared" si="6"/>
        <v>0</v>
      </c>
    </row>
    <row r="45" spans="1:8" x14ac:dyDescent="0.25">
      <c r="A45" s="10"/>
      <c r="B45" s="8" t="s">
        <v>13</v>
      </c>
      <c r="C45" s="14">
        <v>218.9</v>
      </c>
      <c r="D45" s="11">
        <v>0</v>
      </c>
      <c r="E45" s="11">
        <v>0</v>
      </c>
    </row>
    <row r="46" spans="1:8" x14ac:dyDescent="0.25">
      <c r="A46" s="10"/>
      <c r="B46" s="8" t="s">
        <v>10</v>
      </c>
      <c r="C46" s="14">
        <v>195.6</v>
      </c>
      <c r="D46" s="11">
        <v>0</v>
      </c>
      <c r="E46" s="11">
        <v>0</v>
      </c>
    </row>
    <row r="47" spans="1:8" x14ac:dyDescent="0.25">
      <c r="A47" s="10"/>
      <c r="B47" s="8" t="s">
        <v>11</v>
      </c>
      <c r="C47" s="14">
        <v>0</v>
      </c>
      <c r="D47" s="11">
        <v>0</v>
      </c>
      <c r="E47" s="11">
        <v>0</v>
      </c>
    </row>
    <row r="48" spans="1:8" ht="62.25" customHeight="1" x14ac:dyDescent="0.25">
      <c r="A48" s="10" t="s">
        <v>29</v>
      </c>
      <c r="B48" s="8" t="s">
        <v>49</v>
      </c>
      <c r="C48" s="14">
        <f>C49+C50+C51</f>
        <v>322.10000000000002</v>
      </c>
      <c r="D48" s="11">
        <f t="shared" ref="D48:E48" si="7">D49+D50+D51</f>
        <v>0</v>
      </c>
      <c r="E48" s="11">
        <f t="shared" si="7"/>
        <v>0</v>
      </c>
    </row>
    <row r="49" spans="1:8" x14ac:dyDescent="0.25">
      <c r="A49" s="10"/>
      <c r="B49" s="8" t="s">
        <v>13</v>
      </c>
      <c r="C49" s="14">
        <v>218.8</v>
      </c>
      <c r="D49" s="11">
        <v>0</v>
      </c>
      <c r="E49" s="11">
        <v>0</v>
      </c>
    </row>
    <row r="50" spans="1:8" x14ac:dyDescent="0.25">
      <c r="A50" s="10"/>
      <c r="B50" s="8" t="s">
        <v>10</v>
      </c>
      <c r="C50" s="14">
        <v>103.3</v>
      </c>
      <c r="D50" s="11">
        <v>0</v>
      </c>
      <c r="E50" s="11">
        <v>0</v>
      </c>
    </row>
    <row r="51" spans="1:8" x14ac:dyDescent="0.25">
      <c r="A51" s="10"/>
      <c r="B51" s="8" t="s">
        <v>11</v>
      </c>
      <c r="C51" s="14">
        <v>0</v>
      </c>
      <c r="D51" s="11">
        <v>0</v>
      </c>
      <c r="E51" s="11">
        <v>0</v>
      </c>
    </row>
    <row r="52" spans="1:8" ht="63" customHeight="1" x14ac:dyDescent="0.25">
      <c r="A52" s="10" t="s">
        <v>30</v>
      </c>
      <c r="B52" s="8" t="s">
        <v>50</v>
      </c>
      <c r="C52" s="14">
        <f>C53+C54+C55</f>
        <v>293</v>
      </c>
      <c r="D52" s="11">
        <f t="shared" ref="D52:E52" si="8">D53+D54+D55</f>
        <v>0</v>
      </c>
      <c r="E52" s="11">
        <f t="shared" si="8"/>
        <v>0</v>
      </c>
    </row>
    <row r="53" spans="1:8" x14ac:dyDescent="0.25">
      <c r="A53" s="10"/>
      <c r="B53" s="8" t="s">
        <v>13</v>
      </c>
      <c r="C53" s="14">
        <v>218.9</v>
      </c>
      <c r="D53" s="11">
        <v>0</v>
      </c>
      <c r="E53" s="11">
        <v>0</v>
      </c>
    </row>
    <row r="54" spans="1:8" x14ac:dyDescent="0.25">
      <c r="A54" s="10"/>
      <c r="B54" s="8" t="s">
        <v>10</v>
      </c>
      <c r="C54" s="14">
        <v>74.099999999999994</v>
      </c>
      <c r="D54" s="11">
        <v>0</v>
      </c>
      <c r="E54" s="11">
        <v>0</v>
      </c>
    </row>
    <row r="55" spans="1:8" x14ac:dyDescent="0.25">
      <c r="A55" s="10"/>
      <c r="B55" s="8" t="s">
        <v>11</v>
      </c>
      <c r="C55" s="14">
        <v>0</v>
      </c>
      <c r="D55" s="11">
        <v>0</v>
      </c>
      <c r="E55" s="11">
        <v>0</v>
      </c>
    </row>
    <row r="56" spans="1:8" ht="63" customHeight="1" x14ac:dyDescent="0.25">
      <c r="A56" s="10" t="s">
        <v>21</v>
      </c>
      <c r="B56" s="8" t="s">
        <v>37</v>
      </c>
      <c r="C56" s="14">
        <f>C57+C58</f>
        <v>1317.1999999999998</v>
      </c>
      <c r="D56" s="11">
        <f t="shared" ref="D56:E56" si="9">D57+D58</f>
        <v>0</v>
      </c>
      <c r="E56" s="11">
        <f t="shared" si="9"/>
        <v>0</v>
      </c>
    </row>
    <row r="57" spans="1:8" x14ac:dyDescent="0.25">
      <c r="A57" s="10"/>
      <c r="B57" s="8" t="s">
        <v>13</v>
      </c>
      <c r="C57" s="14">
        <f>875.4-556.1</f>
        <v>319.29999999999995</v>
      </c>
      <c r="D57" s="11">
        <v>0</v>
      </c>
      <c r="E57" s="11">
        <v>0</v>
      </c>
    </row>
    <row r="58" spans="1:8" x14ac:dyDescent="0.25">
      <c r="A58" s="12"/>
      <c r="B58" s="8" t="s">
        <v>10</v>
      </c>
      <c r="C58" s="14">
        <f>1272.1-1272.1+1415.8-417.9</f>
        <v>997.9</v>
      </c>
      <c r="D58" s="11">
        <v>0</v>
      </c>
      <c r="E58" s="11">
        <v>0</v>
      </c>
      <c r="G58" s="19"/>
      <c r="H58" s="19"/>
    </row>
    <row r="59" spans="1:8" x14ac:dyDescent="0.25">
      <c r="A59" s="12"/>
      <c r="B59" s="8" t="s">
        <v>11</v>
      </c>
      <c r="C59" s="14">
        <v>0</v>
      </c>
      <c r="D59" s="11">
        <v>0</v>
      </c>
      <c r="E59" s="11">
        <v>0</v>
      </c>
    </row>
    <row r="60" spans="1:8" ht="60" x14ac:dyDescent="0.25">
      <c r="A60" s="10" t="s">
        <v>31</v>
      </c>
      <c r="B60" s="8" t="s">
        <v>38</v>
      </c>
      <c r="C60" s="14">
        <f>C61+C62+C63</f>
        <v>40657.9</v>
      </c>
      <c r="D60" s="11">
        <f t="shared" ref="D60:E60" si="10">D61+D62+D63</f>
        <v>0</v>
      </c>
      <c r="E60" s="11">
        <f t="shared" si="10"/>
        <v>0</v>
      </c>
    </row>
    <row r="61" spans="1:8" x14ac:dyDescent="0.25">
      <c r="A61" s="12"/>
      <c r="B61" s="8" t="s">
        <v>13</v>
      </c>
      <c r="C61" s="14">
        <v>0</v>
      </c>
      <c r="D61" s="11">
        <v>0</v>
      </c>
      <c r="E61" s="11">
        <v>0</v>
      </c>
    </row>
    <row r="62" spans="1:8" x14ac:dyDescent="0.25">
      <c r="A62" s="10"/>
      <c r="B62" s="8" t="s">
        <v>10</v>
      </c>
      <c r="C62" s="14">
        <v>1.4</v>
      </c>
      <c r="D62" s="11">
        <v>0</v>
      </c>
      <c r="E62" s="11">
        <v>0</v>
      </c>
    </row>
    <row r="63" spans="1:8" x14ac:dyDescent="0.25">
      <c r="A63" s="10"/>
      <c r="B63" s="8" t="s">
        <v>11</v>
      </c>
      <c r="C63" s="14">
        <v>40656.5</v>
      </c>
      <c r="D63" s="11">
        <v>0</v>
      </c>
      <c r="E63" s="11">
        <v>0</v>
      </c>
    </row>
    <row r="64" spans="1:8" ht="110.25" customHeight="1" x14ac:dyDescent="0.25">
      <c r="A64" s="10" t="s">
        <v>32</v>
      </c>
      <c r="B64" s="16" t="s">
        <v>39</v>
      </c>
      <c r="C64" s="14">
        <f>C65+C66+C67</f>
        <v>457279.1</v>
      </c>
      <c r="D64" s="14">
        <f t="shared" ref="D64:E64" si="11">D65+D66+D67</f>
        <v>0</v>
      </c>
      <c r="E64" s="14">
        <f t="shared" si="11"/>
        <v>0</v>
      </c>
    </row>
    <row r="65" spans="1:12" x14ac:dyDescent="0.25">
      <c r="A65" s="10"/>
      <c r="B65" s="16" t="s">
        <v>13</v>
      </c>
      <c r="C65" s="14">
        <f>194575.7-0.1</f>
        <v>194575.6</v>
      </c>
      <c r="D65" s="11">
        <v>0</v>
      </c>
      <c r="E65" s="11">
        <v>0</v>
      </c>
    </row>
    <row r="66" spans="1:12" x14ac:dyDescent="0.25">
      <c r="A66" s="10"/>
      <c r="B66" s="16" t="s">
        <v>10</v>
      </c>
      <c r="C66" s="14">
        <v>236681.5</v>
      </c>
      <c r="D66" s="11">
        <v>0</v>
      </c>
      <c r="E66" s="11">
        <v>0</v>
      </c>
    </row>
    <row r="67" spans="1:12" x14ac:dyDescent="0.25">
      <c r="A67" s="10"/>
      <c r="B67" s="16" t="s">
        <v>11</v>
      </c>
      <c r="C67" s="14">
        <f>36093.7-10071.7</f>
        <v>26021.999999999996</v>
      </c>
      <c r="D67" s="11">
        <v>0</v>
      </c>
      <c r="E67" s="11">
        <v>0</v>
      </c>
    </row>
    <row r="68" spans="1:12" ht="92.25" customHeight="1" x14ac:dyDescent="0.25">
      <c r="A68" s="10" t="s">
        <v>33</v>
      </c>
      <c r="B68" s="18" t="s">
        <v>40</v>
      </c>
      <c r="C68" s="14">
        <f>C69</f>
        <v>1304.8</v>
      </c>
      <c r="D68" s="14">
        <f t="shared" ref="D68:E68" si="12">D69</f>
        <v>0</v>
      </c>
      <c r="E68" s="14">
        <f t="shared" si="12"/>
        <v>0</v>
      </c>
    </row>
    <row r="69" spans="1:12" x14ac:dyDescent="0.25">
      <c r="A69" s="10"/>
      <c r="B69" s="16" t="s">
        <v>11</v>
      </c>
      <c r="C69" s="14">
        <v>1304.8</v>
      </c>
      <c r="D69" s="11"/>
      <c r="E69" s="11"/>
    </row>
    <row r="70" spans="1:12" ht="45" x14ac:dyDescent="0.25">
      <c r="A70" s="10" t="s">
        <v>41</v>
      </c>
      <c r="B70" s="8" t="s">
        <v>14</v>
      </c>
      <c r="C70" s="11">
        <f>C71+C72+C73</f>
        <v>20683.900000000001</v>
      </c>
      <c r="D70" s="11">
        <f t="shared" ref="D70:E70" si="13">D71+D72+D73</f>
        <v>21276.5</v>
      </c>
      <c r="E70" s="11">
        <f t="shared" si="13"/>
        <v>21506.6</v>
      </c>
    </row>
    <row r="71" spans="1:12" x14ac:dyDescent="0.25">
      <c r="A71" s="10"/>
      <c r="B71" s="8" t="s">
        <v>15</v>
      </c>
      <c r="C71" s="11">
        <v>0</v>
      </c>
      <c r="D71" s="11">
        <v>0</v>
      </c>
      <c r="E71" s="11">
        <v>0</v>
      </c>
    </row>
    <row r="72" spans="1:12" ht="14.25" customHeight="1" x14ac:dyDescent="0.25">
      <c r="A72" s="10"/>
      <c r="B72" s="8" t="s">
        <v>10</v>
      </c>
      <c r="C72" s="11">
        <v>20683.900000000001</v>
      </c>
      <c r="D72" s="11">
        <v>21276.5</v>
      </c>
      <c r="E72" s="11">
        <v>21506.6</v>
      </c>
    </row>
    <row r="73" spans="1:12" x14ac:dyDescent="0.25">
      <c r="A73" s="10"/>
      <c r="B73" s="8" t="s">
        <v>11</v>
      </c>
      <c r="C73" s="11">
        <v>0</v>
      </c>
      <c r="D73" s="11">
        <v>0</v>
      </c>
      <c r="E73" s="11">
        <v>0</v>
      </c>
    </row>
    <row r="74" spans="1:12" ht="44.25" customHeight="1" x14ac:dyDescent="0.25">
      <c r="A74" s="10" t="s">
        <v>44</v>
      </c>
      <c r="B74" s="13" t="s">
        <v>26</v>
      </c>
      <c r="C74" s="11">
        <f>C75+C76</f>
        <v>0</v>
      </c>
      <c r="D74" s="11">
        <f t="shared" ref="D74:E74" si="14">D75+D76</f>
        <v>8060.7000000000007</v>
      </c>
      <c r="E74" s="11">
        <f t="shared" si="14"/>
        <v>8060.7000000000007</v>
      </c>
      <c r="G74" s="7"/>
    </row>
    <row r="75" spans="1:12" x14ac:dyDescent="0.25">
      <c r="A75" s="10"/>
      <c r="B75" s="8" t="s">
        <v>10</v>
      </c>
      <c r="C75" s="11">
        <v>0</v>
      </c>
      <c r="D75" s="11">
        <v>7657.6</v>
      </c>
      <c r="E75" s="11">
        <v>7657.6</v>
      </c>
    </row>
    <row r="76" spans="1:12" x14ac:dyDescent="0.25">
      <c r="A76" s="10"/>
      <c r="B76" s="8" t="s">
        <v>11</v>
      </c>
      <c r="C76" s="11">
        <v>0</v>
      </c>
      <c r="D76" s="11">
        <v>403.1</v>
      </c>
      <c r="E76" s="11">
        <v>403.1</v>
      </c>
    </row>
    <row r="77" spans="1:12" ht="30" x14ac:dyDescent="0.25">
      <c r="A77" s="10" t="s">
        <v>45</v>
      </c>
      <c r="B77" s="8" t="s">
        <v>43</v>
      </c>
      <c r="C77" s="11">
        <f>C78+C79</f>
        <v>969.7</v>
      </c>
      <c r="D77" s="11">
        <f t="shared" ref="D77:E77" si="15">D78+D79</f>
        <v>0</v>
      </c>
      <c r="E77" s="11">
        <f t="shared" si="15"/>
        <v>0</v>
      </c>
    </row>
    <row r="78" spans="1:12" x14ac:dyDescent="0.25">
      <c r="A78" s="10"/>
      <c r="B78" s="8" t="s">
        <v>10</v>
      </c>
      <c r="C78" s="11">
        <v>969.7</v>
      </c>
      <c r="D78" s="11">
        <v>0</v>
      </c>
      <c r="E78" s="11">
        <v>0</v>
      </c>
    </row>
    <row r="79" spans="1:12" x14ac:dyDescent="0.25">
      <c r="A79" s="10"/>
      <c r="B79" s="8" t="s">
        <v>11</v>
      </c>
      <c r="C79" s="11">
        <v>0</v>
      </c>
      <c r="D79" s="11">
        <v>0</v>
      </c>
      <c r="E79" s="11">
        <v>0</v>
      </c>
    </row>
    <row r="80" spans="1:12" x14ac:dyDescent="0.25">
      <c r="A80" s="10" t="s">
        <v>51</v>
      </c>
      <c r="B80" s="8" t="s">
        <v>16</v>
      </c>
      <c r="C80" s="11">
        <f>C81+C82+C83+C84</f>
        <v>1022093</v>
      </c>
      <c r="D80" s="11">
        <f>D81+D82+D83+D84+D40</f>
        <v>29337.199999999997</v>
      </c>
      <c r="E80" s="11">
        <f>E81+E82+E83+E84+E40</f>
        <v>29567.299999999996</v>
      </c>
      <c r="G80" s="7"/>
      <c r="H80" s="7"/>
      <c r="I80" s="7"/>
      <c r="L80" s="7"/>
    </row>
    <row r="81" spans="1:7" x14ac:dyDescent="0.25">
      <c r="A81" s="6"/>
      <c r="B81" s="8" t="s">
        <v>13</v>
      </c>
      <c r="C81" s="11">
        <f>C21+C29+C37+C57+C61+C25+C65+C41+C33+C45+C49+C53</f>
        <v>410166.50000000006</v>
      </c>
      <c r="D81" s="11">
        <f t="shared" ref="D81:E81" si="16">D21+D29+D37+D57+D61+D25+D65+D41+D33+D45+D49+D53</f>
        <v>0</v>
      </c>
      <c r="E81" s="11">
        <f t="shared" si="16"/>
        <v>0</v>
      </c>
      <c r="G81" s="7"/>
    </row>
    <row r="82" spans="1:7" x14ac:dyDescent="0.25">
      <c r="A82" s="6"/>
      <c r="B82" s="8" t="s">
        <v>15</v>
      </c>
      <c r="C82" s="11">
        <f>C71</f>
        <v>0</v>
      </c>
      <c r="D82" s="11">
        <f t="shared" ref="D82:E82" si="17">D71</f>
        <v>0</v>
      </c>
      <c r="E82" s="11">
        <f t="shared" si="17"/>
        <v>0</v>
      </c>
    </row>
    <row r="83" spans="1:7" x14ac:dyDescent="0.25">
      <c r="A83" s="6"/>
      <c r="B83" s="8" t="s">
        <v>10</v>
      </c>
      <c r="C83" s="11">
        <f>C22+C30+C38+C58+C62+C72+C75+C26+C66+C78+C42+C34+C46+C50+C54</f>
        <v>511998.79999999993</v>
      </c>
      <c r="D83" s="11">
        <f t="shared" ref="D83:E83" si="18">D22+D30+D38+D58+D62+D72+D75+D26+D66+D78+D42+D34+D46+D50+D54</f>
        <v>28934.1</v>
      </c>
      <c r="E83" s="11">
        <f t="shared" si="18"/>
        <v>29164.199999999997</v>
      </c>
    </row>
    <row r="84" spans="1:7" x14ac:dyDescent="0.25">
      <c r="A84" s="6"/>
      <c r="B84" s="8" t="s">
        <v>11</v>
      </c>
      <c r="C84" s="9">
        <f>C76+C73+C63+C23+C27+C67+C69+C43</f>
        <v>99927.7</v>
      </c>
      <c r="D84" s="9">
        <f t="shared" ref="D84:E84" si="19">D76+D73+D63+D23+D27+D67+D69+D43</f>
        <v>403.1</v>
      </c>
      <c r="E84" s="9">
        <f t="shared" si="19"/>
        <v>403.1</v>
      </c>
    </row>
    <row r="85" spans="1:7" x14ac:dyDescent="0.25">
      <c r="A85" s="1"/>
    </row>
    <row r="86" spans="1:7" x14ac:dyDescent="0.25">
      <c r="A86" s="1"/>
    </row>
    <row r="87" spans="1:7" x14ac:dyDescent="0.25">
      <c r="A87" s="3"/>
      <c r="C87" s="7"/>
      <c r="G87" s="7"/>
    </row>
    <row r="91" spans="1:7" x14ac:dyDescent="0.25">
      <c r="A91" s="4"/>
    </row>
  </sheetData>
  <autoFilter ref="A19:E84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2018-10-02T08:28:23Z</dcterms:modified>
</cp:coreProperties>
</file>