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 activeTab="1"/>
  </bookViews>
  <sheets>
    <sheet name="2015 год" sheetId="2" r:id="rId1"/>
    <sheet name="2016-2017г.г" sheetId="3" r:id="rId2"/>
  </sheets>
  <definedNames>
    <definedName name="_xlnm.Print_Titles" localSheetId="0">'2015 год'!$16:$16</definedName>
    <definedName name="_xlnm.Print_Titles" localSheetId="1">'2016-2017г.г'!$18:$18</definedName>
    <definedName name="_xlnm.Print_Area" localSheetId="0">'2015 год'!$A$1:$L$45</definedName>
    <definedName name="_xlnm.Print_Area" localSheetId="1">'2016-2017г.г'!$A$1:$K$48</definedName>
  </definedNames>
  <calcPr calcId="144525"/>
</workbook>
</file>

<file path=xl/calcChain.xml><?xml version="1.0" encoding="utf-8"?>
<calcChain xmlns="http://schemas.openxmlformats.org/spreadsheetml/2006/main">
  <c r="J39" i="3" l="1"/>
  <c r="K39" i="3"/>
  <c r="K35" i="3"/>
  <c r="J35" i="3"/>
  <c r="L20" i="2" l="1"/>
  <c r="L22" i="2"/>
  <c r="L26" i="2"/>
  <c r="L28" i="2"/>
  <c r="L42" i="2"/>
  <c r="K19" i="2" l="1"/>
  <c r="K21" i="2"/>
  <c r="K25" i="2"/>
  <c r="K27" i="2"/>
  <c r="K32" i="2"/>
  <c r="K36" i="2"/>
  <c r="K41" i="2"/>
  <c r="K40" i="2" s="1"/>
  <c r="K44" i="2"/>
  <c r="K43" i="2" s="1"/>
  <c r="L37" i="2"/>
  <c r="L33" i="2"/>
  <c r="K39" i="2" l="1"/>
  <c r="K38" i="2" s="1"/>
  <c r="K35" i="2"/>
  <c r="K31" i="2"/>
  <c r="K24" i="2"/>
  <c r="K18" i="2"/>
  <c r="K23" i="2"/>
  <c r="K47" i="3"/>
  <c r="K46" i="3" s="1"/>
  <c r="J47" i="3"/>
  <c r="J46" i="3" s="1"/>
  <c r="K43" i="3"/>
  <c r="J43" i="3"/>
  <c r="L40" i="3"/>
  <c r="L39" i="3"/>
  <c r="L38" i="3"/>
  <c r="K34" i="3"/>
  <c r="K33" i="3" s="1"/>
  <c r="K32" i="3" s="1"/>
  <c r="J34" i="3"/>
  <c r="J33" i="3" s="1"/>
  <c r="J32" i="3" s="1"/>
  <c r="L43" i="3"/>
  <c r="K29" i="3"/>
  <c r="J29" i="3"/>
  <c r="L37" i="3"/>
  <c r="K27" i="3"/>
  <c r="J27" i="3"/>
  <c r="L41" i="3"/>
  <c r="K23" i="3"/>
  <c r="J23" i="3"/>
  <c r="L36" i="3"/>
  <c r="K21" i="3"/>
  <c r="J21" i="3"/>
  <c r="J44" i="2"/>
  <c r="J41" i="2"/>
  <c r="J40" i="2" s="1"/>
  <c r="J39" i="2" s="1"/>
  <c r="J36" i="2"/>
  <c r="J35" i="2" s="1"/>
  <c r="J34" i="2" s="1"/>
  <c r="J32" i="2"/>
  <c r="J31" i="2" s="1"/>
  <c r="J30" i="2" s="1"/>
  <c r="J27" i="2"/>
  <c r="L27" i="2" s="1"/>
  <c r="J25" i="2"/>
  <c r="L25" i="2" s="1"/>
  <c r="J21" i="2"/>
  <c r="L21" i="2" s="1"/>
  <c r="J19" i="2"/>
  <c r="L19" i="2" s="1"/>
  <c r="L36" i="2" l="1"/>
  <c r="L32" i="2"/>
  <c r="L40" i="2"/>
  <c r="L39" i="2"/>
  <c r="L41" i="2"/>
  <c r="K34" i="2"/>
  <c r="L34" i="2" s="1"/>
  <c r="L35" i="2"/>
  <c r="K30" i="2"/>
  <c r="L31" i="2"/>
  <c r="J29" i="2"/>
  <c r="K42" i="3"/>
  <c r="K38" i="3"/>
  <c r="K37" i="3" s="1"/>
  <c r="K36" i="3" s="1"/>
  <c r="K31" i="3" s="1"/>
  <c r="J42" i="3"/>
  <c r="J41" i="3" s="1"/>
  <c r="J40" i="3" s="1"/>
  <c r="K26" i="3"/>
  <c r="J20" i="3"/>
  <c r="K25" i="3"/>
  <c r="J18" i="2"/>
  <c r="L18" i="2" s="1"/>
  <c r="L34" i="3"/>
  <c r="L31" i="3" s="1"/>
  <c r="L19" i="3" s="1"/>
  <c r="J25" i="3"/>
  <c r="J26" i="3"/>
  <c r="J24" i="2"/>
  <c r="L24" i="2" s="1"/>
  <c r="J23" i="2"/>
  <c r="L23" i="2" s="1"/>
  <c r="K20" i="3"/>
  <c r="J38" i="3"/>
  <c r="J37" i="3" s="1"/>
  <c r="J36" i="3" s="1"/>
  <c r="J31" i="3" s="1"/>
  <c r="M41" i="3"/>
  <c r="K41" i="3"/>
  <c r="K40" i="3" s="1"/>
  <c r="J43" i="2"/>
  <c r="L30" i="2" l="1"/>
  <c r="K29" i="2"/>
  <c r="J38" i="2"/>
  <c r="K19" i="3"/>
  <c r="J19" i="3"/>
  <c r="J17" i="2" l="1"/>
  <c r="L38" i="2"/>
  <c r="L29" i="2"/>
  <c r="K17" i="2"/>
  <c r="L17" i="2" l="1"/>
</calcChain>
</file>

<file path=xl/sharedStrings.xml><?xml version="1.0" encoding="utf-8"?>
<sst xmlns="http://schemas.openxmlformats.org/spreadsheetml/2006/main" count="161" uniqueCount="53">
  <si>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</si>
  <si>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</si>
  <si>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</si>
  <si>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</si>
  <si>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</si>
  <si>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</si>
  <si>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</si>
  <si>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</si>
  <si>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</si>
  <si>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</si>
  <si>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</si>
  <si>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</si>
  <si>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</si>
  <si>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</si>
  <si>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</si>
  <si>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</si>
  <si>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</si>
  <si>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</si>
  <si>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</si>
  <si>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</si>
  <si>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</si>
  <si>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</si>
  <si>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</si>
  <si>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</si>
  <si>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</si>
  <si>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</si>
  <si>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</si>
  <si>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</si>
  <si>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</si>
  <si>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</si>
  <si>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</si>
  <si>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</si>
  <si>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</si>
  <si>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</si>
  <si>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</si>
  <si>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</si>
  <si>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</si>
  <si>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</si>
  <si>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</si>
  <si>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</si>
  <si>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</si>
  <si>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</si>
  <si>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</si>
  <si>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</si>
  <si>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(тыс. рублей)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</si>
  <si>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</si>
  <si>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</si>
  <si>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</si>
  <si>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</si>
  <si>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к решению Совета</t>
  </si>
  <si>
    <t xml:space="preserve"> муниципального района "Печора"</t>
  </si>
  <si>
    <t>от  06 мая 2015 года № 5-36/472</t>
  </si>
  <si>
    <t>от 06 мая 2015 года № 5-36/472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</si>
</sst>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5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2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4" fontId="20" fillId="0" borderId="0" xfId="0" applyNumberFormat="1" applyFont="1" applyBorder="1" applyAlignment="1"/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167" fontId="20" fillId="0" borderId="11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0" fontId="24" fillId="0" borderId="1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167" fontId="1" fillId="2" borderId="13" xfId="0" applyNumberFormat="1" applyFont="1" applyFill="1" applyBorder="1" applyAlignment="1">
      <alignment vertical="top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8"/>
  <sheetViews>
    <sheetView view="pageBreakPreview" zoomScale="90" zoomScaleSheetLayoutView="90" workbookViewId="0">
      <selection activeCell="A9" sqref="A9:L9"/>
    </sheetView>
  </sheetViews>
  <sheetFormatPr defaultRowHeight="16.5" x14ac:dyDescent="0.2"/>
  <cols>
    <col min="1" max="1" width="0.33203125" style="200" customWidth="1"/>
    <col min="2" max="3" width="5.6640625" style="194" bestFit="1" customWidth="1"/>
    <col min="4" max="6" width="5" style="194" bestFit="1" customWidth="1"/>
    <col min="7" max="7" width="7.6640625" style="195" bestFit="1" customWidth="1"/>
    <col min="8" max="8" width="8" style="196" customWidth="1"/>
    <col min="9" max="9" width="116.1640625" style="119" customWidth="1"/>
    <col min="10" max="10" width="20.33203125" style="118" hidden="1" customWidth="1"/>
    <col min="11" max="11" width="19" style="117" hidden="1" customWidth="1"/>
    <col min="12" max="12" width="20.6640625" style="117" customWidth="1"/>
    <col min="13" max="13" width="13" style="118" customWidth="1"/>
    <col min="14" max="14" width="16" style="118" customWidth="1"/>
    <col min="15" max="15" width="15.33203125" style="118" customWidth="1"/>
    <col min="16" max="16" width="15.1640625" style="118" customWidth="1"/>
    <col min="17" max="19" width="9.33203125" style="118"/>
    <col min="20" max="20" width="96.6640625" style="118" bestFit="1" customWidth="1"/>
    <col min="21" max="16384" width="9.33203125" style="118"/>
  </cols>
  <sheetData>
    <row r="1" spans="1:17" x14ac:dyDescent="0.2">
      <c r="A1" s="244" t="s">
        <v>43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7" x14ac:dyDescent="0.2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 t="s">
        <v>49</v>
      </c>
    </row>
    <row r="3" spans="1:17" x14ac:dyDescent="0.2">
      <c r="A3" s="237"/>
      <c r="B3" s="245" t="s">
        <v>50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7" x14ac:dyDescent="0.2">
      <c r="A4" s="245" t="s">
        <v>51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</row>
    <row r="5" spans="1:17" x14ac:dyDescent="0.2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</row>
    <row r="6" spans="1:17" x14ac:dyDescent="0.2">
      <c r="A6" s="244" t="s">
        <v>43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7" x14ac:dyDescent="0.2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 t="s">
        <v>49</v>
      </c>
    </row>
    <row r="8" spans="1:17" x14ac:dyDescent="0.2">
      <c r="A8" s="237"/>
      <c r="B8" s="245" t="s">
        <v>50</v>
      </c>
      <c r="C8" s="245"/>
      <c r="D8" s="245"/>
      <c r="E8" s="245"/>
      <c r="F8" s="245"/>
      <c r="G8" s="245"/>
      <c r="H8" s="245"/>
      <c r="I8" s="245"/>
      <c r="J8" s="245"/>
      <c r="K8" s="245"/>
      <c r="L8" s="245"/>
    </row>
    <row r="9" spans="1:17" x14ac:dyDescent="0.2">
      <c r="A9" s="245" t="s">
        <v>45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</row>
    <row r="10" spans="1:17" x14ac:dyDescent="0.25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2"/>
      <c r="L10" s="122"/>
    </row>
    <row r="11" spans="1:17" x14ac:dyDescent="0.25">
      <c r="A11" s="121"/>
      <c r="B11" s="121"/>
      <c r="C11" s="121"/>
      <c r="D11" s="121"/>
      <c r="E11" s="121"/>
      <c r="F11" s="121"/>
      <c r="G11" s="121"/>
      <c r="H11" s="121"/>
      <c r="I11" s="123"/>
      <c r="J11" s="123"/>
      <c r="K11" s="124"/>
      <c r="L11" s="124"/>
      <c r="M11" s="123"/>
      <c r="N11" s="123"/>
      <c r="O11" s="123"/>
      <c r="P11" s="123"/>
      <c r="Q11" s="123"/>
    </row>
    <row r="12" spans="1:17" x14ac:dyDescent="0.2">
      <c r="A12" s="249" t="s">
        <v>24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</row>
    <row r="13" spans="1:17" x14ac:dyDescent="0.2">
      <c r="A13" s="249" t="s">
        <v>39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</row>
    <row r="14" spans="1:17" x14ac:dyDescent="0.2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2"/>
      <c r="L14" s="122"/>
    </row>
    <row r="15" spans="1:17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2"/>
      <c r="L15" s="122"/>
    </row>
    <row r="16" spans="1:17" ht="63" customHeight="1" x14ac:dyDescent="0.2">
      <c r="A16" s="246" t="s">
        <v>30</v>
      </c>
      <c r="B16" s="247"/>
      <c r="C16" s="247"/>
      <c r="D16" s="247"/>
      <c r="E16" s="247"/>
      <c r="F16" s="247"/>
      <c r="G16" s="247"/>
      <c r="H16" s="248"/>
      <c r="I16" s="126" t="s">
        <v>29</v>
      </c>
      <c r="J16" s="238" t="s">
        <v>46</v>
      </c>
      <c r="K16" s="238" t="s">
        <v>47</v>
      </c>
      <c r="L16" s="238" t="s">
        <v>48</v>
      </c>
    </row>
    <row r="17" spans="1:18" s="136" customFormat="1" x14ac:dyDescent="0.2">
      <c r="A17" s="130" t="s">
        <v>19</v>
      </c>
      <c r="B17" s="131" t="s">
        <v>16</v>
      </c>
      <c r="C17" s="131" t="s">
        <v>17</v>
      </c>
      <c r="D17" s="131" t="s">
        <v>17</v>
      </c>
      <c r="E17" s="131" t="s">
        <v>17</v>
      </c>
      <c r="F17" s="131" t="s">
        <v>17</v>
      </c>
      <c r="G17" s="131" t="s">
        <v>18</v>
      </c>
      <c r="H17" s="132" t="s">
        <v>19</v>
      </c>
      <c r="I17" s="133" t="s">
        <v>8</v>
      </c>
      <c r="J17" s="134">
        <f>SUM(J18+J29+J23+J38)</f>
        <v>351223.40000000008</v>
      </c>
      <c r="K17" s="134">
        <f>SUM(K18+K29+K23+K38)</f>
        <v>0</v>
      </c>
      <c r="L17" s="134">
        <f t="shared" ref="L17:L42" si="0">J17+K17</f>
        <v>351223.40000000008</v>
      </c>
      <c r="N17" s="137"/>
    </row>
    <row r="18" spans="1:18" s="136" customFormat="1" x14ac:dyDescent="0.2">
      <c r="A18" s="130" t="s">
        <v>19</v>
      </c>
      <c r="B18" s="138">
        <v>1</v>
      </c>
      <c r="C18" s="138">
        <v>2</v>
      </c>
      <c r="D18" s="138">
        <v>0</v>
      </c>
      <c r="E18" s="138">
        <v>0</v>
      </c>
      <c r="F18" s="138">
        <v>0</v>
      </c>
      <c r="G18" s="139">
        <v>0</v>
      </c>
      <c r="H18" s="140">
        <v>0</v>
      </c>
      <c r="I18" s="141" t="s">
        <v>9</v>
      </c>
      <c r="J18" s="142">
        <f>J19+J21</f>
        <v>6000</v>
      </c>
      <c r="K18" s="142">
        <f>K19+K21</f>
        <v>0</v>
      </c>
      <c r="L18" s="142">
        <f t="shared" si="0"/>
        <v>6000</v>
      </c>
      <c r="N18" s="137"/>
    </row>
    <row r="19" spans="1:18" x14ac:dyDescent="0.2">
      <c r="A19" s="144" t="s">
        <v>19</v>
      </c>
      <c r="B19" s="145">
        <v>1</v>
      </c>
      <c r="C19" s="145">
        <v>2</v>
      </c>
      <c r="D19" s="145">
        <v>0</v>
      </c>
      <c r="E19" s="145">
        <v>0</v>
      </c>
      <c r="F19" s="145">
        <v>0</v>
      </c>
      <c r="G19" s="146">
        <v>0</v>
      </c>
      <c r="H19" s="147">
        <v>700</v>
      </c>
      <c r="I19" s="148" t="s">
        <v>10</v>
      </c>
      <c r="J19" s="149">
        <f>J20</f>
        <v>6000</v>
      </c>
      <c r="K19" s="149">
        <f>K20</f>
        <v>0</v>
      </c>
      <c r="L19" s="149">
        <f t="shared" si="0"/>
        <v>6000</v>
      </c>
      <c r="N19" s="117"/>
    </row>
    <row r="20" spans="1:18" ht="33" x14ac:dyDescent="0.2">
      <c r="A20" s="144" t="s">
        <v>19</v>
      </c>
      <c r="B20" s="145">
        <v>1</v>
      </c>
      <c r="C20" s="145">
        <v>2</v>
      </c>
      <c r="D20" s="145">
        <v>0</v>
      </c>
      <c r="E20" s="145">
        <v>0</v>
      </c>
      <c r="F20" s="145">
        <v>5</v>
      </c>
      <c r="G20" s="146">
        <v>0</v>
      </c>
      <c r="H20" s="147">
        <v>710</v>
      </c>
      <c r="I20" s="148" t="s">
        <v>11</v>
      </c>
      <c r="J20" s="149">
        <v>6000</v>
      </c>
      <c r="K20" s="149"/>
      <c r="L20" s="149">
        <f t="shared" si="0"/>
        <v>6000</v>
      </c>
    </row>
    <row r="21" spans="1:18" ht="1.5" hidden="1" customHeight="1" x14ac:dyDescent="0.2">
      <c r="A21" s="127" t="s">
        <v>19</v>
      </c>
      <c r="B21" s="151">
        <v>1</v>
      </c>
      <c r="C21" s="151">
        <v>2</v>
      </c>
      <c r="D21" s="151">
        <v>0</v>
      </c>
      <c r="E21" s="151">
        <v>0</v>
      </c>
      <c r="F21" s="151">
        <v>0</v>
      </c>
      <c r="G21" s="152">
        <v>0</v>
      </c>
      <c r="H21" s="153">
        <v>800</v>
      </c>
      <c r="I21" s="128" t="s">
        <v>31</v>
      </c>
      <c r="J21" s="129">
        <f>J22</f>
        <v>0</v>
      </c>
      <c r="K21" s="129">
        <f>K22</f>
        <v>0</v>
      </c>
      <c r="L21" s="129">
        <f t="shared" si="0"/>
        <v>0</v>
      </c>
    </row>
    <row r="22" spans="1:18" ht="33" hidden="1" x14ac:dyDescent="0.2">
      <c r="A22" s="127" t="s">
        <v>19</v>
      </c>
      <c r="B22" s="151">
        <v>1</v>
      </c>
      <c r="C22" s="151">
        <v>2</v>
      </c>
      <c r="D22" s="151">
        <v>0</v>
      </c>
      <c r="E22" s="151">
        <v>0</v>
      </c>
      <c r="F22" s="151">
        <v>5</v>
      </c>
      <c r="G22" s="152">
        <v>0</v>
      </c>
      <c r="H22" s="153">
        <v>810</v>
      </c>
      <c r="I22" s="128" t="s">
        <v>32</v>
      </c>
      <c r="J22" s="129">
        <v>0</v>
      </c>
      <c r="K22" s="129"/>
      <c r="L22" s="129">
        <f t="shared" si="0"/>
        <v>0</v>
      </c>
    </row>
    <row r="23" spans="1:18" s="135" customFormat="1" ht="33" hidden="1" x14ac:dyDescent="0.2">
      <c r="A23" s="204" t="s">
        <v>19</v>
      </c>
      <c r="B23" s="205">
        <v>1</v>
      </c>
      <c r="C23" s="205">
        <v>3</v>
      </c>
      <c r="D23" s="205">
        <v>0</v>
      </c>
      <c r="E23" s="205">
        <v>0</v>
      </c>
      <c r="F23" s="205">
        <v>0</v>
      </c>
      <c r="G23" s="206">
        <v>0</v>
      </c>
      <c r="H23" s="207">
        <v>0</v>
      </c>
      <c r="I23" s="208" t="s">
        <v>12</v>
      </c>
      <c r="J23" s="209">
        <f>J27+J25</f>
        <v>0</v>
      </c>
      <c r="K23" s="209">
        <f>K27+K25</f>
        <v>0</v>
      </c>
      <c r="L23" s="209">
        <f t="shared" si="0"/>
        <v>0</v>
      </c>
    </row>
    <row r="24" spans="1:18" s="135" customFormat="1" ht="33" hidden="1" x14ac:dyDescent="0.2">
      <c r="A24" s="154" t="s">
        <v>19</v>
      </c>
      <c r="B24" s="201">
        <v>1</v>
      </c>
      <c r="C24" s="201">
        <v>3</v>
      </c>
      <c r="D24" s="201">
        <v>1</v>
      </c>
      <c r="E24" s="201">
        <v>0</v>
      </c>
      <c r="F24" s="201">
        <v>0</v>
      </c>
      <c r="G24" s="202">
        <v>0</v>
      </c>
      <c r="H24" s="203">
        <v>0</v>
      </c>
      <c r="I24" s="166" t="s">
        <v>35</v>
      </c>
      <c r="J24" s="167">
        <f>J25+J27</f>
        <v>0</v>
      </c>
      <c r="K24" s="167">
        <f>K25+K27</f>
        <v>0</v>
      </c>
      <c r="L24" s="167">
        <f t="shared" si="0"/>
        <v>0</v>
      </c>
    </row>
    <row r="25" spans="1:18" ht="33" hidden="1" x14ac:dyDescent="0.2">
      <c r="A25" s="144" t="s">
        <v>19</v>
      </c>
      <c r="B25" s="145">
        <v>1</v>
      </c>
      <c r="C25" s="145">
        <v>3</v>
      </c>
      <c r="D25" s="145">
        <v>1</v>
      </c>
      <c r="E25" s="145">
        <v>0</v>
      </c>
      <c r="F25" s="145">
        <v>0</v>
      </c>
      <c r="G25" s="146">
        <v>0</v>
      </c>
      <c r="H25" s="147">
        <v>700</v>
      </c>
      <c r="I25" s="148" t="s">
        <v>13</v>
      </c>
      <c r="J25" s="156">
        <f>J26</f>
        <v>0</v>
      </c>
      <c r="K25" s="156">
        <f>K26</f>
        <v>0</v>
      </c>
      <c r="L25" s="156">
        <f t="shared" si="0"/>
        <v>0</v>
      </c>
    </row>
    <row r="26" spans="1:18" ht="33" hidden="1" x14ac:dyDescent="0.2">
      <c r="A26" s="144" t="s">
        <v>19</v>
      </c>
      <c r="B26" s="145">
        <v>1</v>
      </c>
      <c r="C26" s="145">
        <v>3</v>
      </c>
      <c r="D26" s="145">
        <v>1</v>
      </c>
      <c r="E26" s="145">
        <v>0</v>
      </c>
      <c r="F26" s="145">
        <v>5</v>
      </c>
      <c r="G26" s="146">
        <v>0</v>
      </c>
      <c r="H26" s="147">
        <v>710</v>
      </c>
      <c r="I26" s="148" t="s">
        <v>26</v>
      </c>
      <c r="J26" s="149">
        <v>0</v>
      </c>
      <c r="K26" s="149"/>
      <c r="L26" s="149">
        <f t="shared" si="0"/>
        <v>0</v>
      </c>
    </row>
    <row r="27" spans="1:18" ht="33" hidden="1" x14ac:dyDescent="0.2">
      <c r="A27" s="144" t="s">
        <v>19</v>
      </c>
      <c r="B27" s="151">
        <v>1</v>
      </c>
      <c r="C27" s="151">
        <v>3</v>
      </c>
      <c r="D27" s="151">
        <v>1</v>
      </c>
      <c r="E27" s="151">
        <v>0</v>
      </c>
      <c r="F27" s="151">
        <v>0</v>
      </c>
      <c r="G27" s="152">
        <v>0</v>
      </c>
      <c r="H27" s="153">
        <v>800</v>
      </c>
      <c r="I27" s="128" t="s">
        <v>14</v>
      </c>
      <c r="J27" s="149">
        <f>J28</f>
        <v>0</v>
      </c>
      <c r="K27" s="149">
        <f>K28</f>
        <v>0</v>
      </c>
      <c r="L27" s="149">
        <f t="shared" si="0"/>
        <v>0</v>
      </c>
    </row>
    <row r="28" spans="1:18" ht="33" hidden="1" x14ac:dyDescent="0.2">
      <c r="A28" s="127" t="s">
        <v>19</v>
      </c>
      <c r="B28" s="151">
        <v>1</v>
      </c>
      <c r="C28" s="151">
        <v>3</v>
      </c>
      <c r="D28" s="151">
        <v>1</v>
      </c>
      <c r="E28" s="151">
        <v>0</v>
      </c>
      <c r="F28" s="151">
        <v>5</v>
      </c>
      <c r="G28" s="152">
        <v>0</v>
      </c>
      <c r="H28" s="153">
        <v>810</v>
      </c>
      <c r="I28" s="128" t="s">
        <v>27</v>
      </c>
      <c r="J28" s="230">
        <v>0</v>
      </c>
      <c r="K28" s="230"/>
      <c r="L28" s="230">
        <f t="shared" si="0"/>
        <v>0</v>
      </c>
    </row>
    <row r="29" spans="1:18" s="235" customFormat="1" x14ac:dyDescent="0.2">
      <c r="A29" s="204" t="s">
        <v>19</v>
      </c>
      <c r="B29" s="231">
        <v>1</v>
      </c>
      <c r="C29" s="231">
        <v>5</v>
      </c>
      <c r="D29" s="231">
        <v>0</v>
      </c>
      <c r="E29" s="231">
        <v>0</v>
      </c>
      <c r="F29" s="231">
        <v>0</v>
      </c>
      <c r="G29" s="232">
        <v>0</v>
      </c>
      <c r="H29" s="233">
        <v>0</v>
      </c>
      <c r="I29" s="234" t="s">
        <v>38</v>
      </c>
      <c r="J29" s="236">
        <f>J30+J34</f>
        <v>362693.60000000009</v>
      </c>
      <c r="K29" s="236">
        <f>K30+K34</f>
        <v>0</v>
      </c>
      <c r="L29" s="209">
        <f t="shared" si="0"/>
        <v>362693.60000000009</v>
      </c>
      <c r="M29" s="164"/>
      <c r="N29" s="164"/>
      <c r="O29" s="164"/>
      <c r="P29" s="143"/>
      <c r="Q29" s="135"/>
      <c r="R29" s="135"/>
    </row>
    <row r="30" spans="1:18" x14ac:dyDescent="0.2">
      <c r="A30" s="144" t="s">
        <v>19</v>
      </c>
      <c r="B30" s="145">
        <v>1</v>
      </c>
      <c r="C30" s="145">
        <v>5</v>
      </c>
      <c r="D30" s="145">
        <v>0</v>
      </c>
      <c r="E30" s="145">
        <v>0</v>
      </c>
      <c r="F30" s="145">
        <v>0</v>
      </c>
      <c r="G30" s="146">
        <v>0</v>
      </c>
      <c r="H30" s="147">
        <v>500</v>
      </c>
      <c r="I30" s="166" t="s">
        <v>3</v>
      </c>
      <c r="J30" s="167">
        <f t="shared" ref="J30:K32" si="1">J31</f>
        <v>-2110664.5</v>
      </c>
      <c r="K30" s="167">
        <f t="shared" si="1"/>
        <v>-20278.7</v>
      </c>
      <c r="L30" s="167">
        <f t="shared" si="0"/>
        <v>-2130943.2000000002</v>
      </c>
      <c r="M30" s="159"/>
      <c r="N30" s="159"/>
      <c r="O30" s="160"/>
    </row>
    <row r="31" spans="1:18" x14ac:dyDescent="0.2">
      <c r="A31" s="144" t="s">
        <v>19</v>
      </c>
      <c r="B31" s="145">
        <v>1</v>
      </c>
      <c r="C31" s="145">
        <v>5</v>
      </c>
      <c r="D31" s="145">
        <v>2</v>
      </c>
      <c r="E31" s="145">
        <v>0</v>
      </c>
      <c r="F31" s="145">
        <v>0</v>
      </c>
      <c r="G31" s="146">
        <v>0</v>
      </c>
      <c r="H31" s="147">
        <v>500</v>
      </c>
      <c r="I31" s="166" t="s">
        <v>4</v>
      </c>
      <c r="J31" s="167">
        <f t="shared" si="1"/>
        <v>-2110664.5</v>
      </c>
      <c r="K31" s="167">
        <f t="shared" si="1"/>
        <v>-20278.7</v>
      </c>
      <c r="L31" s="167">
        <f t="shared" si="0"/>
        <v>-2130943.2000000002</v>
      </c>
      <c r="M31" s="159"/>
      <c r="N31" s="159"/>
      <c r="O31" s="160"/>
    </row>
    <row r="32" spans="1:18" x14ac:dyDescent="0.2">
      <c r="A32" s="144" t="s">
        <v>19</v>
      </c>
      <c r="B32" s="145">
        <v>1</v>
      </c>
      <c r="C32" s="145">
        <v>5</v>
      </c>
      <c r="D32" s="145">
        <v>2</v>
      </c>
      <c r="E32" s="145">
        <v>1</v>
      </c>
      <c r="F32" s="145">
        <v>0</v>
      </c>
      <c r="G32" s="146">
        <v>0</v>
      </c>
      <c r="H32" s="147">
        <v>510</v>
      </c>
      <c r="I32" s="166" t="s">
        <v>5</v>
      </c>
      <c r="J32" s="167">
        <f t="shared" si="1"/>
        <v>-2110664.5</v>
      </c>
      <c r="K32" s="167">
        <f t="shared" si="1"/>
        <v>-20278.7</v>
      </c>
      <c r="L32" s="167">
        <f t="shared" si="0"/>
        <v>-2130943.2000000002</v>
      </c>
      <c r="M32" s="159"/>
      <c r="N32" s="159"/>
      <c r="O32" s="160"/>
    </row>
    <row r="33" spans="1:18" ht="22.5" customHeight="1" x14ac:dyDescent="0.2">
      <c r="A33" s="144" t="s">
        <v>19</v>
      </c>
      <c r="B33" s="145">
        <v>1</v>
      </c>
      <c r="C33" s="145">
        <v>5</v>
      </c>
      <c r="D33" s="145">
        <v>2</v>
      </c>
      <c r="E33" s="145">
        <v>1</v>
      </c>
      <c r="F33" s="145">
        <v>5</v>
      </c>
      <c r="G33" s="146">
        <v>0</v>
      </c>
      <c r="H33" s="147">
        <v>510</v>
      </c>
      <c r="I33" s="148" t="s">
        <v>7</v>
      </c>
      <c r="J33" s="149">
        <v>-2110664.5</v>
      </c>
      <c r="K33" s="149">
        <v>-20278.7</v>
      </c>
      <c r="L33" s="149">
        <f t="shared" si="0"/>
        <v>-2130943.2000000002</v>
      </c>
      <c r="M33" s="168"/>
      <c r="N33" s="164"/>
      <c r="O33" s="160"/>
    </row>
    <row r="34" spans="1:18" x14ac:dyDescent="0.2">
      <c r="A34" s="144" t="s">
        <v>19</v>
      </c>
      <c r="B34" s="145">
        <v>1</v>
      </c>
      <c r="C34" s="145">
        <v>5</v>
      </c>
      <c r="D34" s="145">
        <v>0</v>
      </c>
      <c r="E34" s="145">
        <v>0</v>
      </c>
      <c r="F34" s="145">
        <v>0</v>
      </c>
      <c r="G34" s="146">
        <v>0</v>
      </c>
      <c r="H34" s="147">
        <v>600</v>
      </c>
      <c r="I34" s="148" t="s">
        <v>6</v>
      </c>
      <c r="J34" s="149">
        <f t="shared" ref="J34:K36" si="2">J35</f>
        <v>2473358.1</v>
      </c>
      <c r="K34" s="149">
        <f t="shared" si="2"/>
        <v>20278.7</v>
      </c>
      <c r="L34" s="149">
        <f t="shared" si="0"/>
        <v>2493636.8000000003</v>
      </c>
      <c r="M34" s="169"/>
      <c r="N34" s="159"/>
      <c r="O34" s="160"/>
      <c r="P34" s="170"/>
      <c r="Q34" s="170"/>
      <c r="R34" s="170"/>
    </row>
    <row r="35" spans="1:18" x14ac:dyDescent="0.2">
      <c r="A35" s="144" t="s">
        <v>19</v>
      </c>
      <c r="B35" s="145">
        <v>1</v>
      </c>
      <c r="C35" s="145">
        <v>5</v>
      </c>
      <c r="D35" s="145">
        <v>2</v>
      </c>
      <c r="E35" s="145">
        <v>0</v>
      </c>
      <c r="F35" s="145">
        <v>0</v>
      </c>
      <c r="G35" s="146">
        <v>0</v>
      </c>
      <c r="H35" s="147">
        <v>600</v>
      </c>
      <c r="I35" s="148" t="s">
        <v>0</v>
      </c>
      <c r="J35" s="149">
        <f t="shared" si="2"/>
        <v>2473358.1</v>
      </c>
      <c r="K35" s="149">
        <f t="shared" si="2"/>
        <v>20278.7</v>
      </c>
      <c r="L35" s="149">
        <f t="shared" si="0"/>
        <v>2493636.8000000003</v>
      </c>
      <c r="M35" s="169"/>
      <c r="N35" s="159"/>
      <c r="O35" s="160"/>
      <c r="P35" s="170"/>
      <c r="Q35" s="170"/>
      <c r="R35" s="170"/>
    </row>
    <row r="36" spans="1:18" x14ac:dyDescent="0.2">
      <c r="A36" s="144" t="s">
        <v>19</v>
      </c>
      <c r="B36" s="145">
        <v>1</v>
      </c>
      <c r="C36" s="145">
        <v>5</v>
      </c>
      <c r="D36" s="145">
        <v>2</v>
      </c>
      <c r="E36" s="145">
        <v>1</v>
      </c>
      <c r="F36" s="145">
        <v>0</v>
      </c>
      <c r="G36" s="146">
        <v>0</v>
      </c>
      <c r="H36" s="147">
        <v>610</v>
      </c>
      <c r="I36" s="148" t="s">
        <v>1</v>
      </c>
      <c r="J36" s="149">
        <f t="shared" si="2"/>
        <v>2473358.1</v>
      </c>
      <c r="K36" s="149">
        <f t="shared" si="2"/>
        <v>20278.7</v>
      </c>
      <c r="L36" s="149">
        <f t="shared" si="0"/>
        <v>2493636.8000000003</v>
      </c>
      <c r="M36" s="160"/>
      <c r="N36" s="160"/>
      <c r="O36" s="160"/>
      <c r="P36" s="170"/>
      <c r="Q36" s="170"/>
      <c r="R36" s="170"/>
    </row>
    <row r="37" spans="1:18" x14ac:dyDescent="0.2">
      <c r="A37" s="144" t="s">
        <v>19</v>
      </c>
      <c r="B37" s="145">
        <v>1</v>
      </c>
      <c r="C37" s="145">
        <v>5</v>
      </c>
      <c r="D37" s="145">
        <v>2</v>
      </c>
      <c r="E37" s="145">
        <v>1</v>
      </c>
      <c r="F37" s="145">
        <v>5</v>
      </c>
      <c r="G37" s="146">
        <v>0</v>
      </c>
      <c r="H37" s="147">
        <v>610</v>
      </c>
      <c r="I37" s="148" t="s">
        <v>2</v>
      </c>
      <c r="J37" s="149">
        <v>2473358.1</v>
      </c>
      <c r="K37" s="149">
        <v>20278.7</v>
      </c>
      <c r="L37" s="149">
        <f t="shared" si="0"/>
        <v>2493636.8000000003</v>
      </c>
      <c r="M37" s="159"/>
      <c r="N37" s="160"/>
      <c r="O37" s="160"/>
      <c r="P37" s="170"/>
      <c r="Q37" s="170"/>
      <c r="R37" s="170"/>
    </row>
    <row r="38" spans="1:18" s="136" customFormat="1" x14ac:dyDescent="0.2">
      <c r="A38" s="130" t="s">
        <v>19</v>
      </c>
      <c r="B38" s="174">
        <v>1</v>
      </c>
      <c r="C38" s="174">
        <v>6</v>
      </c>
      <c r="D38" s="174">
        <v>0</v>
      </c>
      <c r="E38" s="174">
        <v>0</v>
      </c>
      <c r="F38" s="174">
        <v>0</v>
      </c>
      <c r="G38" s="175">
        <v>0</v>
      </c>
      <c r="H38" s="176">
        <v>0</v>
      </c>
      <c r="I38" s="177" t="s">
        <v>15</v>
      </c>
      <c r="J38" s="163">
        <f>J39+J43</f>
        <v>-17470.2</v>
      </c>
      <c r="K38" s="163">
        <f>K39+K43</f>
        <v>0</v>
      </c>
      <c r="L38" s="163">
        <f t="shared" si="0"/>
        <v>-17470.2</v>
      </c>
      <c r="M38" s="160"/>
      <c r="N38" s="160"/>
      <c r="O38" s="160"/>
    </row>
    <row r="39" spans="1:18" s="136" customFormat="1" x14ac:dyDescent="0.2">
      <c r="A39" s="130" t="s">
        <v>19</v>
      </c>
      <c r="B39" s="138">
        <v>1</v>
      </c>
      <c r="C39" s="138">
        <v>6</v>
      </c>
      <c r="D39" s="138">
        <v>4</v>
      </c>
      <c r="E39" s="138">
        <v>0</v>
      </c>
      <c r="F39" s="138">
        <v>0</v>
      </c>
      <c r="G39" s="139">
        <v>0</v>
      </c>
      <c r="H39" s="161">
        <v>0</v>
      </c>
      <c r="I39" s="178" t="s">
        <v>36</v>
      </c>
      <c r="J39" s="163">
        <f t="shared" ref="J39:K41" si="3">J40</f>
        <v>-17470.2</v>
      </c>
      <c r="K39" s="163">
        <f t="shared" si="3"/>
        <v>0</v>
      </c>
      <c r="L39" s="163">
        <f t="shared" si="0"/>
        <v>-17470.2</v>
      </c>
      <c r="M39" s="179"/>
      <c r="N39" s="160"/>
      <c r="O39" s="160"/>
    </row>
    <row r="40" spans="1:18" s="136" customFormat="1" x14ac:dyDescent="0.2">
      <c r="A40" s="154" t="s">
        <v>19</v>
      </c>
      <c r="B40" s="145">
        <v>1</v>
      </c>
      <c r="C40" s="145">
        <v>6</v>
      </c>
      <c r="D40" s="145">
        <v>4</v>
      </c>
      <c r="E40" s="145">
        <v>1</v>
      </c>
      <c r="F40" s="145">
        <v>0</v>
      </c>
      <c r="G40" s="146">
        <v>0</v>
      </c>
      <c r="H40" s="155">
        <v>0</v>
      </c>
      <c r="I40" s="148" t="s">
        <v>20</v>
      </c>
      <c r="J40" s="149">
        <f t="shared" si="3"/>
        <v>-17470.2</v>
      </c>
      <c r="K40" s="149">
        <f t="shared" si="3"/>
        <v>0</v>
      </c>
      <c r="L40" s="149">
        <f t="shared" si="0"/>
        <v>-17470.2</v>
      </c>
      <c r="M40" s="179"/>
      <c r="N40" s="160"/>
      <c r="O40" s="160"/>
    </row>
    <row r="41" spans="1:18" ht="69" customHeight="1" x14ac:dyDescent="0.2">
      <c r="A41" s="144" t="s">
        <v>19</v>
      </c>
      <c r="B41" s="151">
        <v>1</v>
      </c>
      <c r="C41" s="151">
        <v>6</v>
      </c>
      <c r="D41" s="151">
        <v>4</v>
      </c>
      <c r="E41" s="151">
        <v>1</v>
      </c>
      <c r="F41" s="151">
        <v>0</v>
      </c>
      <c r="G41" s="152">
        <v>0</v>
      </c>
      <c r="H41" s="157">
        <v>800</v>
      </c>
      <c r="I41" s="158" t="s">
        <v>21</v>
      </c>
      <c r="J41" s="149">
        <f t="shared" si="3"/>
        <v>-17470.2</v>
      </c>
      <c r="K41" s="149">
        <f t="shared" si="3"/>
        <v>0</v>
      </c>
      <c r="L41" s="149">
        <f t="shared" si="0"/>
        <v>-17470.2</v>
      </c>
      <c r="M41" s="179"/>
      <c r="N41" s="160"/>
      <c r="O41" s="160"/>
    </row>
    <row r="42" spans="1:18" ht="68.25" customHeight="1" x14ac:dyDescent="0.2">
      <c r="A42" s="144" t="s">
        <v>19</v>
      </c>
      <c r="B42" s="145">
        <v>1</v>
      </c>
      <c r="C42" s="145">
        <v>6</v>
      </c>
      <c r="D42" s="145">
        <v>4</v>
      </c>
      <c r="E42" s="145">
        <v>1</v>
      </c>
      <c r="F42" s="145">
        <v>5</v>
      </c>
      <c r="G42" s="146">
        <v>0</v>
      </c>
      <c r="H42" s="155">
        <v>810</v>
      </c>
      <c r="I42" s="180" t="s">
        <v>28</v>
      </c>
      <c r="J42" s="149">
        <v>-17470.2</v>
      </c>
      <c r="K42" s="149"/>
      <c r="L42" s="149">
        <f t="shared" si="0"/>
        <v>-17470.2</v>
      </c>
      <c r="M42" s="165"/>
      <c r="N42" s="165"/>
      <c r="O42" s="160"/>
      <c r="P42" s="160"/>
    </row>
    <row r="43" spans="1:18" s="136" customFormat="1" ht="33" hidden="1" x14ac:dyDescent="0.2">
      <c r="A43" s="130" t="s">
        <v>19</v>
      </c>
      <c r="B43" s="181">
        <v>1</v>
      </c>
      <c r="C43" s="181">
        <v>6</v>
      </c>
      <c r="D43" s="181">
        <v>5</v>
      </c>
      <c r="E43" s="181">
        <v>0</v>
      </c>
      <c r="F43" s="181">
        <v>0</v>
      </c>
      <c r="G43" s="182">
        <v>0</v>
      </c>
      <c r="H43" s="183">
        <v>0</v>
      </c>
      <c r="I43" s="162" t="s">
        <v>22</v>
      </c>
      <c r="J43" s="184">
        <f>J44</f>
        <v>0</v>
      </c>
      <c r="K43" s="184">
        <f>K44</f>
        <v>0</v>
      </c>
      <c r="L43" s="184"/>
      <c r="N43" s="137"/>
    </row>
    <row r="44" spans="1:18" s="136" customFormat="1" ht="33" hidden="1" x14ac:dyDescent="0.2">
      <c r="A44" s="144" t="s">
        <v>19</v>
      </c>
      <c r="B44" s="185">
        <v>1</v>
      </c>
      <c r="C44" s="185">
        <v>6</v>
      </c>
      <c r="D44" s="185">
        <v>5</v>
      </c>
      <c r="E44" s="185">
        <v>0</v>
      </c>
      <c r="F44" s="185">
        <v>0</v>
      </c>
      <c r="G44" s="186">
        <v>0</v>
      </c>
      <c r="H44" s="187">
        <v>600</v>
      </c>
      <c r="I44" s="188" t="s">
        <v>23</v>
      </c>
      <c r="J44" s="189">
        <f>J45</f>
        <v>0</v>
      </c>
      <c r="K44" s="189">
        <f>K45</f>
        <v>0</v>
      </c>
      <c r="L44" s="189"/>
    </row>
    <row r="45" spans="1:18" s="136" customFormat="1" ht="33" hidden="1" x14ac:dyDescent="0.2">
      <c r="A45" s="144" t="s">
        <v>19</v>
      </c>
      <c r="B45" s="185">
        <v>1</v>
      </c>
      <c r="C45" s="185">
        <v>6</v>
      </c>
      <c r="D45" s="185">
        <v>5</v>
      </c>
      <c r="E45" s="185">
        <v>1</v>
      </c>
      <c r="F45" s="185">
        <v>5</v>
      </c>
      <c r="G45" s="186">
        <v>0</v>
      </c>
      <c r="H45" s="187">
        <v>640</v>
      </c>
      <c r="I45" s="188" t="s">
        <v>25</v>
      </c>
      <c r="J45" s="150"/>
      <c r="K45" s="122"/>
      <c r="L45" s="122"/>
    </row>
    <row r="46" spans="1:18" x14ac:dyDescent="0.2">
      <c r="A46" s="190"/>
      <c r="B46" s="118"/>
      <c r="C46" s="118"/>
      <c r="D46" s="118"/>
      <c r="E46" s="118"/>
      <c r="F46" s="118"/>
      <c r="G46" s="118"/>
      <c r="H46" s="118"/>
      <c r="I46" s="191"/>
      <c r="J46" s="117"/>
      <c r="K46" s="122"/>
      <c r="L46" s="122"/>
    </row>
    <row r="47" spans="1:18" x14ac:dyDescent="0.2">
      <c r="A47" s="190"/>
      <c r="B47" s="118"/>
      <c r="C47" s="118"/>
      <c r="D47" s="118"/>
      <c r="E47" s="118"/>
      <c r="F47" s="118"/>
      <c r="G47" s="118"/>
      <c r="H47" s="118"/>
      <c r="I47" s="192"/>
      <c r="J47" s="117"/>
      <c r="K47" s="122"/>
      <c r="L47" s="122"/>
    </row>
    <row r="48" spans="1:18" x14ac:dyDescent="0.2">
      <c r="A48" s="190"/>
      <c r="B48" s="171"/>
      <c r="C48" s="171"/>
      <c r="D48" s="171"/>
      <c r="E48" s="171"/>
      <c r="F48" s="171"/>
      <c r="G48" s="172"/>
      <c r="H48" s="173"/>
      <c r="I48" s="193"/>
      <c r="J48" s="117"/>
      <c r="K48" s="122"/>
      <c r="L48" s="122"/>
    </row>
    <row r="49" spans="1:12" x14ac:dyDescent="0.2">
      <c r="A49" s="190"/>
      <c r="B49" s="171"/>
      <c r="C49" s="171"/>
      <c r="D49" s="171"/>
      <c r="E49" s="171"/>
      <c r="F49" s="171"/>
      <c r="G49" s="172"/>
      <c r="H49" s="173"/>
      <c r="I49" s="193"/>
      <c r="J49" s="117"/>
      <c r="K49" s="122"/>
      <c r="L49" s="122"/>
    </row>
    <row r="50" spans="1:12" x14ac:dyDescent="0.2">
      <c r="A50" s="190"/>
      <c r="B50" s="171"/>
      <c r="C50" s="171"/>
      <c r="D50" s="171"/>
      <c r="E50" s="171"/>
      <c r="F50" s="171"/>
      <c r="G50" s="172"/>
      <c r="H50" s="173"/>
      <c r="I50" s="193"/>
      <c r="J50" s="117"/>
      <c r="K50" s="122"/>
      <c r="L50" s="122"/>
    </row>
    <row r="51" spans="1:12" x14ac:dyDescent="0.2">
      <c r="A51" s="190"/>
      <c r="I51" s="192"/>
      <c r="J51" s="122"/>
      <c r="K51" s="122"/>
      <c r="L51" s="122"/>
    </row>
    <row r="52" spans="1:12" x14ac:dyDescent="0.2">
      <c r="A52" s="190"/>
      <c r="I52" s="192"/>
      <c r="J52" s="122"/>
      <c r="K52" s="122"/>
      <c r="L52" s="122"/>
    </row>
    <row r="53" spans="1:12" x14ac:dyDescent="0.2">
      <c r="A53" s="190"/>
      <c r="I53" s="197"/>
      <c r="J53" s="143"/>
      <c r="K53" s="122"/>
      <c r="L53" s="122"/>
    </row>
    <row r="54" spans="1:12" x14ac:dyDescent="0.2">
      <c r="A54" s="190"/>
      <c r="J54" s="198"/>
      <c r="K54" s="122"/>
      <c r="L54" s="122"/>
    </row>
    <row r="55" spans="1:12" x14ac:dyDescent="0.2">
      <c r="A55" s="190"/>
      <c r="J55" s="199"/>
      <c r="K55" s="122"/>
      <c r="L55" s="122"/>
    </row>
    <row r="56" spans="1:12" x14ac:dyDescent="0.2">
      <c r="A56" s="190"/>
      <c r="J56" s="120"/>
      <c r="K56" s="122"/>
      <c r="L56" s="122"/>
    </row>
    <row r="57" spans="1:12" x14ac:dyDescent="0.2">
      <c r="A57" s="190"/>
      <c r="J57" s="120"/>
    </row>
    <row r="58" spans="1:12" x14ac:dyDescent="0.2">
      <c r="A58" s="190"/>
      <c r="J58" s="117"/>
    </row>
    <row r="59" spans="1:12" x14ac:dyDescent="0.2">
      <c r="A59" s="190"/>
      <c r="J59" s="117"/>
    </row>
    <row r="60" spans="1:12" x14ac:dyDescent="0.2">
      <c r="A60" s="190"/>
      <c r="J60" s="117"/>
    </row>
    <row r="61" spans="1:12" x14ac:dyDescent="0.2">
      <c r="A61" s="190"/>
      <c r="J61" s="117"/>
    </row>
    <row r="62" spans="1:12" x14ac:dyDescent="0.2">
      <c r="A62" s="190"/>
      <c r="J62" s="117"/>
    </row>
    <row r="63" spans="1:12" x14ac:dyDescent="0.2">
      <c r="A63" s="190"/>
      <c r="J63" s="117"/>
    </row>
    <row r="64" spans="1:12" x14ac:dyDescent="0.2">
      <c r="A64" s="190"/>
      <c r="J64" s="117"/>
    </row>
    <row r="65" spans="1:10" x14ac:dyDescent="0.2">
      <c r="A65" s="190"/>
      <c r="J65" s="117"/>
    </row>
    <row r="66" spans="1:10" x14ac:dyDescent="0.2">
      <c r="A66" s="190"/>
      <c r="J66" s="117"/>
    </row>
    <row r="67" spans="1:10" x14ac:dyDescent="0.2">
      <c r="A67" s="190"/>
      <c r="J67" s="117"/>
    </row>
    <row r="68" spans="1:10" x14ac:dyDescent="0.2">
      <c r="A68" s="190"/>
      <c r="J68" s="117"/>
    </row>
    <row r="69" spans="1:10" x14ac:dyDescent="0.2">
      <c r="A69" s="190"/>
      <c r="J69" s="117"/>
    </row>
    <row r="70" spans="1:10" x14ac:dyDescent="0.2">
      <c r="A70" s="190"/>
      <c r="J70" s="117"/>
    </row>
    <row r="71" spans="1:10" x14ac:dyDescent="0.2">
      <c r="A71" s="190"/>
    </row>
    <row r="72" spans="1:10" x14ac:dyDescent="0.2">
      <c r="A72" s="190"/>
    </row>
    <row r="73" spans="1:10" x14ac:dyDescent="0.2">
      <c r="A73" s="190"/>
    </row>
    <row r="74" spans="1:10" x14ac:dyDescent="0.2">
      <c r="A74" s="190"/>
    </row>
    <row r="75" spans="1:10" x14ac:dyDescent="0.2">
      <c r="A75" s="190"/>
    </row>
    <row r="76" spans="1:10" x14ac:dyDescent="0.2">
      <c r="A76" s="190"/>
    </row>
    <row r="77" spans="1:10" x14ac:dyDescent="0.2">
      <c r="A77" s="190"/>
    </row>
    <row r="78" spans="1:10" x14ac:dyDescent="0.2">
      <c r="A78" s="190"/>
    </row>
    <row r="79" spans="1:10" x14ac:dyDescent="0.2">
      <c r="A79" s="190"/>
    </row>
    <row r="80" spans="1:10" x14ac:dyDescent="0.2">
      <c r="A80" s="190"/>
    </row>
    <row r="81" spans="1:1" x14ac:dyDescent="0.2">
      <c r="A81" s="190"/>
    </row>
    <row r="82" spans="1:1" x14ac:dyDescent="0.2">
      <c r="A82" s="190"/>
    </row>
    <row r="83" spans="1:1" x14ac:dyDescent="0.2">
      <c r="A83" s="190"/>
    </row>
    <row r="84" spans="1:1" x14ac:dyDescent="0.2">
      <c r="A84" s="190"/>
    </row>
    <row r="85" spans="1:1" x14ac:dyDescent="0.2">
      <c r="A85" s="190"/>
    </row>
    <row r="86" spans="1:1" x14ac:dyDescent="0.2">
      <c r="A86" s="190"/>
    </row>
    <row r="87" spans="1:1" x14ac:dyDescent="0.2">
      <c r="A87" s="190"/>
    </row>
    <row r="88" spans="1:1" x14ac:dyDescent="0.2">
      <c r="A88" s="190"/>
    </row>
    <row r="89" spans="1:1" x14ac:dyDescent="0.2">
      <c r="A89" s="190"/>
    </row>
    <row r="90" spans="1:1" x14ac:dyDescent="0.2">
      <c r="A90" s="190"/>
    </row>
    <row r="91" spans="1:1" x14ac:dyDescent="0.2">
      <c r="A91" s="190"/>
    </row>
    <row r="92" spans="1:1" x14ac:dyDescent="0.2">
      <c r="A92" s="190"/>
    </row>
    <row r="93" spans="1:1" x14ac:dyDescent="0.2">
      <c r="A93" s="190"/>
    </row>
    <row r="94" spans="1:1" x14ac:dyDescent="0.2">
      <c r="A94" s="190"/>
    </row>
    <row r="95" spans="1:1" x14ac:dyDescent="0.2">
      <c r="A95" s="190"/>
    </row>
    <row r="96" spans="1:1" x14ac:dyDescent="0.2">
      <c r="A96" s="190"/>
    </row>
    <row r="97" spans="1:1" x14ac:dyDescent="0.2">
      <c r="A97" s="190"/>
    </row>
    <row r="98" spans="1:1" x14ac:dyDescent="0.2">
      <c r="A98" s="190"/>
    </row>
    <row r="99" spans="1:1" x14ac:dyDescent="0.2">
      <c r="A99" s="190"/>
    </row>
    <row r="100" spans="1:1" x14ac:dyDescent="0.2">
      <c r="A100" s="190"/>
    </row>
    <row r="101" spans="1:1" x14ac:dyDescent="0.2">
      <c r="A101" s="190"/>
    </row>
    <row r="102" spans="1:1" x14ac:dyDescent="0.2">
      <c r="A102" s="190"/>
    </row>
    <row r="103" spans="1:1" x14ac:dyDescent="0.2">
      <c r="A103" s="190"/>
    </row>
    <row r="104" spans="1:1" x14ac:dyDescent="0.2">
      <c r="A104" s="190"/>
    </row>
    <row r="105" spans="1:1" x14ac:dyDescent="0.2">
      <c r="A105" s="190"/>
    </row>
    <row r="106" spans="1:1" x14ac:dyDescent="0.2">
      <c r="A106" s="190"/>
    </row>
    <row r="107" spans="1:1" x14ac:dyDescent="0.2">
      <c r="A107" s="190"/>
    </row>
    <row r="108" spans="1:1" x14ac:dyDescent="0.2">
      <c r="A108" s="190"/>
    </row>
    <row r="109" spans="1:1" x14ac:dyDescent="0.2">
      <c r="A109" s="190"/>
    </row>
    <row r="110" spans="1:1" x14ac:dyDescent="0.2">
      <c r="A110" s="190"/>
    </row>
    <row r="111" spans="1:1" x14ac:dyDescent="0.2">
      <c r="A111" s="190"/>
    </row>
    <row r="112" spans="1:1" x14ac:dyDescent="0.2">
      <c r="A112" s="190"/>
    </row>
    <row r="113" spans="1:1" x14ac:dyDescent="0.2">
      <c r="A113" s="190"/>
    </row>
    <row r="114" spans="1:1" x14ac:dyDescent="0.2">
      <c r="A114" s="190"/>
    </row>
    <row r="115" spans="1:1" x14ac:dyDescent="0.2">
      <c r="A115" s="190"/>
    </row>
    <row r="116" spans="1:1" x14ac:dyDescent="0.2">
      <c r="A116" s="190"/>
    </row>
    <row r="117" spans="1:1" x14ac:dyDescent="0.2">
      <c r="A117" s="190"/>
    </row>
    <row r="118" spans="1:1" x14ac:dyDescent="0.2">
      <c r="A118" s="190"/>
    </row>
    <row r="119" spans="1:1" x14ac:dyDescent="0.2">
      <c r="A119" s="190"/>
    </row>
    <row r="120" spans="1:1" x14ac:dyDescent="0.2">
      <c r="A120" s="190"/>
    </row>
    <row r="121" spans="1:1" x14ac:dyDescent="0.2">
      <c r="A121" s="190"/>
    </row>
    <row r="122" spans="1:1" x14ac:dyDescent="0.2">
      <c r="A122" s="190"/>
    </row>
    <row r="123" spans="1:1" x14ac:dyDescent="0.2">
      <c r="A123" s="190"/>
    </row>
    <row r="124" spans="1:1" x14ac:dyDescent="0.2">
      <c r="A124" s="190"/>
    </row>
    <row r="125" spans="1:1" x14ac:dyDescent="0.2">
      <c r="A125" s="190"/>
    </row>
    <row r="126" spans="1:1" x14ac:dyDescent="0.2">
      <c r="A126" s="190"/>
    </row>
    <row r="127" spans="1:1" x14ac:dyDescent="0.2">
      <c r="A127" s="190"/>
    </row>
    <row r="128" spans="1:1" x14ac:dyDescent="0.2">
      <c r="A128" s="190"/>
    </row>
    <row r="129" spans="1:1" x14ac:dyDescent="0.2">
      <c r="A129" s="190"/>
    </row>
    <row r="130" spans="1:1" x14ac:dyDescent="0.2">
      <c r="A130" s="190"/>
    </row>
    <row r="131" spans="1:1" x14ac:dyDescent="0.2">
      <c r="A131" s="190"/>
    </row>
    <row r="132" spans="1:1" x14ac:dyDescent="0.2">
      <c r="A132" s="190"/>
    </row>
    <row r="133" spans="1:1" x14ac:dyDescent="0.2">
      <c r="A133" s="190"/>
    </row>
    <row r="134" spans="1:1" x14ac:dyDescent="0.2">
      <c r="A134" s="190"/>
    </row>
    <row r="135" spans="1:1" x14ac:dyDescent="0.2">
      <c r="A135" s="190"/>
    </row>
    <row r="136" spans="1:1" x14ac:dyDescent="0.2">
      <c r="A136" s="190"/>
    </row>
    <row r="137" spans="1:1" x14ac:dyDescent="0.2">
      <c r="A137" s="190"/>
    </row>
    <row r="138" spans="1:1" x14ac:dyDescent="0.2">
      <c r="A138" s="190"/>
    </row>
    <row r="139" spans="1:1" x14ac:dyDescent="0.2">
      <c r="A139" s="190"/>
    </row>
    <row r="140" spans="1:1" x14ac:dyDescent="0.2">
      <c r="A140" s="190"/>
    </row>
    <row r="141" spans="1:1" x14ac:dyDescent="0.2">
      <c r="A141" s="190"/>
    </row>
    <row r="142" spans="1:1" x14ac:dyDescent="0.2">
      <c r="A142" s="190"/>
    </row>
    <row r="143" spans="1:1" x14ac:dyDescent="0.2">
      <c r="A143" s="190"/>
    </row>
    <row r="144" spans="1:1" x14ac:dyDescent="0.2">
      <c r="A144" s="190"/>
    </row>
    <row r="145" spans="1:1" x14ac:dyDescent="0.2">
      <c r="A145" s="190"/>
    </row>
    <row r="146" spans="1:1" x14ac:dyDescent="0.2">
      <c r="A146" s="190"/>
    </row>
    <row r="147" spans="1:1" x14ac:dyDescent="0.2">
      <c r="A147" s="190"/>
    </row>
    <row r="148" spans="1:1" x14ac:dyDescent="0.2">
      <c r="A148" s="190"/>
    </row>
    <row r="149" spans="1:1" x14ac:dyDescent="0.2">
      <c r="A149" s="190"/>
    </row>
    <row r="150" spans="1:1" x14ac:dyDescent="0.2">
      <c r="A150" s="190"/>
    </row>
    <row r="151" spans="1:1" x14ac:dyDescent="0.2">
      <c r="A151" s="190"/>
    </row>
    <row r="152" spans="1:1" x14ac:dyDescent="0.2">
      <c r="A152" s="190"/>
    </row>
    <row r="153" spans="1:1" x14ac:dyDescent="0.2">
      <c r="A153" s="190"/>
    </row>
    <row r="154" spans="1:1" x14ac:dyDescent="0.2">
      <c r="A154" s="190"/>
    </row>
    <row r="155" spans="1:1" x14ac:dyDescent="0.2">
      <c r="A155" s="190"/>
    </row>
    <row r="156" spans="1:1" x14ac:dyDescent="0.2">
      <c r="A156" s="190"/>
    </row>
    <row r="157" spans="1:1" x14ac:dyDescent="0.2">
      <c r="A157" s="190"/>
    </row>
    <row r="158" spans="1:1" x14ac:dyDescent="0.2">
      <c r="A158" s="190"/>
    </row>
    <row r="159" spans="1:1" x14ac:dyDescent="0.2">
      <c r="A159" s="190"/>
    </row>
    <row r="160" spans="1:1" x14ac:dyDescent="0.2">
      <c r="A160" s="190"/>
    </row>
    <row r="161" spans="1:1" x14ac:dyDescent="0.2">
      <c r="A161" s="190"/>
    </row>
    <row r="162" spans="1:1" x14ac:dyDescent="0.2">
      <c r="A162" s="190"/>
    </row>
    <row r="163" spans="1:1" x14ac:dyDescent="0.2">
      <c r="A163" s="190"/>
    </row>
    <row r="164" spans="1:1" x14ac:dyDescent="0.2">
      <c r="A164" s="190"/>
    </row>
    <row r="165" spans="1:1" x14ac:dyDescent="0.2">
      <c r="A165" s="190"/>
    </row>
    <row r="166" spans="1:1" x14ac:dyDescent="0.2">
      <c r="A166" s="190"/>
    </row>
    <row r="167" spans="1:1" x14ac:dyDescent="0.2">
      <c r="A167" s="190"/>
    </row>
    <row r="168" spans="1:1" x14ac:dyDescent="0.2">
      <c r="A168" s="190"/>
    </row>
    <row r="169" spans="1:1" x14ac:dyDescent="0.2">
      <c r="A169" s="190"/>
    </row>
    <row r="170" spans="1:1" x14ac:dyDescent="0.2">
      <c r="A170" s="190"/>
    </row>
    <row r="171" spans="1:1" x14ac:dyDescent="0.2">
      <c r="A171" s="190"/>
    </row>
    <row r="172" spans="1:1" x14ac:dyDescent="0.2">
      <c r="A172" s="190"/>
    </row>
    <row r="173" spans="1:1" x14ac:dyDescent="0.2">
      <c r="A173" s="190"/>
    </row>
    <row r="174" spans="1:1" x14ac:dyDescent="0.2">
      <c r="A174" s="190"/>
    </row>
    <row r="175" spans="1:1" x14ac:dyDescent="0.2">
      <c r="A175" s="190"/>
    </row>
    <row r="176" spans="1:1" x14ac:dyDescent="0.2">
      <c r="A176" s="190"/>
    </row>
    <row r="177" spans="1:1" x14ac:dyDescent="0.2">
      <c r="A177" s="190"/>
    </row>
    <row r="178" spans="1:1" x14ac:dyDescent="0.2">
      <c r="A178" s="190"/>
    </row>
    <row r="179" spans="1:1" x14ac:dyDescent="0.2">
      <c r="A179" s="190"/>
    </row>
    <row r="180" spans="1:1" x14ac:dyDescent="0.2">
      <c r="A180" s="190"/>
    </row>
    <row r="181" spans="1:1" x14ac:dyDescent="0.2">
      <c r="A181" s="190"/>
    </row>
    <row r="182" spans="1:1" x14ac:dyDescent="0.2">
      <c r="A182" s="190"/>
    </row>
    <row r="183" spans="1:1" x14ac:dyDescent="0.2">
      <c r="A183" s="190"/>
    </row>
    <row r="184" spans="1:1" x14ac:dyDescent="0.2">
      <c r="A184" s="190"/>
    </row>
    <row r="185" spans="1:1" x14ac:dyDescent="0.2">
      <c r="A185" s="190"/>
    </row>
    <row r="186" spans="1:1" x14ac:dyDescent="0.2">
      <c r="A186" s="190"/>
    </row>
    <row r="187" spans="1:1" x14ac:dyDescent="0.2">
      <c r="A187" s="190"/>
    </row>
    <row r="188" spans="1:1" x14ac:dyDescent="0.2">
      <c r="A188" s="190"/>
    </row>
    <row r="189" spans="1:1" x14ac:dyDescent="0.2">
      <c r="A189" s="190"/>
    </row>
    <row r="190" spans="1:1" x14ac:dyDescent="0.2">
      <c r="A190" s="190"/>
    </row>
    <row r="191" spans="1:1" x14ac:dyDescent="0.2">
      <c r="A191" s="190"/>
    </row>
    <row r="192" spans="1:1" x14ac:dyDescent="0.2">
      <c r="A192" s="190"/>
    </row>
    <row r="193" spans="1:1" x14ac:dyDescent="0.2">
      <c r="A193" s="190"/>
    </row>
    <row r="194" spans="1:1" x14ac:dyDescent="0.2">
      <c r="A194" s="190"/>
    </row>
    <row r="195" spans="1:1" x14ac:dyDescent="0.2">
      <c r="A195" s="190"/>
    </row>
    <row r="196" spans="1:1" x14ac:dyDescent="0.2">
      <c r="A196" s="190"/>
    </row>
    <row r="197" spans="1:1" x14ac:dyDescent="0.2">
      <c r="A197" s="190"/>
    </row>
    <row r="198" spans="1:1" x14ac:dyDescent="0.2">
      <c r="A198" s="190"/>
    </row>
    <row r="199" spans="1:1" x14ac:dyDescent="0.2">
      <c r="A199" s="190"/>
    </row>
    <row r="200" spans="1:1" x14ac:dyDescent="0.2">
      <c r="A200" s="190"/>
    </row>
    <row r="201" spans="1:1" x14ac:dyDescent="0.2">
      <c r="A201" s="190"/>
    </row>
    <row r="202" spans="1:1" x14ac:dyDescent="0.2">
      <c r="A202" s="190"/>
    </row>
    <row r="203" spans="1:1" x14ac:dyDescent="0.2">
      <c r="A203" s="190"/>
    </row>
    <row r="204" spans="1:1" x14ac:dyDescent="0.2">
      <c r="A204" s="190"/>
    </row>
    <row r="205" spans="1:1" x14ac:dyDescent="0.2">
      <c r="A205" s="190"/>
    </row>
    <row r="206" spans="1:1" x14ac:dyDescent="0.2">
      <c r="A206" s="190"/>
    </row>
    <row r="207" spans="1:1" x14ac:dyDescent="0.2">
      <c r="A207" s="190"/>
    </row>
    <row r="208" spans="1:1" x14ac:dyDescent="0.2">
      <c r="A208" s="190"/>
    </row>
    <row r="209" spans="1:1" x14ac:dyDescent="0.2">
      <c r="A209" s="190"/>
    </row>
    <row r="210" spans="1:1" x14ac:dyDescent="0.2">
      <c r="A210" s="190"/>
    </row>
    <row r="211" spans="1:1" x14ac:dyDescent="0.2">
      <c r="A211" s="190"/>
    </row>
    <row r="212" spans="1:1" x14ac:dyDescent="0.2">
      <c r="A212" s="190"/>
    </row>
    <row r="213" spans="1:1" x14ac:dyDescent="0.2">
      <c r="A213" s="190"/>
    </row>
    <row r="214" spans="1:1" x14ac:dyDescent="0.2">
      <c r="A214" s="190"/>
    </row>
    <row r="215" spans="1:1" x14ac:dyDescent="0.2">
      <c r="A215" s="190"/>
    </row>
    <row r="216" spans="1:1" x14ac:dyDescent="0.2">
      <c r="A216" s="190"/>
    </row>
    <row r="217" spans="1:1" x14ac:dyDescent="0.2">
      <c r="A217" s="190"/>
    </row>
    <row r="218" spans="1:1" x14ac:dyDescent="0.2">
      <c r="A218" s="190"/>
    </row>
    <row r="219" spans="1:1" x14ac:dyDescent="0.2">
      <c r="A219" s="190"/>
    </row>
    <row r="220" spans="1:1" x14ac:dyDescent="0.2">
      <c r="A220" s="190"/>
    </row>
    <row r="221" spans="1:1" x14ac:dyDescent="0.2">
      <c r="A221" s="190"/>
    </row>
    <row r="222" spans="1:1" x14ac:dyDescent="0.2">
      <c r="A222" s="190"/>
    </row>
    <row r="223" spans="1:1" x14ac:dyDescent="0.2">
      <c r="A223" s="190"/>
    </row>
    <row r="224" spans="1:1" x14ac:dyDescent="0.2">
      <c r="A224" s="190"/>
    </row>
    <row r="225" spans="1:1" x14ac:dyDescent="0.2">
      <c r="A225" s="190"/>
    </row>
    <row r="226" spans="1:1" x14ac:dyDescent="0.2">
      <c r="A226" s="190"/>
    </row>
    <row r="227" spans="1:1" x14ac:dyDescent="0.2">
      <c r="A227" s="190"/>
    </row>
    <row r="228" spans="1:1" x14ac:dyDescent="0.2">
      <c r="A228" s="190"/>
    </row>
    <row r="229" spans="1:1" x14ac:dyDescent="0.2">
      <c r="A229" s="190"/>
    </row>
    <row r="230" spans="1:1" x14ac:dyDescent="0.2">
      <c r="A230" s="190"/>
    </row>
    <row r="231" spans="1:1" x14ac:dyDescent="0.2">
      <c r="A231" s="190"/>
    </row>
    <row r="232" spans="1:1" x14ac:dyDescent="0.2">
      <c r="A232" s="190"/>
    </row>
    <row r="233" spans="1:1" x14ac:dyDescent="0.2">
      <c r="A233" s="190"/>
    </row>
    <row r="234" spans="1:1" x14ac:dyDescent="0.2">
      <c r="A234" s="190"/>
    </row>
    <row r="235" spans="1:1" x14ac:dyDescent="0.2">
      <c r="A235" s="190"/>
    </row>
    <row r="236" spans="1:1" x14ac:dyDescent="0.2">
      <c r="A236" s="190"/>
    </row>
    <row r="237" spans="1:1" x14ac:dyDescent="0.2">
      <c r="A237" s="190"/>
    </row>
    <row r="238" spans="1:1" x14ac:dyDescent="0.2">
      <c r="A238" s="190"/>
    </row>
    <row r="239" spans="1:1" x14ac:dyDescent="0.2">
      <c r="A239" s="190"/>
    </row>
    <row r="240" spans="1:1" x14ac:dyDescent="0.2">
      <c r="A240" s="190"/>
    </row>
    <row r="241" spans="1:1" x14ac:dyDescent="0.2">
      <c r="A241" s="190"/>
    </row>
    <row r="242" spans="1:1" x14ac:dyDescent="0.2">
      <c r="A242" s="190"/>
    </row>
    <row r="243" spans="1:1" x14ac:dyDescent="0.2">
      <c r="A243" s="190"/>
    </row>
    <row r="244" spans="1:1" x14ac:dyDescent="0.2">
      <c r="A244" s="190"/>
    </row>
    <row r="245" spans="1:1" x14ac:dyDescent="0.2">
      <c r="A245" s="190"/>
    </row>
    <row r="246" spans="1:1" x14ac:dyDescent="0.2">
      <c r="A246" s="190"/>
    </row>
    <row r="247" spans="1:1" x14ac:dyDescent="0.2">
      <c r="A247" s="190"/>
    </row>
    <row r="248" spans="1:1" x14ac:dyDescent="0.2">
      <c r="A248" s="190"/>
    </row>
    <row r="249" spans="1:1" x14ac:dyDescent="0.2">
      <c r="A249" s="190"/>
    </row>
    <row r="250" spans="1:1" x14ac:dyDescent="0.2">
      <c r="A250" s="190"/>
    </row>
    <row r="251" spans="1:1" x14ac:dyDescent="0.2">
      <c r="A251" s="190"/>
    </row>
    <row r="252" spans="1:1" x14ac:dyDescent="0.2">
      <c r="A252" s="190"/>
    </row>
    <row r="253" spans="1:1" x14ac:dyDescent="0.2">
      <c r="A253" s="190"/>
    </row>
    <row r="254" spans="1:1" x14ac:dyDescent="0.2">
      <c r="A254" s="190"/>
    </row>
    <row r="255" spans="1:1" x14ac:dyDescent="0.2">
      <c r="A255" s="190"/>
    </row>
    <row r="256" spans="1:1" x14ac:dyDescent="0.2">
      <c r="A256" s="190"/>
    </row>
    <row r="257" spans="1:1" x14ac:dyDescent="0.2">
      <c r="A257" s="190"/>
    </row>
    <row r="258" spans="1:1" x14ac:dyDescent="0.2">
      <c r="A258" s="190"/>
    </row>
    <row r="259" spans="1:1" x14ac:dyDescent="0.2">
      <c r="A259" s="190"/>
    </row>
    <row r="260" spans="1:1" x14ac:dyDescent="0.2">
      <c r="A260" s="190"/>
    </row>
    <row r="261" spans="1:1" x14ac:dyDescent="0.2">
      <c r="A261" s="190"/>
    </row>
    <row r="262" spans="1:1" x14ac:dyDescent="0.2">
      <c r="A262" s="190"/>
    </row>
    <row r="263" spans="1:1" x14ac:dyDescent="0.2">
      <c r="A263" s="190"/>
    </row>
    <row r="264" spans="1:1" x14ac:dyDescent="0.2">
      <c r="A264" s="190"/>
    </row>
    <row r="265" spans="1:1" x14ac:dyDescent="0.2">
      <c r="A265" s="190"/>
    </row>
    <row r="266" spans="1:1" x14ac:dyDescent="0.2">
      <c r="A266" s="190"/>
    </row>
    <row r="267" spans="1:1" x14ac:dyDescent="0.2">
      <c r="A267" s="190"/>
    </row>
    <row r="268" spans="1:1" x14ac:dyDescent="0.2">
      <c r="A268" s="190"/>
    </row>
    <row r="269" spans="1:1" x14ac:dyDescent="0.2">
      <c r="A269" s="190"/>
    </row>
    <row r="270" spans="1:1" x14ac:dyDescent="0.2">
      <c r="A270" s="190"/>
    </row>
    <row r="271" spans="1:1" x14ac:dyDescent="0.2">
      <c r="A271" s="190"/>
    </row>
    <row r="272" spans="1:1" x14ac:dyDescent="0.2">
      <c r="A272" s="190"/>
    </row>
    <row r="273" spans="1:1" x14ac:dyDescent="0.2">
      <c r="A273" s="190"/>
    </row>
    <row r="274" spans="1:1" x14ac:dyDescent="0.2">
      <c r="A274" s="190"/>
    </row>
    <row r="275" spans="1:1" x14ac:dyDescent="0.2">
      <c r="A275" s="190"/>
    </row>
    <row r="276" spans="1:1" x14ac:dyDescent="0.2">
      <c r="A276" s="190"/>
    </row>
    <row r="277" spans="1:1" x14ac:dyDescent="0.2">
      <c r="A277" s="190"/>
    </row>
    <row r="278" spans="1:1" x14ac:dyDescent="0.2">
      <c r="A278" s="190"/>
    </row>
    <row r="279" spans="1:1" x14ac:dyDescent="0.2">
      <c r="A279" s="190"/>
    </row>
    <row r="280" spans="1:1" x14ac:dyDescent="0.2">
      <c r="A280" s="190"/>
    </row>
    <row r="281" spans="1:1" x14ac:dyDescent="0.2">
      <c r="A281" s="190"/>
    </row>
    <row r="282" spans="1:1" x14ac:dyDescent="0.2">
      <c r="A282" s="190"/>
    </row>
    <row r="283" spans="1:1" x14ac:dyDescent="0.2">
      <c r="A283" s="190"/>
    </row>
    <row r="284" spans="1:1" x14ac:dyDescent="0.2">
      <c r="A284" s="190"/>
    </row>
    <row r="285" spans="1:1" x14ac:dyDescent="0.2">
      <c r="A285" s="190"/>
    </row>
    <row r="286" spans="1:1" x14ac:dyDescent="0.2">
      <c r="A286" s="190"/>
    </row>
    <row r="287" spans="1:1" x14ac:dyDescent="0.2">
      <c r="A287" s="190"/>
    </row>
    <row r="288" spans="1:1" x14ac:dyDescent="0.2">
      <c r="A288" s="190"/>
    </row>
    <row r="289" spans="1:1" x14ac:dyDescent="0.2">
      <c r="A289" s="190"/>
    </row>
    <row r="290" spans="1:1" x14ac:dyDescent="0.2">
      <c r="A290" s="190"/>
    </row>
    <row r="291" spans="1:1" x14ac:dyDescent="0.2">
      <c r="A291" s="190"/>
    </row>
    <row r="292" spans="1:1" x14ac:dyDescent="0.2">
      <c r="A292" s="190"/>
    </row>
    <row r="293" spans="1:1" x14ac:dyDescent="0.2">
      <c r="A293" s="190"/>
    </row>
    <row r="294" spans="1:1" x14ac:dyDescent="0.2">
      <c r="A294" s="190"/>
    </row>
    <row r="295" spans="1:1" x14ac:dyDescent="0.2">
      <c r="A295" s="190"/>
    </row>
    <row r="296" spans="1:1" x14ac:dyDescent="0.2">
      <c r="A296" s="190"/>
    </row>
    <row r="297" spans="1:1" x14ac:dyDescent="0.2">
      <c r="A297" s="190"/>
    </row>
    <row r="298" spans="1:1" x14ac:dyDescent="0.2">
      <c r="A298" s="190"/>
    </row>
  </sheetData>
  <mergeCells count="9">
    <mergeCell ref="A1:L1"/>
    <mergeCell ref="B3:L3"/>
    <mergeCell ref="A16:H16"/>
    <mergeCell ref="A4:L4"/>
    <mergeCell ref="B8:L8"/>
    <mergeCell ref="A9:L9"/>
    <mergeCell ref="A6:L6"/>
    <mergeCell ref="A12:L12"/>
    <mergeCell ref="A13:L13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1"/>
  <sheetViews>
    <sheetView tabSelected="1" view="pageBreakPreview" zoomScale="90" zoomScaleNormal="85" zoomScaleSheetLayoutView="90" workbookViewId="0">
      <selection activeCell="J10" sqref="J10"/>
    </sheetView>
  </sheetViews>
  <sheetFormatPr defaultRowHeight="15.75" x14ac:dyDescent="0.2"/>
  <cols>
    <col min="1" max="1" width="0.33203125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11" customFormat="1" x14ac:dyDescent="0.2">
      <c r="A1" s="210"/>
      <c r="B1" s="2"/>
      <c r="C1" s="2"/>
      <c r="D1" s="2"/>
      <c r="E1" s="2"/>
      <c r="F1" s="2"/>
      <c r="G1" s="3"/>
      <c r="H1" s="1"/>
      <c r="I1" s="239"/>
      <c r="J1" s="239"/>
      <c r="K1" s="239" t="s">
        <v>40</v>
      </c>
    </row>
    <row r="2" spans="1:15" s="211" customFormat="1" x14ac:dyDescent="0.2">
      <c r="A2" s="210"/>
      <c r="B2" s="2"/>
      <c r="C2" s="2"/>
      <c r="D2" s="2"/>
      <c r="E2" s="2"/>
      <c r="F2" s="2"/>
      <c r="G2" s="3"/>
      <c r="H2" s="1"/>
      <c r="I2" s="243"/>
      <c r="J2" s="243"/>
      <c r="K2" s="243" t="s">
        <v>49</v>
      </c>
    </row>
    <row r="3" spans="1:15" s="211" customFormat="1" x14ac:dyDescent="0.2">
      <c r="A3" s="210"/>
      <c r="B3" s="2"/>
      <c r="C3" s="2"/>
      <c r="D3" s="2"/>
      <c r="E3" s="2"/>
      <c r="F3" s="2"/>
      <c r="G3" s="3"/>
      <c r="H3" s="1"/>
      <c r="I3" s="261" t="s">
        <v>50</v>
      </c>
      <c r="J3" s="261"/>
      <c r="K3" s="261"/>
    </row>
    <row r="4" spans="1:15" s="211" customFormat="1" x14ac:dyDescent="0.2">
      <c r="A4" s="210"/>
      <c r="B4" s="2"/>
      <c r="C4" s="2"/>
      <c r="D4" s="2"/>
      <c r="E4" s="2"/>
      <c r="F4" s="2"/>
      <c r="G4" s="3"/>
      <c r="H4" s="1"/>
      <c r="I4" s="261" t="s">
        <v>52</v>
      </c>
      <c r="J4" s="261"/>
      <c r="K4" s="261"/>
    </row>
    <row r="5" spans="1:15" s="211" customFormat="1" x14ac:dyDescent="0.2">
      <c r="A5" s="210"/>
      <c r="B5" s="2"/>
      <c r="C5" s="2"/>
      <c r="D5" s="2"/>
      <c r="E5" s="2"/>
      <c r="F5" s="2"/>
      <c r="G5" s="3"/>
      <c r="H5" s="1"/>
      <c r="I5" s="239"/>
      <c r="J5" s="239"/>
      <c r="K5" s="239"/>
    </row>
    <row r="6" spans="1:15" s="211" customFormat="1" x14ac:dyDescent="0.2">
      <c r="B6" s="212"/>
      <c r="C6" s="212"/>
      <c r="D6" s="212"/>
      <c r="E6" s="212"/>
      <c r="F6" s="212"/>
      <c r="G6" s="212"/>
      <c r="H6" s="212"/>
      <c r="I6" s="213"/>
      <c r="J6" s="213"/>
      <c r="K6" s="214" t="s">
        <v>40</v>
      </c>
    </row>
    <row r="7" spans="1:15" s="211" customFormat="1" x14ac:dyDescent="0.2">
      <c r="B7" s="212"/>
      <c r="C7" s="212"/>
      <c r="D7" s="212"/>
      <c r="E7" s="212"/>
      <c r="F7" s="212"/>
      <c r="G7" s="212"/>
      <c r="H7" s="212"/>
      <c r="I7" s="243"/>
      <c r="J7" s="243"/>
      <c r="K7" s="243" t="s">
        <v>49</v>
      </c>
    </row>
    <row r="8" spans="1:15" x14ac:dyDescent="0.25">
      <c r="A8" s="4"/>
      <c r="B8" s="70"/>
      <c r="C8" s="70"/>
      <c r="D8" s="70"/>
      <c r="E8" s="70"/>
      <c r="F8" s="70"/>
      <c r="G8" s="70"/>
      <c r="H8" s="70"/>
      <c r="I8" s="261" t="s">
        <v>50</v>
      </c>
      <c r="J8" s="261"/>
      <c r="K8" s="261"/>
    </row>
    <row r="9" spans="1:15" x14ac:dyDescent="0.25">
      <c r="A9" s="4"/>
      <c r="B9" s="70"/>
      <c r="C9" s="70"/>
      <c r="D9" s="70"/>
      <c r="E9" s="70"/>
      <c r="F9" s="70"/>
      <c r="G9" s="70"/>
      <c r="H9" s="70"/>
      <c r="I9" s="261" t="s">
        <v>45</v>
      </c>
      <c r="J9" s="261"/>
      <c r="K9" s="261"/>
    </row>
    <row r="10" spans="1:15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13"/>
    </row>
    <row r="11" spans="1:15" x14ac:dyDescent="0.25">
      <c r="A11" s="66"/>
      <c r="B11" s="66"/>
      <c r="C11" s="66"/>
      <c r="D11" s="66"/>
      <c r="E11" s="66"/>
      <c r="F11" s="66"/>
      <c r="G11" s="66"/>
      <c r="H11" s="66"/>
      <c r="I11" s="69"/>
      <c r="J11" s="69"/>
      <c r="K11" s="71"/>
      <c r="L11" s="69"/>
      <c r="M11" s="69"/>
      <c r="N11" s="69"/>
      <c r="O11" s="69"/>
    </row>
    <row r="12" spans="1:15" x14ac:dyDescent="0.2">
      <c r="A12" s="260" t="s">
        <v>24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</row>
    <row r="13" spans="1:15" x14ac:dyDescent="0.2">
      <c r="A13" s="260" t="s">
        <v>33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</row>
    <row r="14" spans="1:15" x14ac:dyDescent="0.2">
      <c r="A14" s="260" t="s">
        <v>41</v>
      </c>
      <c r="B14" s="260"/>
      <c r="C14" s="260"/>
      <c r="D14" s="260"/>
      <c r="E14" s="260"/>
      <c r="F14" s="260"/>
      <c r="G14" s="260"/>
      <c r="H14" s="260"/>
      <c r="I14" s="260"/>
      <c r="J14" s="260"/>
      <c r="K14" s="260"/>
    </row>
    <row r="15" spans="1:15" x14ac:dyDescent="0.2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13"/>
    </row>
    <row r="16" spans="1:15" x14ac:dyDescent="0.2">
      <c r="A16" s="4"/>
      <c r="B16" s="4"/>
      <c r="C16" s="4"/>
      <c r="D16" s="4"/>
      <c r="E16" s="4"/>
      <c r="F16" s="4"/>
      <c r="G16" s="4"/>
      <c r="H16" s="4"/>
      <c r="I16" s="4"/>
      <c r="K16" s="13"/>
    </row>
    <row r="17" spans="1:15" ht="15.75" customHeight="1" x14ac:dyDescent="0.2">
      <c r="A17" s="250" t="s">
        <v>30</v>
      </c>
      <c r="B17" s="251"/>
      <c r="C17" s="251"/>
      <c r="D17" s="251"/>
      <c r="E17" s="251"/>
      <c r="F17" s="251"/>
      <c r="G17" s="251"/>
      <c r="H17" s="252"/>
      <c r="I17" s="256" t="s">
        <v>29</v>
      </c>
      <c r="J17" s="258" t="s">
        <v>44</v>
      </c>
      <c r="K17" s="259"/>
    </row>
    <row r="18" spans="1:15" ht="66.75" customHeight="1" x14ac:dyDescent="0.2">
      <c r="A18" s="253"/>
      <c r="B18" s="254"/>
      <c r="C18" s="254"/>
      <c r="D18" s="254"/>
      <c r="E18" s="254"/>
      <c r="F18" s="254"/>
      <c r="G18" s="254"/>
      <c r="H18" s="255"/>
      <c r="I18" s="257"/>
      <c r="J18" s="96" t="s">
        <v>34</v>
      </c>
      <c r="K18" s="96" t="s">
        <v>42</v>
      </c>
    </row>
    <row r="19" spans="1:15" s="6" customFormat="1" ht="28.5" x14ac:dyDescent="0.2">
      <c r="A19" s="45" t="s">
        <v>19</v>
      </c>
      <c r="B19" s="32" t="s">
        <v>16</v>
      </c>
      <c r="C19" s="32" t="s">
        <v>17</v>
      </c>
      <c r="D19" s="32" t="s">
        <v>17</v>
      </c>
      <c r="E19" s="32" t="s">
        <v>17</v>
      </c>
      <c r="F19" s="32" t="s">
        <v>17</v>
      </c>
      <c r="G19" s="32" t="s">
        <v>18</v>
      </c>
      <c r="H19" s="41" t="s">
        <v>19</v>
      </c>
      <c r="I19" s="52" t="s">
        <v>8</v>
      </c>
      <c r="J19" s="98">
        <f>SUM(J20+J31+J25+J40)</f>
        <v>43085.199999999859</v>
      </c>
      <c r="K19" s="98">
        <f>SUM(K20+K31+K25+K40)</f>
        <v>55313.699999999859</v>
      </c>
      <c r="L19" s="76" t="e">
        <f>#REF!+#REF!+L31+#REF!</f>
        <v>#REF!</v>
      </c>
    </row>
    <row r="20" spans="1:15" s="6" customFormat="1" ht="21.75" customHeight="1" x14ac:dyDescent="0.2">
      <c r="A20" s="45" t="s">
        <v>19</v>
      </c>
      <c r="B20" s="7">
        <v>1</v>
      </c>
      <c r="C20" s="7">
        <v>2</v>
      </c>
      <c r="D20" s="7">
        <v>0</v>
      </c>
      <c r="E20" s="7">
        <v>0</v>
      </c>
      <c r="F20" s="7">
        <v>0</v>
      </c>
      <c r="G20" s="8">
        <v>0</v>
      </c>
      <c r="H20" s="9">
        <v>0</v>
      </c>
      <c r="I20" s="53" t="s">
        <v>9</v>
      </c>
      <c r="J20" s="99">
        <f>J21+J23</f>
        <v>14800</v>
      </c>
      <c r="K20" s="99">
        <f>K21+K23</f>
        <v>17800</v>
      </c>
      <c r="L20" s="76"/>
    </row>
    <row r="21" spans="1:15" ht="20.25" customHeight="1" x14ac:dyDescent="0.2">
      <c r="A21" s="46" t="s">
        <v>19</v>
      </c>
      <c r="B21" s="14">
        <v>1</v>
      </c>
      <c r="C21" s="14">
        <v>2</v>
      </c>
      <c r="D21" s="14">
        <v>0</v>
      </c>
      <c r="E21" s="14">
        <v>0</v>
      </c>
      <c r="F21" s="14">
        <v>0</v>
      </c>
      <c r="G21" s="15">
        <v>0</v>
      </c>
      <c r="H21" s="16">
        <v>700</v>
      </c>
      <c r="I21" s="54" t="s">
        <v>10</v>
      </c>
      <c r="J21" s="100">
        <f>J22</f>
        <v>20800</v>
      </c>
      <c r="K21" s="100">
        <f>K22</f>
        <v>17800</v>
      </c>
      <c r="L21" s="72"/>
    </row>
    <row r="22" spans="1:15" ht="30" x14ac:dyDescent="0.2">
      <c r="A22" s="46" t="s">
        <v>19</v>
      </c>
      <c r="B22" s="14">
        <v>1</v>
      </c>
      <c r="C22" s="14">
        <v>2</v>
      </c>
      <c r="D22" s="14">
        <v>0</v>
      </c>
      <c r="E22" s="14">
        <v>0</v>
      </c>
      <c r="F22" s="14">
        <v>5</v>
      </c>
      <c r="G22" s="15">
        <v>0</v>
      </c>
      <c r="H22" s="16">
        <v>710</v>
      </c>
      <c r="I22" s="54" t="s">
        <v>11</v>
      </c>
      <c r="J22" s="100">
        <v>20800</v>
      </c>
      <c r="K22" s="100">
        <v>17800</v>
      </c>
    </row>
    <row r="23" spans="1:15" ht="32.25" customHeight="1" x14ac:dyDescent="0.2">
      <c r="A23" s="44" t="s">
        <v>19</v>
      </c>
      <c r="B23" s="17">
        <v>1</v>
      </c>
      <c r="C23" s="17">
        <v>2</v>
      </c>
      <c r="D23" s="17">
        <v>0</v>
      </c>
      <c r="E23" s="17">
        <v>0</v>
      </c>
      <c r="F23" s="17">
        <v>0</v>
      </c>
      <c r="G23" s="18">
        <v>0</v>
      </c>
      <c r="H23" s="19">
        <v>800</v>
      </c>
      <c r="I23" s="55" t="s">
        <v>31</v>
      </c>
      <c r="J23" s="68">
        <f>J24</f>
        <v>-6000</v>
      </c>
      <c r="K23" s="68">
        <f>K24</f>
        <v>0</v>
      </c>
    </row>
    <row r="24" spans="1:15" ht="34.5" customHeight="1" x14ac:dyDescent="0.2">
      <c r="A24" s="44" t="s">
        <v>19</v>
      </c>
      <c r="B24" s="17">
        <v>1</v>
      </c>
      <c r="C24" s="17">
        <v>2</v>
      </c>
      <c r="D24" s="17">
        <v>0</v>
      </c>
      <c r="E24" s="17">
        <v>0</v>
      </c>
      <c r="F24" s="17">
        <v>5</v>
      </c>
      <c r="G24" s="18">
        <v>0</v>
      </c>
      <c r="H24" s="19">
        <v>810</v>
      </c>
      <c r="I24" s="55" t="s">
        <v>32</v>
      </c>
      <c r="J24" s="68">
        <v>-6000</v>
      </c>
      <c r="K24" s="68">
        <v>0</v>
      </c>
    </row>
    <row r="25" spans="1:15" s="221" customFormat="1" ht="28.5" hidden="1" customHeight="1" x14ac:dyDescent="0.2">
      <c r="A25" s="215" t="s">
        <v>19</v>
      </c>
      <c r="B25" s="216">
        <v>1</v>
      </c>
      <c r="C25" s="216">
        <v>3</v>
      </c>
      <c r="D25" s="216">
        <v>0</v>
      </c>
      <c r="E25" s="216">
        <v>0</v>
      </c>
      <c r="F25" s="216">
        <v>0</v>
      </c>
      <c r="G25" s="217">
        <v>0</v>
      </c>
      <c r="H25" s="218">
        <v>0</v>
      </c>
      <c r="I25" s="219" t="s">
        <v>12</v>
      </c>
      <c r="J25" s="220">
        <f>J29+J27</f>
        <v>0</v>
      </c>
      <c r="K25" s="220">
        <f>K29+K27</f>
        <v>0</v>
      </c>
    </row>
    <row r="26" spans="1:15" s="28" customFormat="1" ht="28.5" hidden="1" customHeight="1" x14ac:dyDescent="0.2">
      <c r="A26" s="111" t="s">
        <v>19</v>
      </c>
      <c r="B26" s="112">
        <v>1</v>
      </c>
      <c r="C26" s="112">
        <v>3</v>
      </c>
      <c r="D26" s="112">
        <v>1</v>
      </c>
      <c r="E26" s="112">
        <v>0</v>
      </c>
      <c r="F26" s="112">
        <v>0</v>
      </c>
      <c r="G26" s="113">
        <v>0</v>
      </c>
      <c r="H26" s="114">
        <v>0</v>
      </c>
      <c r="I26" s="65" t="s">
        <v>37</v>
      </c>
      <c r="J26" s="115">
        <f>J29+J27</f>
        <v>0</v>
      </c>
      <c r="K26" s="115">
        <f>K27+K29</f>
        <v>0</v>
      </c>
    </row>
    <row r="27" spans="1:15" ht="30" hidden="1" x14ac:dyDescent="0.2">
      <c r="A27" s="46" t="s">
        <v>19</v>
      </c>
      <c r="B27" s="14">
        <v>1</v>
      </c>
      <c r="C27" s="14">
        <v>3</v>
      </c>
      <c r="D27" s="14">
        <v>1</v>
      </c>
      <c r="E27" s="14">
        <v>0</v>
      </c>
      <c r="F27" s="14">
        <v>0</v>
      </c>
      <c r="G27" s="15">
        <v>0</v>
      </c>
      <c r="H27" s="16">
        <v>700</v>
      </c>
      <c r="I27" s="54" t="s">
        <v>13</v>
      </c>
      <c r="J27" s="101">
        <f>J28</f>
        <v>0</v>
      </c>
      <c r="K27" s="101">
        <f>K28</f>
        <v>0</v>
      </c>
    </row>
    <row r="28" spans="1:15" ht="30" hidden="1" x14ac:dyDescent="0.2">
      <c r="A28" s="46" t="s">
        <v>19</v>
      </c>
      <c r="B28" s="14">
        <v>1</v>
      </c>
      <c r="C28" s="14">
        <v>3</v>
      </c>
      <c r="D28" s="14">
        <v>1</v>
      </c>
      <c r="E28" s="14">
        <v>0</v>
      </c>
      <c r="F28" s="14">
        <v>5</v>
      </c>
      <c r="G28" s="15">
        <v>0</v>
      </c>
      <c r="H28" s="16">
        <v>710</v>
      </c>
      <c r="I28" s="54" t="s">
        <v>26</v>
      </c>
      <c r="J28" s="100"/>
      <c r="K28" s="100"/>
    </row>
    <row r="29" spans="1:15" ht="30" hidden="1" x14ac:dyDescent="0.2">
      <c r="A29" s="46" t="s">
        <v>19</v>
      </c>
      <c r="B29" s="17">
        <v>1</v>
      </c>
      <c r="C29" s="17">
        <v>3</v>
      </c>
      <c r="D29" s="17">
        <v>1</v>
      </c>
      <c r="E29" s="17">
        <v>0</v>
      </c>
      <c r="F29" s="17">
        <v>0</v>
      </c>
      <c r="G29" s="18">
        <v>0</v>
      </c>
      <c r="H29" s="19">
        <v>800</v>
      </c>
      <c r="I29" s="55" t="s">
        <v>14</v>
      </c>
      <c r="J29" s="100">
        <f>J30</f>
        <v>0</v>
      </c>
      <c r="K29" s="100">
        <f>K30</f>
        <v>0</v>
      </c>
    </row>
    <row r="30" spans="1:15" ht="30" hidden="1" x14ac:dyDescent="0.2">
      <c r="A30" s="44" t="s">
        <v>19</v>
      </c>
      <c r="B30" s="17">
        <v>1</v>
      </c>
      <c r="C30" s="17">
        <v>3</v>
      </c>
      <c r="D30" s="17">
        <v>1</v>
      </c>
      <c r="E30" s="17">
        <v>0</v>
      </c>
      <c r="F30" s="17">
        <v>5</v>
      </c>
      <c r="G30" s="18">
        <v>0</v>
      </c>
      <c r="H30" s="19">
        <v>810</v>
      </c>
      <c r="I30" s="55" t="s">
        <v>27</v>
      </c>
      <c r="J30" s="222"/>
      <c r="K30" s="222"/>
    </row>
    <row r="31" spans="1:15" s="229" customFormat="1" ht="18.75" customHeight="1" x14ac:dyDescent="0.2">
      <c r="A31" s="223" t="s">
        <v>19</v>
      </c>
      <c r="B31" s="216">
        <v>1</v>
      </c>
      <c r="C31" s="216">
        <v>5</v>
      </c>
      <c r="D31" s="216">
        <v>0</v>
      </c>
      <c r="E31" s="216">
        <v>0</v>
      </c>
      <c r="F31" s="216">
        <v>0</v>
      </c>
      <c r="G31" s="217">
        <v>0</v>
      </c>
      <c r="H31" s="224">
        <v>0</v>
      </c>
      <c r="I31" s="225" t="s">
        <v>38</v>
      </c>
      <c r="J31" s="226">
        <f>J32+J36</f>
        <v>45743.09999999986</v>
      </c>
      <c r="K31" s="226">
        <f>K32+K36</f>
        <v>45743.09999999986</v>
      </c>
      <c r="L31" s="227" t="e">
        <f>-L34+L39</f>
        <v>#REF!</v>
      </c>
      <c r="M31" s="227"/>
      <c r="N31" s="228"/>
      <c r="O31" s="228"/>
    </row>
    <row r="32" spans="1:15" x14ac:dyDescent="0.2">
      <c r="A32" s="46" t="s">
        <v>19</v>
      </c>
      <c r="B32" s="30">
        <v>1</v>
      </c>
      <c r="C32" s="30">
        <v>5</v>
      </c>
      <c r="D32" s="30">
        <v>0</v>
      </c>
      <c r="E32" s="30">
        <v>0</v>
      </c>
      <c r="F32" s="30">
        <v>0</v>
      </c>
      <c r="G32" s="31">
        <v>0</v>
      </c>
      <c r="H32" s="63">
        <v>500</v>
      </c>
      <c r="I32" s="64" t="s">
        <v>3</v>
      </c>
      <c r="J32" s="103">
        <f t="shared" ref="J32:K34" si="0">J33</f>
        <v>-1796901</v>
      </c>
      <c r="K32" s="103">
        <f t="shared" si="0"/>
        <v>-1541451.6</v>
      </c>
      <c r="L32" s="77"/>
      <c r="M32" s="78"/>
    </row>
    <row r="33" spans="1:17" x14ac:dyDescent="0.2">
      <c r="A33" s="46" t="s">
        <v>19</v>
      </c>
      <c r="B33" s="30">
        <v>1</v>
      </c>
      <c r="C33" s="30">
        <v>5</v>
      </c>
      <c r="D33" s="30">
        <v>2</v>
      </c>
      <c r="E33" s="30">
        <v>0</v>
      </c>
      <c r="F33" s="30">
        <v>0</v>
      </c>
      <c r="G33" s="31">
        <v>0</v>
      </c>
      <c r="H33" s="63">
        <v>500</v>
      </c>
      <c r="I33" s="64" t="s">
        <v>4</v>
      </c>
      <c r="J33" s="103">
        <f t="shared" si="0"/>
        <v>-1796901</v>
      </c>
      <c r="K33" s="103">
        <f t="shared" si="0"/>
        <v>-1541451.6</v>
      </c>
      <c r="L33" s="77"/>
      <c r="M33" s="78"/>
    </row>
    <row r="34" spans="1:17" x14ac:dyDescent="0.2">
      <c r="A34" s="46" t="s">
        <v>19</v>
      </c>
      <c r="B34" s="30">
        <v>1</v>
      </c>
      <c r="C34" s="30">
        <v>5</v>
      </c>
      <c r="D34" s="30">
        <v>2</v>
      </c>
      <c r="E34" s="30">
        <v>1</v>
      </c>
      <c r="F34" s="30">
        <v>0</v>
      </c>
      <c r="G34" s="31">
        <v>0</v>
      </c>
      <c r="H34" s="63">
        <v>510</v>
      </c>
      <c r="I34" s="64" t="s">
        <v>5</v>
      </c>
      <c r="J34" s="103">
        <f t="shared" si="0"/>
        <v>-1796901</v>
      </c>
      <c r="K34" s="103">
        <f t="shared" si="0"/>
        <v>-1541451.6</v>
      </c>
      <c r="L34" s="77" t="e">
        <f>L35+L36+L37+L38</f>
        <v>#REF!</v>
      </c>
      <c r="M34" s="78"/>
    </row>
    <row r="35" spans="1:17" ht="15.75" customHeight="1" x14ac:dyDescent="0.2">
      <c r="A35" s="46" t="s">
        <v>19</v>
      </c>
      <c r="B35" s="30">
        <v>1</v>
      </c>
      <c r="C35" s="30">
        <v>5</v>
      </c>
      <c r="D35" s="30">
        <v>2</v>
      </c>
      <c r="E35" s="30">
        <v>1</v>
      </c>
      <c r="F35" s="30">
        <v>5</v>
      </c>
      <c r="G35" s="31">
        <v>0</v>
      </c>
      <c r="H35" s="63">
        <v>510</v>
      </c>
      <c r="I35" s="65" t="s">
        <v>7</v>
      </c>
      <c r="J35" s="97">
        <f>-1776101-20800</f>
        <v>-1796901</v>
      </c>
      <c r="K35" s="97">
        <f>-1523651.6-17800</f>
        <v>-1541451.6</v>
      </c>
      <c r="L35" s="79">
        <v>1174367.1000000001</v>
      </c>
      <c r="M35" s="78"/>
      <c r="N35" s="72"/>
      <c r="O35" s="72"/>
      <c r="P35" s="72"/>
      <c r="Q35" s="72"/>
    </row>
    <row r="36" spans="1:17" x14ac:dyDescent="0.2">
      <c r="A36" s="46" t="s">
        <v>19</v>
      </c>
      <c r="B36" s="30">
        <v>1</v>
      </c>
      <c r="C36" s="30">
        <v>5</v>
      </c>
      <c r="D36" s="30">
        <v>0</v>
      </c>
      <c r="E36" s="30">
        <v>0</v>
      </c>
      <c r="F36" s="30">
        <v>0</v>
      </c>
      <c r="G36" s="31">
        <v>0</v>
      </c>
      <c r="H36" s="63">
        <v>600</v>
      </c>
      <c r="I36" s="65" t="s">
        <v>6</v>
      </c>
      <c r="J36" s="97">
        <f t="shared" ref="J36:K38" si="1">J37</f>
        <v>1842644.0999999999</v>
      </c>
      <c r="K36" s="97">
        <f>K37</f>
        <v>1587194.7</v>
      </c>
      <c r="L36" s="80" t="e">
        <f>#REF!</f>
        <v>#REF!</v>
      </c>
      <c r="M36" s="78"/>
      <c r="N36" s="72"/>
      <c r="O36" s="72"/>
      <c r="P36" s="72"/>
      <c r="Q36" s="72"/>
    </row>
    <row r="37" spans="1:17" x14ac:dyDescent="0.2">
      <c r="A37" s="46" t="s">
        <v>19</v>
      </c>
      <c r="B37" s="14">
        <v>1</v>
      </c>
      <c r="C37" s="14">
        <v>5</v>
      </c>
      <c r="D37" s="14">
        <v>2</v>
      </c>
      <c r="E37" s="14">
        <v>0</v>
      </c>
      <c r="F37" s="14">
        <v>0</v>
      </c>
      <c r="G37" s="15">
        <v>0</v>
      </c>
      <c r="H37" s="16">
        <v>600</v>
      </c>
      <c r="I37" s="54" t="s">
        <v>0</v>
      </c>
      <c r="J37" s="100">
        <f t="shared" si="1"/>
        <v>1842644.0999999999</v>
      </c>
      <c r="K37" s="100">
        <f t="shared" si="1"/>
        <v>1587194.7</v>
      </c>
      <c r="L37" s="80" t="e">
        <f>#REF!</f>
        <v>#REF!</v>
      </c>
      <c r="M37" s="78"/>
      <c r="N37" s="72"/>
      <c r="O37" s="72"/>
      <c r="P37" s="72"/>
      <c r="Q37" s="72"/>
    </row>
    <row r="38" spans="1:17" x14ac:dyDescent="0.2">
      <c r="A38" s="46" t="s">
        <v>19</v>
      </c>
      <c r="B38" s="14">
        <v>1</v>
      </c>
      <c r="C38" s="14">
        <v>5</v>
      </c>
      <c r="D38" s="14">
        <v>2</v>
      </c>
      <c r="E38" s="14">
        <v>1</v>
      </c>
      <c r="F38" s="14">
        <v>0</v>
      </c>
      <c r="G38" s="15">
        <v>0</v>
      </c>
      <c r="H38" s="16">
        <v>610</v>
      </c>
      <c r="I38" s="54" t="s">
        <v>1</v>
      </c>
      <c r="J38" s="100">
        <f t="shared" si="1"/>
        <v>1842644.0999999999</v>
      </c>
      <c r="K38" s="100">
        <f>K39</f>
        <v>1587194.7</v>
      </c>
      <c r="L38" s="74" t="e">
        <f>#REF!</f>
        <v>#REF!</v>
      </c>
      <c r="M38" s="78"/>
      <c r="N38" s="72"/>
      <c r="O38" s="72"/>
      <c r="P38" s="72"/>
      <c r="Q38" s="72"/>
    </row>
    <row r="39" spans="1:17" ht="15.75" customHeight="1" x14ac:dyDescent="0.2">
      <c r="A39" s="46" t="s">
        <v>19</v>
      </c>
      <c r="B39" s="14">
        <v>1</v>
      </c>
      <c r="C39" s="14">
        <v>5</v>
      </c>
      <c r="D39" s="14">
        <v>2</v>
      </c>
      <c r="E39" s="14">
        <v>1</v>
      </c>
      <c r="F39" s="14">
        <v>5</v>
      </c>
      <c r="G39" s="15">
        <v>0</v>
      </c>
      <c r="H39" s="16">
        <v>610</v>
      </c>
      <c r="I39" s="54" t="s">
        <v>2</v>
      </c>
      <c r="J39" s="240">
        <f>1819186.2+6000+17457.9</f>
        <v>1842644.0999999999</v>
      </c>
      <c r="K39" s="240">
        <f>1578965.3+8229.4</f>
        <v>1587194.7</v>
      </c>
      <c r="L39" s="77" t="e">
        <f>-#REF!+L44</f>
        <v>#REF!</v>
      </c>
      <c r="M39" s="78"/>
      <c r="N39" s="72"/>
      <c r="O39" s="72"/>
      <c r="P39" s="72"/>
      <c r="Q39" s="72"/>
    </row>
    <row r="40" spans="1:17" s="23" customFormat="1" x14ac:dyDescent="0.2">
      <c r="A40" s="47" t="s">
        <v>19</v>
      </c>
      <c r="B40" s="25">
        <v>1</v>
      </c>
      <c r="C40" s="25">
        <v>6</v>
      </c>
      <c r="D40" s="25">
        <v>0</v>
      </c>
      <c r="E40" s="25">
        <v>0</v>
      </c>
      <c r="F40" s="25">
        <v>0</v>
      </c>
      <c r="G40" s="26">
        <v>0</v>
      </c>
      <c r="H40" s="27">
        <v>0</v>
      </c>
      <c r="I40" s="58" t="s">
        <v>15</v>
      </c>
      <c r="J40" s="102">
        <f>J41+J46</f>
        <v>-17457.900000000001</v>
      </c>
      <c r="K40" s="102">
        <f>K41+K46</f>
        <v>-8229.4</v>
      </c>
      <c r="L40" s="75" t="e">
        <f>-#REF!</f>
        <v>#REF!</v>
      </c>
      <c r="M40" s="81"/>
    </row>
    <row r="41" spans="1:17" s="23" customFormat="1" x14ac:dyDescent="0.2">
      <c r="A41" s="47" t="s">
        <v>19</v>
      </c>
      <c r="B41" s="39">
        <v>1</v>
      </c>
      <c r="C41" s="39">
        <v>6</v>
      </c>
      <c r="D41" s="39">
        <v>4</v>
      </c>
      <c r="E41" s="39">
        <v>0</v>
      </c>
      <c r="F41" s="39">
        <v>0</v>
      </c>
      <c r="G41" s="40">
        <v>0</v>
      </c>
      <c r="H41" s="42">
        <v>0</v>
      </c>
      <c r="I41" s="59" t="s">
        <v>36</v>
      </c>
      <c r="J41" s="102">
        <f>J42</f>
        <v>-17457.900000000001</v>
      </c>
      <c r="K41" s="102">
        <f>K43</f>
        <v>-8229.4</v>
      </c>
      <c r="L41" s="73" t="e">
        <f>-#REF!</f>
        <v>#REF!</v>
      </c>
      <c r="M41" s="81" t="e">
        <f>L43+L41+L40+#REF!</f>
        <v>#REF!</v>
      </c>
    </row>
    <row r="42" spans="1:17" s="23" customFormat="1" ht="29.25" customHeight="1" x14ac:dyDescent="0.2">
      <c r="A42" s="111" t="s">
        <v>19</v>
      </c>
      <c r="B42" s="112">
        <v>1</v>
      </c>
      <c r="C42" s="112">
        <v>6</v>
      </c>
      <c r="D42" s="112">
        <v>4</v>
      </c>
      <c r="E42" s="112">
        <v>1</v>
      </c>
      <c r="F42" s="112">
        <v>0</v>
      </c>
      <c r="G42" s="113">
        <v>0</v>
      </c>
      <c r="H42" s="114">
        <v>0</v>
      </c>
      <c r="I42" s="65" t="s">
        <v>20</v>
      </c>
      <c r="J42" s="116">
        <f>J43</f>
        <v>-17457.900000000001</v>
      </c>
      <c r="K42" s="116">
        <f>K43</f>
        <v>-8229.4</v>
      </c>
      <c r="L42" s="73"/>
      <c r="M42" s="81"/>
    </row>
    <row r="43" spans="1:17" s="24" customFormat="1" ht="63.75" customHeight="1" x14ac:dyDescent="0.2">
      <c r="A43" s="48" t="s">
        <v>19</v>
      </c>
      <c r="B43" s="20">
        <v>1</v>
      </c>
      <c r="C43" s="20">
        <v>6</v>
      </c>
      <c r="D43" s="20">
        <v>4</v>
      </c>
      <c r="E43" s="20">
        <v>1</v>
      </c>
      <c r="F43" s="20">
        <v>0</v>
      </c>
      <c r="G43" s="21">
        <v>0</v>
      </c>
      <c r="H43" s="22">
        <v>800</v>
      </c>
      <c r="I43" s="56" t="s">
        <v>21</v>
      </c>
      <c r="J43" s="97">
        <f>J44</f>
        <v>-17457.900000000001</v>
      </c>
      <c r="K43" s="97">
        <f>K44</f>
        <v>-8229.4</v>
      </c>
      <c r="L43" s="73" t="e">
        <f>-#REF!</f>
        <v>#REF!</v>
      </c>
      <c r="M43" s="83"/>
    </row>
    <row r="44" spans="1:17" s="24" customFormat="1" ht="59.25" customHeight="1" x14ac:dyDescent="0.2">
      <c r="A44" s="48" t="s">
        <v>19</v>
      </c>
      <c r="B44" s="30">
        <v>1</v>
      </c>
      <c r="C44" s="30">
        <v>6</v>
      </c>
      <c r="D44" s="30">
        <v>4</v>
      </c>
      <c r="E44" s="30">
        <v>1</v>
      </c>
      <c r="F44" s="30">
        <v>5</v>
      </c>
      <c r="G44" s="31">
        <v>0</v>
      </c>
      <c r="H44" s="29">
        <v>810</v>
      </c>
      <c r="I44" s="60" t="s">
        <v>28</v>
      </c>
      <c r="J44" s="97">
        <v>-17457.900000000001</v>
      </c>
      <c r="K44" s="97">
        <v>-8229.4</v>
      </c>
      <c r="L44" s="82">
        <v>48162.2</v>
      </c>
      <c r="M44" s="84"/>
    </row>
    <row r="45" spans="1:17" s="24" customFormat="1" ht="9.75" hidden="1" customHeight="1" x14ac:dyDescent="0.2">
      <c r="A45" s="49"/>
      <c r="B45" s="20"/>
      <c r="C45" s="20"/>
      <c r="D45" s="20"/>
      <c r="E45" s="20"/>
      <c r="F45" s="20"/>
      <c r="G45" s="21"/>
      <c r="H45" s="22"/>
      <c r="I45" s="56"/>
      <c r="J45" s="86"/>
      <c r="K45" s="86"/>
    </row>
    <row r="46" spans="1:17" s="6" customFormat="1" ht="28.5" hidden="1" x14ac:dyDescent="0.2">
      <c r="A46" s="45" t="s">
        <v>19</v>
      </c>
      <c r="B46" s="36">
        <v>1</v>
      </c>
      <c r="C46" s="36">
        <v>6</v>
      </c>
      <c r="D46" s="36">
        <v>5</v>
      </c>
      <c r="E46" s="36">
        <v>0</v>
      </c>
      <c r="F46" s="36">
        <v>0</v>
      </c>
      <c r="G46" s="37">
        <v>0</v>
      </c>
      <c r="H46" s="38">
        <v>0</v>
      </c>
      <c r="I46" s="57" t="s">
        <v>22</v>
      </c>
      <c r="J46" s="87">
        <f>J47</f>
        <v>0</v>
      </c>
      <c r="K46" s="87">
        <f>K47</f>
        <v>0</v>
      </c>
      <c r="L46" s="76"/>
    </row>
    <row r="47" spans="1:17" s="6" customFormat="1" ht="27.75" hidden="1" customHeight="1" x14ac:dyDescent="0.2">
      <c r="A47" s="48" t="s">
        <v>19</v>
      </c>
      <c r="B47" s="33">
        <v>1</v>
      </c>
      <c r="C47" s="33">
        <v>6</v>
      </c>
      <c r="D47" s="33">
        <v>5</v>
      </c>
      <c r="E47" s="33">
        <v>0</v>
      </c>
      <c r="F47" s="33">
        <v>0</v>
      </c>
      <c r="G47" s="34">
        <v>0</v>
      </c>
      <c r="H47" s="35">
        <v>600</v>
      </c>
      <c r="I47" s="61" t="s">
        <v>23</v>
      </c>
      <c r="J47" s="88">
        <f>J48</f>
        <v>0</v>
      </c>
      <c r="K47" s="88">
        <f>K48</f>
        <v>0</v>
      </c>
    </row>
    <row r="48" spans="1:17" s="6" customFormat="1" ht="32.25" hidden="1" customHeight="1" x14ac:dyDescent="0.2">
      <c r="A48" s="48" t="s">
        <v>19</v>
      </c>
      <c r="B48" s="33">
        <v>1</v>
      </c>
      <c r="C48" s="33">
        <v>6</v>
      </c>
      <c r="D48" s="33">
        <v>5</v>
      </c>
      <c r="E48" s="33">
        <v>1</v>
      </c>
      <c r="F48" s="33">
        <v>5</v>
      </c>
      <c r="G48" s="34">
        <v>0</v>
      </c>
      <c r="H48" s="35">
        <v>640</v>
      </c>
      <c r="I48" s="61" t="s">
        <v>25</v>
      </c>
      <c r="J48" s="85"/>
      <c r="K48" s="85"/>
    </row>
    <row r="49" spans="1:14" s="24" customFormat="1" hidden="1" x14ac:dyDescent="0.2">
      <c r="A49" s="50"/>
      <c r="I49" s="90"/>
      <c r="J49" s="91"/>
      <c r="K49" s="92"/>
    </row>
    <row r="50" spans="1:14" x14ac:dyDescent="0.2">
      <c r="A50" s="51"/>
      <c r="B50" s="4"/>
      <c r="C50" s="4"/>
      <c r="D50" s="4"/>
      <c r="E50" s="4"/>
      <c r="F50" s="4"/>
      <c r="G50" s="4"/>
      <c r="H50" s="4"/>
      <c r="I50" s="93"/>
      <c r="J50" s="91"/>
      <c r="K50" s="92"/>
    </row>
    <row r="51" spans="1:14" x14ac:dyDescent="0.2">
      <c r="A51" s="51"/>
      <c r="B51" s="10"/>
      <c r="C51" s="10"/>
      <c r="D51" s="10"/>
      <c r="E51" s="10"/>
      <c r="F51" s="10"/>
      <c r="G51" s="11"/>
      <c r="H51" s="12"/>
      <c r="I51" s="94"/>
      <c r="J51" s="91"/>
      <c r="K51" s="92"/>
    </row>
    <row r="52" spans="1:14" x14ac:dyDescent="0.2">
      <c r="A52" s="51"/>
      <c r="B52" s="10"/>
      <c r="C52" s="10"/>
      <c r="D52" s="10"/>
      <c r="E52" s="10"/>
      <c r="F52" s="10"/>
      <c r="G52" s="11"/>
      <c r="H52" s="12"/>
      <c r="I52" s="94"/>
      <c r="J52" s="91"/>
      <c r="K52" s="92"/>
    </row>
    <row r="53" spans="1:14" x14ac:dyDescent="0.2">
      <c r="A53" s="51"/>
      <c r="B53" s="10"/>
      <c r="C53" s="10"/>
      <c r="D53" s="10"/>
      <c r="E53" s="10"/>
      <c r="F53" s="10"/>
      <c r="G53" s="11"/>
      <c r="H53" s="12"/>
      <c r="I53" s="94"/>
      <c r="J53" s="91"/>
      <c r="K53" s="92"/>
    </row>
    <row r="54" spans="1:14" x14ac:dyDescent="0.2">
      <c r="A54" s="51"/>
      <c r="I54" s="93"/>
      <c r="J54" s="91"/>
      <c r="K54" s="92"/>
    </row>
    <row r="55" spans="1:14" x14ac:dyDescent="0.2">
      <c r="A55" s="51"/>
      <c r="I55" s="94"/>
      <c r="J55" s="92"/>
      <c r="K55" s="92"/>
      <c r="L55" s="13"/>
      <c r="M55" s="13"/>
      <c r="N55" s="13"/>
    </row>
    <row r="56" spans="1:14" x14ac:dyDescent="0.2">
      <c r="A56" s="51"/>
      <c r="I56" s="104"/>
      <c r="J56" s="105"/>
      <c r="K56" s="92"/>
      <c r="L56" s="13"/>
      <c r="M56" s="13"/>
      <c r="N56" s="13"/>
    </row>
    <row r="57" spans="1:14" x14ac:dyDescent="0.2">
      <c r="A57" s="51"/>
      <c r="I57" s="106"/>
      <c r="J57" s="107"/>
      <c r="K57" s="95"/>
      <c r="L57" s="13"/>
      <c r="M57" s="13"/>
      <c r="N57" s="13"/>
    </row>
    <row r="58" spans="1:14" x14ac:dyDescent="0.2">
      <c r="A58" s="51"/>
      <c r="I58" s="106"/>
      <c r="J58" s="108"/>
      <c r="K58" s="92"/>
      <c r="L58" s="13"/>
      <c r="M58" s="13"/>
      <c r="N58" s="13"/>
    </row>
    <row r="59" spans="1:14" x14ac:dyDescent="0.2">
      <c r="A59" s="51"/>
      <c r="I59" s="106"/>
      <c r="J59" s="108"/>
      <c r="K59" s="92"/>
      <c r="L59" s="13"/>
      <c r="M59" s="13"/>
      <c r="N59" s="13"/>
    </row>
    <row r="60" spans="1:14" ht="9.75" customHeight="1" x14ac:dyDescent="0.2">
      <c r="A60" s="51"/>
      <c r="I60" s="106"/>
      <c r="J60" s="108"/>
      <c r="K60" s="92"/>
      <c r="L60" s="13"/>
      <c r="M60" s="13"/>
      <c r="N60" s="13"/>
    </row>
    <row r="61" spans="1:14" ht="9.75" customHeight="1" x14ac:dyDescent="0.2">
      <c r="A61" s="51"/>
      <c r="I61" s="109"/>
      <c r="J61" s="110"/>
      <c r="K61" s="110"/>
      <c r="L61" s="13"/>
      <c r="M61" s="13"/>
      <c r="N61" s="13"/>
    </row>
    <row r="62" spans="1:14" ht="9.75" customHeight="1" x14ac:dyDescent="0.2">
      <c r="A62" s="51"/>
      <c r="I62" s="109"/>
      <c r="J62" s="110"/>
      <c r="K62" s="110"/>
      <c r="L62" s="13"/>
      <c r="M62" s="13"/>
      <c r="N62" s="13"/>
    </row>
    <row r="63" spans="1:14" x14ac:dyDescent="0.2">
      <c r="A63" s="51"/>
      <c r="I63" s="109"/>
      <c r="J63" s="110"/>
      <c r="K63" s="110"/>
      <c r="L63" s="13"/>
      <c r="M63" s="13"/>
      <c r="N63" s="13"/>
    </row>
    <row r="64" spans="1:14" x14ac:dyDescent="0.2">
      <c r="A64" s="51"/>
      <c r="I64" s="109"/>
      <c r="J64" s="110"/>
      <c r="K64" s="110"/>
      <c r="L64" s="13"/>
      <c r="M64" s="13"/>
      <c r="N64" s="13"/>
    </row>
    <row r="65" spans="1:14" x14ac:dyDescent="0.2">
      <c r="A65" s="51"/>
      <c r="I65" s="109"/>
      <c r="J65" s="110"/>
      <c r="K65" s="110"/>
      <c r="L65" s="13"/>
      <c r="M65" s="13"/>
      <c r="N65" s="13"/>
    </row>
    <row r="66" spans="1:14" x14ac:dyDescent="0.2">
      <c r="A66" s="51"/>
      <c r="I66" s="62"/>
      <c r="J66" s="89"/>
      <c r="K66" s="89"/>
    </row>
    <row r="67" spans="1:14" x14ac:dyDescent="0.2">
      <c r="A67" s="51"/>
      <c r="I67" s="62"/>
      <c r="J67" s="89"/>
      <c r="K67" s="89"/>
    </row>
    <row r="68" spans="1:14" x14ac:dyDescent="0.2">
      <c r="A68" s="51"/>
      <c r="I68" s="62"/>
      <c r="J68" s="89"/>
      <c r="K68" s="89"/>
    </row>
    <row r="69" spans="1:14" x14ac:dyDescent="0.2">
      <c r="A69" s="51"/>
      <c r="I69" s="62"/>
      <c r="J69" s="89"/>
      <c r="K69" s="89"/>
    </row>
    <row r="70" spans="1:14" x14ac:dyDescent="0.2">
      <c r="A70" s="51"/>
      <c r="I70" s="62"/>
      <c r="J70" s="89"/>
      <c r="K70" s="89"/>
    </row>
    <row r="71" spans="1:14" x14ac:dyDescent="0.2">
      <c r="A71" s="51"/>
      <c r="I71" s="62"/>
      <c r="J71" s="89"/>
      <c r="K71" s="89"/>
    </row>
    <row r="72" spans="1:14" x14ac:dyDescent="0.2">
      <c r="A72" s="51"/>
      <c r="I72" s="62"/>
      <c r="J72" s="89"/>
      <c r="K72" s="89"/>
    </row>
    <row r="73" spans="1:14" x14ac:dyDescent="0.2">
      <c r="A73" s="51"/>
      <c r="I73" s="62"/>
      <c r="J73" s="72"/>
      <c r="K73" s="72"/>
    </row>
    <row r="74" spans="1:14" x14ac:dyDescent="0.2">
      <c r="A74" s="51"/>
      <c r="I74" s="62"/>
    </row>
    <row r="75" spans="1:14" x14ac:dyDescent="0.2">
      <c r="A75" s="51"/>
      <c r="I75" s="62"/>
    </row>
    <row r="76" spans="1:14" x14ac:dyDescent="0.2">
      <c r="A76" s="51"/>
      <c r="I76" s="62"/>
    </row>
    <row r="77" spans="1:14" x14ac:dyDescent="0.2">
      <c r="A77" s="51"/>
      <c r="I77" s="62"/>
    </row>
    <row r="78" spans="1:14" x14ac:dyDescent="0.2">
      <c r="A78" s="51"/>
      <c r="I78" s="62"/>
    </row>
    <row r="79" spans="1:14" x14ac:dyDescent="0.2">
      <c r="A79" s="51"/>
      <c r="I79" s="62"/>
    </row>
    <row r="80" spans="1:14" x14ac:dyDescent="0.2">
      <c r="A80" s="51"/>
      <c r="I80" s="62"/>
    </row>
    <row r="81" spans="1:9" x14ac:dyDescent="0.2">
      <c r="A81" s="51"/>
      <c r="I81" s="62"/>
    </row>
    <row r="82" spans="1:9" x14ac:dyDescent="0.2">
      <c r="A82" s="51"/>
      <c r="I82" s="62"/>
    </row>
    <row r="83" spans="1:9" x14ac:dyDescent="0.2">
      <c r="A83" s="51"/>
      <c r="I83" s="62"/>
    </row>
    <row r="84" spans="1:9" x14ac:dyDescent="0.2">
      <c r="A84" s="51"/>
      <c r="I84" s="62"/>
    </row>
    <row r="85" spans="1:9" x14ac:dyDescent="0.2">
      <c r="A85" s="51"/>
      <c r="I85" s="62"/>
    </row>
    <row r="86" spans="1:9" x14ac:dyDescent="0.2">
      <c r="A86" s="51"/>
      <c r="I86" s="62"/>
    </row>
    <row r="87" spans="1:9" x14ac:dyDescent="0.2">
      <c r="A87" s="51"/>
      <c r="I87" s="62"/>
    </row>
    <row r="88" spans="1:9" x14ac:dyDescent="0.2">
      <c r="A88" s="51"/>
      <c r="I88" s="62"/>
    </row>
    <row r="89" spans="1:9" x14ac:dyDescent="0.2">
      <c r="A89" s="51"/>
      <c r="I89" s="62"/>
    </row>
    <row r="90" spans="1:9" x14ac:dyDescent="0.2">
      <c r="A90" s="51"/>
      <c r="I90" s="62"/>
    </row>
    <row r="91" spans="1:9" x14ac:dyDescent="0.2">
      <c r="A91" s="51"/>
      <c r="I91" s="62"/>
    </row>
    <row r="92" spans="1:9" x14ac:dyDescent="0.2">
      <c r="A92" s="51"/>
      <c r="I92" s="62"/>
    </row>
    <row r="93" spans="1:9" x14ac:dyDescent="0.2">
      <c r="A93" s="51"/>
      <c r="I93" s="62"/>
    </row>
    <row r="94" spans="1:9" x14ac:dyDescent="0.2">
      <c r="A94" s="51"/>
      <c r="I94" s="62"/>
    </row>
    <row r="95" spans="1:9" x14ac:dyDescent="0.2">
      <c r="A95" s="51"/>
      <c r="I95" s="62"/>
    </row>
    <row r="96" spans="1:9" x14ac:dyDescent="0.2">
      <c r="A96" s="51"/>
      <c r="I96" s="62"/>
    </row>
    <row r="97" spans="1:9" x14ac:dyDescent="0.2">
      <c r="A97" s="51"/>
      <c r="I97" s="62"/>
    </row>
    <row r="98" spans="1:9" x14ac:dyDescent="0.2">
      <c r="A98" s="51"/>
      <c r="I98" s="62"/>
    </row>
    <row r="99" spans="1:9" x14ac:dyDescent="0.2">
      <c r="A99" s="51"/>
      <c r="I99" s="62"/>
    </row>
    <row r="100" spans="1:9" x14ac:dyDescent="0.2">
      <c r="A100" s="51"/>
      <c r="I100" s="62"/>
    </row>
    <row r="101" spans="1:9" x14ac:dyDescent="0.2">
      <c r="A101" s="51"/>
      <c r="I101" s="62"/>
    </row>
    <row r="102" spans="1:9" x14ac:dyDescent="0.2">
      <c r="A102" s="51"/>
      <c r="I102" s="62"/>
    </row>
    <row r="103" spans="1:9" x14ac:dyDescent="0.2">
      <c r="A103" s="51"/>
      <c r="I103" s="62"/>
    </row>
    <row r="104" spans="1:9" x14ac:dyDescent="0.2">
      <c r="A104" s="51"/>
      <c r="I104" s="62"/>
    </row>
    <row r="105" spans="1:9" x14ac:dyDescent="0.2">
      <c r="A105" s="51"/>
      <c r="I105" s="62"/>
    </row>
    <row r="106" spans="1:9" x14ac:dyDescent="0.2">
      <c r="A106" s="51"/>
      <c r="I106" s="62"/>
    </row>
    <row r="107" spans="1:9" x14ac:dyDescent="0.2">
      <c r="A107" s="51"/>
      <c r="I107" s="62"/>
    </row>
    <row r="108" spans="1:9" x14ac:dyDescent="0.2">
      <c r="A108" s="51"/>
      <c r="I108" s="62"/>
    </row>
    <row r="109" spans="1:9" x14ac:dyDescent="0.2">
      <c r="A109" s="51"/>
      <c r="I109" s="62"/>
    </row>
    <row r="110" spans="1:9" x14ac:dyDescent="0.2">
      <c r="A110" s="51"/>
      <c r="I110" s="62"/>
    </row>
    <row r="111" spans="1:9" x14ac:dyDescent="0.2">
      <c r="A111" s="51"/>
      <c r="I111" s="62"/>
    </row>
    <row r="112" spans="1:9" x14ac:dyDescent="0.2">
      <c r="A112" s="51"/>
      <c r="I112" s="62"/>
    </row>
    <row r="113" spans="1:9" x14ac:dyDescent="0.2">
      <c r="A113" s="51"/>
      <c r="I113" s="62"/>
    </row>
    <row r="114" spans="1:9" x14ac:dyDescent="0.2">
      <c r="A114" s="51"/>
      <c r="I114" s="62"/>
    </row>
    <row r="115" spans="1:9" x14ac:dyDescent="0.2">
      <c r="A115" s="51"/>
      <c r="I115" s="62"/>
    </row>
    <row r="116" spans="1:9" x14ac:dyDescent="0.2">
      <c r="A116" s="51"/>
      <c r="I116" s="62"/>
    </row>
    <row r="117" spans="1:9" x14ac:dyDescent="0.2">
      <c r="A117" s="51"/>
      <c r="I117" s="62"/>
    </row>
    <row r="118" spans="1:9" x14ac:dyDescent="0.2">
      <c r="A118" s="51"/>
      <c r="I118" s="62"/>
    </row>
    <row r="119" spans="1:9" x14ac:dyDescent="0.2">
      <c r="A119" s="51"/>
      <c r="I119" s="62"/>
    </row>
    <row r="120" spans="1:9" x14ac:dyDescent="0.2">
      <c r="A120" s="51"/>
      <c r="I120" s="62"/>
    </row>
    <row r="121" spans="1:9" x14ac:dyDescent="0.2">
      <c r="A121" s="51"/>
      <c r="I121" s="62"/>
    </row>
    <row r="122" spans="1:9" x14ac:dyDescent="0.2">
      <c r="A122" s="51"/>
      <c r="I122" s="62"/>
    </row>
    <row r="123" spans="1:9" x14ac:dyDescent="0.2">
      <c r="A123" s="51"/>
      <c r="I123" s="62"/>
    </row>
    <row r="124" spans="1:9" x14ac:dyDescent="0.2">
      <c r="A124" s="51"/>
      <c r="I124" s="62"/>
    </row>
    <row r="125" spans="1:9" x14ac:dyDescent="0.2">
      <c r="A125" s="51"/>
      <c r="I125" s="62"/>
    </row>
    <row r="126" spans="1:9" x14ac:dyDescent="0.2">
      <c r="A126" s="51"/>
      <c r="I126" s="62"/>
    </row>
    <row r="127" spans="1:9" x14ac:dyDescent="0.2">
      <c r="A127" s="51"/>
      <c r="I127" s="62"/>
    </row>
    <row r="128" spans="1:9" x14ac:dyDescent="0.2">
      <c r="A128" s="51"/>
      <c r="I128" s="62"/>
    </row>
    <row r="129" spans="1:9" x14ac:dyDescent="0.2">
      <c r="A129" s="51"/>
      <c r="I129" s="62"/>
    </row>
    <row r="130" spans="1:9" x14ac:dyDescent="0.2">
      <c r="A130" s="51"/>
      <c r="I130" s="62"/>
    </row>
    <row r="131" spans="1:9" x14ac:dyDescent="0.2">
      <c r="A131" s="51"/>
      <c r="I131" s="62"/>
    </row>
    <row r="132" spans="1:9" x14ac:dyDescent="0.2">
      <c r="A132" s="51"/>
      <c r="I132" s="62"/>
    </row>
    <row r="133" spans="1:9" x14ac:dyDescent="0.2">
      <c r="A133" s="51"/>
      <c r="I133" s="62"/>
    </row>
    <row r="134" spans="1:9" x14ac:dyDescent="0.2">
      <c r="A134" s="51"/>
      <c r="I134" s="62"/>
    </row>
    <row r="135" spans="1:9" x14ac:dyDescent="0.2">
      <c r="A135" s="51"/>
      <c r="I135" s="62"/>
    </row>
    <row r="136" spans="1:9" x14ac:dyDescent="0.2">
      <c r="A136" s="51"/>
      <c r="I136" s="62"/>
    </row>
    <row r="137" spans="1:9" x14ac:dyDescent="0.2">
      <c r="A137" s="51"/>
      <c r="I137" s="62"/>
    </row>
    <row r="138" spans="1:9" x14ac:dyDescent="0.2">
      <c r="A138" s="51"/>
      <c r="I138" s="62"/>
    </row>
    <row r="139" spans="1:9" x14ac:dyDescent="0.2">
      <c r="A139" s="51"/>
      <c r="I139" s="62"/>
    </row>
    <row r="140" spans="1:9" x14ac:dyDescent="0.2">
      <c r="A140" s="51"/>
      <c r="I140" s="62"/>
    </row>
    <row r="141" spans="1:9" x14ac:dyDescent="0.2">
      <c r="A141" s="51"/>
      <c r="I141" s="62"/>
    </row>
    <row r="142" spans="1:9" x14ac:dyDescent="0.2">
      <c r="A142" s="51"/>
      <c r="I142" s="62"/>
    </row>
    <row r="143" spans="1:9" x14ac:dyDescent="0.2">
      <c r="A143" s="51"/>
      <c r="I143" s="62"/>
    </row>
    <row r="144" spans="1:9" x14ac:dyDescent="0.2">
      <c r="A144" s="51"/>
      <c r="I144" s="62"/>
    </row>
    <row r="145" spans="1:15" x14ac:dyDescent="0.2">
      <c r="A145" s="51"/>
      <c r="I145" s="62"/>
    </row>
    <row r="146" spans="1:15" x14ac:dyDescent="0.2">
      <c r="A146" s="51"/>
      <c r="I146" s="62"/>
    </row>
    <row r="147" spans="1:15" x14ac:dyDescent="0.2">
      <c r="A147" s="51"/>
      <c r="I147" s="62"/>
    </row>
    <row r="148" spans="1:15" x14ac:dyDescent="0.2">
      <c r="A148" s="51"/>
      <c r="I148" s="62"/>
    </row>
    <row r="149" spans="1:15" x14ac:dyDescent="0.2">
      <c r="A149" s="51"/>
      <c r="I149" s="62"/>
    </row>
    <row r="150" spans="1:15" x14ac:dyDescent="0.2">
      <c r="A150" s="51"/>
      <c r="I150" s="62"/>
    </row>
    <row r="151" spans="1:15" x14ac:dyDescent="0.2">
      <c r="A151" s="51"/>
      <c r="I151" s="62"/>
    </row>
    <row r="152" spans="1:15" x14ac:dyDescent="0.2">
      <c r="A152" s="51"/>
    </row>
    <row r="153" spans="1:15" x14ac:dyDescent="0.2">
      <c r="A153" s="51"/>
    </row>
    <row r="154" spans="1:15" x14ac:dyDescent="0.2">
      <c r="A154" s="51"/>
    </row>
    <row r="155" spans="1:15" x14ac:dyDescent="0.2">
      <c r="A155" s="51"/>
    </row>
    <row r="156" spans="1:15" x14ac:dyDescent="0.2">
      <c r="A156" s="51"/>
    </row>
    <row r="157" spans="1:15" x14ac:dyDescent="0.2">
      <c r="A157" s="51"/>
    </row>
    <row r="158" spans="1:15" x14ac:dyDescent="0.2">
      <c r="A158" s="51"/>
    </row>
    <row r="159" spans="1:15" x14ac:dyDescent="0.2">
      <c r="A159" s="51"/>
    </row>
    <row r="160" spans="1:15" s="2" customFormat="1" x14ac:dyDescent="0.2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1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1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1"/>
      <c r="G298" s="3"/>
      <c r="H298" s="1"/>
      <c r="I298" s="5"/>
      <c r="J298" s="4"/>
      <c r="K298" s="4"/>
      <c r="L298" s="4"/>
      <c r="M298" s="4"/>
      <c r="N298" s="4"/>
      <c r="O298" s="4"/>
    </row>
    <row r="299" spans="1:15" s="2" customFormat="1" x14ac:dyDescent="0.2">
      <c r="A299" s="51"/>
      <c r="G299" s="3"/>
      <c r="H299" s="1"/>
      <c r="I299" s="5"/>
      <c r="J299" s="4"/>
      <c r="K299" s="4"/>
      <c r="L299" s="4"/>
      <c r="M299" s="4"/>
      <c r="N299" s="4"/>
      <c r="O299" s="4"/>
    </row>
    <row r="300" spans="1:15" s="2" customFormat="1" x14ac:dyDescent="0.2">
      <c r="A300" s="51"/>
      <c r="G300" s="3"/>
      <c r="H300" s="1"/>
      <c r="I300" s="5"/>
      <c r="J300" s="4"/>
      <c r="K300" s="4"/>
      <c r="L300" s="4"/>
      <c r="M300" s="4"/>
      <c r="N300" s="4"/>
      <c r="O300" s="4"/>
    </row>
    <row r="301" spans="1:15" s="2" customFormat="1" x14ac:dyDescent="0.2">
      <c r="A301" s="51"/>
      <c r="G301" s="3"/>
      <c r="H301" s="1"/>
      <c r="I301" s="5"/>
      <c r="J301" s="4"/>
      <c r="K301" s="4"/>
      <c r="L301" s="4"/>
      <c r="M301" s="4"/>
      <c r="N301" s="4"/>
      <c r="O301" s="4"/>
    </row>
  </sheetData>
  <mergeCells count="10">
    <mergeCell ref="I8:K8"/>
    <mergeCell ref="A13:K13"/>
    <mergeCell ref="A14:K14"/>
    <mergeCell ref="I3:K3"/>
    <mergeCell ref="I4:K4"/>
    <mergeCell ref="A17:H18"/>
    <mergeCell ref="I17:I18"/>
    <mergeCell ref="J17:K17"/>
    <mergeCell ref="A12:K12"/>
    <mergeCell ref="I9:K9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2015-05-12T11:55:20Z</cp:lastPrinted>
  <dcterms:created xsi:type="dcterms:W3CDTF">2004-09-24T06:05:19Z</dcterms:created>
  <dcterms:modified xsi:type="dcterms:W3CDTF">2015-05-12T11:55:28Z</dcterms:modified>
</cp:coreProperties>
</file>