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405" windowWidth="15300" windowHeight="7650" tabRatio="603"/>
  </bookViews>
  <sheets>
    <sheet name="Лист1" sheetId="37" r:id="rId1"/>
  </sheets>
  <calcPr calcId="144525"/>
</workbook>
</file>

<file path=xl/calcChain.xml><?xml version="1.0" encoding="utf-8"?>
<calcChain xmlns="http://schemas.openxmlformats.org/spreadsheetml/2006/main">
  <c r="L88" i="37" l="1"/>
  <c r="Q279" i="37" l="1"/>
  <c r="P279" i="37"/>
  <c r="O279" i="37"/>
  <c r="N279" i="37"/>
  <c r="M279" i="37"/>
  <c r="L279" i="37"/>
  <c r="Q278" i="37"/>
  <c r="P278" i="37"/>
  <c r="O278" i="37"/>
  <c r="N278" i="37"/>
  <c r="M278" i="37"/>
  <c r="L278" i="37"/>
  <c r="Q273" i="37"/>
  <c r="P273" i="37"/>
  <c r="O273" i="37"/>
  <c r="N273" i="37"/>
  <c r="M273" i="37"/>
  <c r="L273" i="37"/>
  <c r="Q272" i="37"/>
  <c r="P272" i="37"/>
  <c r="O272" i="37"/>
  <c r="N272" i="37"/>
  <c r="M272" i="37"/>
  <c r="L272" i="37"/>
  <c r="Q268" i="37"/>
  <c r="P268" i="37"/>
  <c r="O268" i="37"/>
  <c r="N268" i="37"/>
  <c r="M268" i="37"/>
  <c r="L268" i="37"/>
  <c r="Q267" i="37"/>
  <c r="P267" i="37"/>
  <c r="O267" i="37"/>
  <c r="N267" i="37"/>
  <c r="M267" i="37"/>
  <c r="L267" i="37"/>
  <c r="Q266" i="37"/>
  <c r="P266" i="37"/>
  <c r="O266" i="37"/>
  <c r="N266" i="37"/>
  <c r="M266" i="37"/>
  <c r="L266" i="37"/>
  <c r="Q262" i="37"/>
  <c r="P262" i="37"/>
  <c r="O262" i="37"/>
  <c r="N262" i="37"/>
  <c r="M262" i="37"/>
  <c r="L262" i="37"/>
  <c r="Q260" i="37"/>
  <c r="P260" i="37"/>
  <c r="O260" i="37"/>
  <c r="N260" i="37"/>
  <c r="M260" i="37"/>
  <c r="L260" i="37"/>
  <c r="Q257" i="37"/>
  <c r="P257" i="37"/>
  <c r="O257" i="37"/>
  <c r="N257" i="37"/>
  <c r="M257" i="37"/>
  <c r="L257" i="37"/>
  <c r="Q255" i="37"/>
  <c r="P255" i="37"/>
  <c r="O255" i="37"/>
  <c r="N255" i="37"/>
  <c r="M255" i="37"/>
  <c r="L255" i="37"/>
  <c r="Q252" i="37"/>
  <c r="P252" i="37"/>
  <c r="O252" i="37"/>
  <c r="N252" i="37"/>
  <c r="M252" i="37"/>
  <c r="L252" i="37"/>
  <c r="Q250" i="37"/>
  <c r="P250" i="37"/>
  <c r="O250" i="37"/>
  <c r="N250" i="37"/>
  <c r="M250" i="37"/>
  <c r="L250" i="37"/>
  <c r="Q247" i="37"/>
  <c r="P247" i="37"/>
  <c r="O247" i="37"/>
  <c r="N247" i="37"/>
  <c r="M247" i="37"/>
  <c r="L247" i="37"/>
  <c r="Q245" i="37"/>
  <c r="P245" i="37"/>
  <c r="O245" i="37"/>
  <c r="N245" i="37"/>
  <c r="M245" i="37"/>
  <c r="L245" i="37"/>
  <c r="Q242" i="37"/>
  <c r="P242" i="37"/>
  <c r="O242" i="37"/>
  <c r="N242" i="37"/>
  <c r="M242" i="37"/>
  <c r="L242" i="37"/>
  <c r="Q241" i="37"/>
  <c r="P241" i="37"/>
  <c r="O241" i="37"/>
  <c r="N241" i="37"/>
  <c r="M241" i="37"/>
  <c r="L241" i="37"/>
  <c r="Q240" i="37"/>
  <c r="P240" i="37"/>
  <c r="O240" i="37"/>
  <c r="N240" i="37"/>
  <c r="M240" i="37"/>
  <c r="L240" i="37"/>
  <c r="Q235" i="37"/>
  <c r="P235" i="37"/>
  <c r="O235" i="37"/>
  <c r="N235" i="37"/>
  <c r="M235" i="37"/>
  <c r="L235" i="37"/>
  <c r="Q234" i="37"/>
  <c r="P234" i="37"/>
  <c r="O234" i="37"/>
  <c r="N234" i="37"/>
  <c r="M234" i="37"/>
  <c r="L234" i="37"/>
  <c r="Q233" i="37"/>
  <c r="P233" i="37"/>
  <c r="O233" i="37"/>
  <c r="N233" i="37"/>
  <c r="M233" i="37"/>
  <c r="L233" i="37"/>
  <c r="Q227" i="37"/>
  <c r="P227" i="37"/>
  <c r="O227" i="37"/>
  <c r="N227" i="37"/>
  <c r="M227" i="37"/>
  <c r="L227" i="37"/>
  <c r="Q226" i="37"/>
  <c r="P226" i="37"/>
  <c r="O226" i="37"/>
  <c r="N226" i="37"/>
  <c r="M226" i="37"/>
  <c r="L226" i="37"/>
  <c r="Q224" i="37"/>
  <c r="P224" i="37"/>
  <c r="O224" i="37"/>
  <c r="N224" i="37"/>
  <c r="M224" i="37"/>
  <c r="L224" i="37"/>
  <c r="Q221" i="37"/>
  <c r="P221" i="37"/>
  <c r="O221" i="37"/>
  <c r="N221" i="37"/>
  <c r="M221" i="37"/>
  <c r="L221" i="37"/>
  <c r="Q219" i="37"/>
  <c r="P219" i="37"/>
  <c r="O219" i="37"/>
  <c r="N219" i="37"/>
  <c r="M219" i="37"/>
  <c r="L219" i="37"/>
  <c r="Q216" i="37"/>
  <c r="P216" i="37"/>
  <c r="O216" i="37"/>
  <c r="N216" i="37"/>
  <c r="M216" i="37"/>
  <c r="L216" i="37"/>
  <c r="Q214" i="37"/>
  <c r="P214" i="37"/>
  <c r="O214" i="37"/>
  <c r="N214" i="37"/>
  <c r="M214" i="37"/>
  <c r="L214" i="37"/>
  <c r="Q211" i="37"/>
  <c r="P211" i="37"/>
  <c r="O211" i="37"/>
  <c r="N211" i="37"/>
  <c r="M211" i="37"/>
  <c r="L211" i="37"/>
  <c r="Q208" i="37"/>
  <c r="P208" i="37"/>
  <c r="O208" i="37"/>
  <c r="N208" i="37"/>
  <c r="M208" i="37"/>
  <c r="L208" i="37"/>
  <c r="Q205" i="37"/>
  <c r="P205" i="37"/>
  <c r="O205" i="37"/>
  <c r="N205" i="37"/>
  <c r="M205" i="37"/>
  <c r="L205" i="37"/>
  <c r="Q201" i="37"/>
  <c r="P201" i="37"/>
  <c r="O201" i="37"/>
  <c r="N201" i="37"/>
  <c r="M201" i="37"/>
  <c r="L201" i="37"/>
  <c r="Q200" i="37"/>
  <c r="P200" i="37"/>
  <c r="O200" i="37"/>
  <c r="N200" i="37"/>
  <c r="M200" i="37"/>
  <c r="L200" i="37"/>
  <c r="Q197" i="37"/>
  <c r="P197" i="37"/>
  <c r="O197" i="37"/>
  <c r="N197" i="37"/>
  <c r="M197" i="37"/>
  <c r="L197" i="37"/>
  <c r="Q196" i="37"/>
  <c r="P196" i="37"/>
  <c r="O196" i="37"/>
  <c r="N196" i="37"/>
  <c r="M196" i="37"/>
  <c r="L196" i="37"/>
  <c r="Q195" i="37"/>
  <c r="P195" i="37"/>
  <c r="O195" i="37"/>
  <c r="N195" i="37"/>
  <c r="M195" i="37"/>
  <c r="L195" i="37"/>
  <c r="Q192" i="37"/>
  <c r="P192" i="37"/>
  <c r="O192" i="37"/>
  <c r="N192" i="37"/>
  <c r="M192" i="37"/>
  <c r="L192" i="37"/>
  <c r="Q191" i="37"/>
  <c r="P191" i="37"/>
  <c r="O191" i="37"/>
  <c r="N191" i="37"/>
  <c r="M191" i="37"/>
  <c r="L191" i="37"/>
  <c r="Q190" i="37"/>
  <c r="P190" i="37"/>
  <c r="O190" i="37"/>
  <c r="N190" i="37"/>
  <c r="M190" i="37"/>
  <c r="L190" i="37"/>
  <c r="Q189" i="37"/>
  <c r="P189" i="37"/>
  <c r="O189" i="37"/>
  <c r="N189" i="37"/>
  <c r="M189" i="37"/>
  <c r="L189" i="37"/>
  <c r="Q183" i="37"/>
  <c r="P183" i="37"/>
  <c r="O183" i="37"/>
  <c r="N183" i="37"/>
  <c r="M183" i="37"/>
  <c r="L183" i="37"/>
  <c r="Q182" i="37"/>
  <c r="P182" i="37"/>
  <c r="O182" i="37"/>
  <c r="N182" i="37"/>
  <c r="M182" i="37"/>
  <c r="L182" i="37"/>
  <c r="Q181" i="37"/>
  <c r="P181" i="37"/>
  <c r="O181" i="37"/>
  <c r="N181" i="37"/>
  <c r="M181" i="37"/>
  <c r="L181" i="37"/>
  <c r="Q178" i="37"/>
  <c r="P178" i="37"/>
  <c r="O178" i="37"/>
  <c r="N178" i="37"/>
  <c r="M178" i="37"/>
  <c r="L178" i="37"/>
  <c r="Q177" i="37"/>
  <c r="P177" i="37"/>
  <c r="O177" i="37"/>
  <c r="N177" i="37"/>
  <c r="M177" i="37"/>
  <c r="L177" i="37"/>
  <c r="Q176" i="37"/>
  <c r="P176" i="37"/>
  <c r="O176" i="37"/>
  <c r="N176" i="37"/>
  <c r="M176" i="37"/>
  <c r="L176" i="37"/>
  <c r="Q175" i="37"/>
  <c r="P175" i="37"/>
  <c r="O175" i="37"/>
  <c r="N175" i="37"/>
  <c r="M175" i="37"/>
  <c r="L175" i="37"/>
  <c r="Q168" i="37"/>
  <c r="P168" i="37"/>
  <c r="O168" i="37"/>
  <c r="N168" i="37"/>
  <c r="M168" i="37"/>
  <c r="L168" i="37"/>
  <c r="Q167" i="37"/>
  <c r="P167" i="37"/>
  <c r="O167" i="37"/>
  <c r="N167" i="37"/>
  <c r="M167" i="37"/>
  <c r="L167" i="37"/>
  <c r="Q165" i="37"/>
  <c r="P165" i="37"/>
  <c r="O165" i="37"/>
  <c r="N165" i="37"/>
  <c r="M165" i="37"/>
  <c r="L165" i="37"/>
  <c r="Q164" i="37"/>
  <c r="P164" i="37"/>
  <c r="O164" i="37"/>
  <c r="N164" i="37"/>
  <c r="M164" i="37"/>
  <c r="L164" i="37"/>
  <c r="Q163" i="37"/>
  <c r="P163" i="37"/>
  <c r="O163" i="37"/>
  <c r="N163" i="37"/>
  <c r="M163" i="37"/>
  <c r="L163" i="37"/>
  <c r="Q162" i="37"/>
  <c r="P162" i="37"/>
  <c r="O162" i="37"/>
  <c r="N162" i="37"/>
  <c r="M162" i="37"/>
  <c r="L162" i="37"/>
  <c r="Q153" i="37"/>
  <c r="P153" i="37"/>
  <c r="O153" i="37"/>
  <c r="N153" i="37"/>
  <c r="M153" i="37"/>
  <c r="L153" i="37"/>
  <c r="Q152" i="37"/>
  <c r="P152" i="37"/>
  <c r="O152" i="37"/>
  <c r="N152" i="37"/>
  <c r="M152" i="37"/>
  <c r="L152" i="37"/>
  <c r="Q151" i="37"/>
  <c r="P151" i="37"/>
  <c r="O151" i="37"/>
  <c r="N151" i="37"/>
  <c r="M151" i="37"/>
  <c r="L151" i="37"/>
  <c r="Q150" i="37"/>
  <c r="P150" i="37"/>
  <c r="O150" i="37"/>
  <c r="N150" i="37"/>
  <c r="M150" i="37"/>
  <c r="L150" i="37"/>
  <c r="Q138" i="37"/>
  <c r="P138" i="37"/>
  <c r="O138" i="37"/>
  <c r="N138" i="37"/>
  <c r="M138" i="37"/>
  <c r="L138" i="37"/>
  <c r="Q136" i="37"/>
  <c r="P136" i="37"/>
  <c r="O136" i="37"/>
  <c r="N136" i="37"/>
  <c r="M136" i="37"/>
  <c r="L136" i="37"/>
  <c r="Q135" i="37"/>
  <c r="P135" i="37"/>
  <c r="O135" i="37"/>
  <c r="N135" i="37"/>
  <c r="M135" i="37"/>
  <c r="L135" i="37"/>
  <c r="Q131" i="37"/>
  <c r="P131" i="37"/>
  <c r="O131" i="37"/>
  <c r="N131" i="37"/>
  <c r="M131" i="37"/>
  <c r="L131" i="37"/>
  <c r="Q130" i="37"/>
  <c r="P130" i="37"/>
  <c r="O130" i="37"/>
  <c r="N130" i="37"/>
  <c r="M130" i="37"/>
  <c r="L130" i="37"/>
  <c r="Q129" i="37"/>
  <c r="P129" i="37"/>
  <c r="O129" i="37"/>
  <c r="N129" i="37"/>
  <c r="M129" i="37"/>
  <c r="L129" i="37"/>
  <c r="Q123" i="37"/>
  <c r="P123" i="37"/>
  <c r="O123" i="37"/>
  <c r="N123" i="37"/>
  <c r="M123" i="37"/>
  <c r="L123" i="37"/>
  <c r="Q122" i="37"/>
  <c r="P122" i="37"/>
  <c r="O122" i="37"/>
  <c r="N122" i="37"/>
  <c r="M122" i="37"/>
  <c r="L122" i="37"/>
  <c r="Q121" i="37"/>
  <c r="P121" i="37"/>
  <c r="O121" i="37"/>
  <c r="N121" i="37"/>
  <c r="M121" i="37"/>
  <c r="L121" i="37"/>
  <c r="Q120" i="37"/>
  <c r="P120" i="37"/>
  <c r="O120" i="37"/>
  <c r="N120" i="37"/>
  <c r="M120" i="37"/>
  <c r="L120" i="37"/>
  <c r="Q113" i="37"/>
  <c r="P113" i="37"/>
  <c r="O113" i="37"/>
  <c r="N113" i="37"/>
  <c r="M113" i="37"/>
  <c r="L113" i="37"/>
  <c r="Q112" i="37"/>
  <c r="P112" i="37"/>
  <c r="O112" i="37"/>
  <c r="N112" i="37"/>
  <c r="M112" i="37"/>
  <c r="L112" i="37"/>
  <c r="Q111" i="37"/>
  <c r="P111" i="37"/>
  <c r="O111" i="37"/>
  <c r="N111" i="37"/>
  <c r="M111" i="37"/>
  <c r="L111" i="37"/>
  <c r="Q110" i="37"/>
  <c r="P110" i="37"/>
  <c r="O110" i="37"/>
  <c r="N110" i="37"/>
  <c r="M110" i="37"/>
  <c r="L110" i="37"/>
  <c r="Q99" i="37"/>
  <c r="P99" i="37"/>
  <c r="O99" i="37"/>
  <c r="N99" i="37"/>
  <c r="M99" i="37"/>
  <c r="L99" i="37"/>
  <c r="Q88" i="37"/>
  <c r="P88" i="37"/>
  <c r="O88" i="37"/>
  <c r="N88" i="37"/>
  <c r="M88" i="37"/>
  <c r="Q83" i="37"/>
  <c r="P83" i="37"/>
  <c r="O83" i="37"/>
  <c r="N83" i="37"/>
  <c r="M83" i="37"/>
  <c r="L83" i="37"/>
  <c r="Q34" i="37"/>
  <c r="P34" i="37"/>
  <c r="O34" i="37"/>
  <c r="N34" i="37"/>
  <c r="M34" i="37"/>
  <c r="L34" i="37"/>
  <c r="Q33" i="37"/>
  <c r="P33" i="37"/>
  <c r="O33" i="37"/>
  <c r="N33" i="37"/>
  <c r="M33" i="37"/>
  <c r="L33" i="37"/>
  <c r="Q32" i="37"/>
  <c r="P32" i="37"/>
  <c r="O32" i="37"/>
  <c r="N32" i="37"/>
  <c r="M32" i="37"/>
  <c r="L32" i="37"/>
  <c r="F298" i="37"/>
  <c r="F295" i="37"/>
  <c r="F293" i="37"/>
  <c r="F291" i="37"/>
  <c r="F289" i="37"/>
  <c r="F281" i="37"/>
  <c r="F280" i="37"/>
  <c r="K279" i="37"/>
  <c r="J279" i="37"/>
  <c r="I279" i="37"/>
  <c r="I278" i="37" s="1"/>
  <c r="H279" i="37"/>
  <c r="G279" i="37"/>
  <c r="K278" i="37"/>
  <c r="J278" i="37"/>
  <c r="H278" i="37"/>
  <c r="F277" i="37"/>
  <c r="F276" i="37"/>
  <c r="F275" i="37"/>
  <c r="F274" i="37"/>
  <c r="K273" i="37"/>
  <c r="K272" i="37" s="1"/>
  <c r="J273" i="37"/>
  <c r="I273" i="37"/>
  <c r="I272" i="37" s="1"/>
  <c r="H273" i="37"/>
  <c r="G273" i="37"/>
  <c r="F273" i="37" s="1"/>
  <c r="J272" i="37"/>
  <c r="H272" i="37"/>
  <c r="F271" i="37"/>
  <c r="F270" i="37"/>
  <c r="F269" i="37"/>
  <c r="K268" i="37"/>
  <c r="J268" i="37"/>
  <c r="I268" i="37"/>
  <c r="H268" i="37"/>
  <c r="G268" i="37"/>
  <c r="F268" i="37" s="1"/>
  <c r="K267" i="37"/>
  <c r="J267" i="37"/>
  <c r="J266" i="37" s="1"/>
  <c r="I267" i="37"/>
  <c r="H267" i="37"/>
  <c r="G267" i="37"/>
  <c r="K266" i="37"/>
  <c r="I266" i="37"/>
  <c r="H266" i="37"/>
  <c r="G266" i="37"/>
  <c r="F265" i="37"/>
  <c r="F264" i="37"/>
  <c r="F263" i="37"/>
  <c r="K262" i="37"/>
  <c r="K260" i="37" s="1"/>
  <c r="J262" i="37"/>
  <c r="I262" i="37"/>
  <c r="I260" i="37" s="1"/>
  <c r="H262" i="37"/>
  <c r="G262" i="37"/>
  <c r="F261" i="37"/>
  <c r="J260" i="37"/>
  <c r="H260" i="37"/>
  <c r="F259" i="37"/>
  <c r="F258" i="37"/>
  <c r="K257" i="37"/>
  <c r="K255" i="37" s="1"/>
  <c r="J257" i="37"/>
  <c r="J255" i="37" s="1"/>
  <c r="I257" i="37"/>
  <c r="H257" i="37"/>
  <c r="H255" i="37" s="1"/>
  <c r="G257" i="37"/>
  <c r="F257" i="37" s="1"/>
  <c r="F256" i="37"/>
  <c r="I255" i="37"/>
  <c r="F254" i="37"/>
  <c r="F253" i="37"/>
  <c r="K252" i="37"/>
  <c r="K250" i="37" s="1"/>
  <c r="J252" i="37"/>
  <c r="I252" i="37"/>
  <c r="I250" i="37" s="1"/>
  <c r="H252" i="37"/>
  <c r="G252" i="37"/>
  <c r="F251" i="37"/>
  <c r="J250" i="37"/>
  <c r="H250" i="37"/>
  <c r="F249" i="37"/>
  <c r="F248" i="37"/>
  <c r="K247" i="37"/>
  <c r="K245" i="37" s="1"/>
  <c r="J247" i="37"/>
  <c r="J245" i="37" s="1"/>
  <c r="I247" i="37"/>
  <c r="H247" i="37"/>
  <c r="H245" i="37" s="1"/>
  <c r="G247" i="37"/>
  <c r="F247" i="37" s="1"/>
  <c r="F246" i="37"/>
  <c r="I245" i="37"/>
  <c r="F244" i="37"/>
  <c r="F243" i="37"/>
  <c r="K242" i="37"/>
  <c r="J242" i="37"/>
  <c r="I242" i="37"/>
  <c r="H242" i="37"/>
  <c r="G242" i="37"/>
  <c r="K241" i="37"/>
  <c r="J241" i="37"/>
  <c r="J240" i="37" s="1"/>
  <c r="I241" i="37"/>
  <c r="H241" i="37"/>
  <c r="H240" i="37" s="1"/>
  <c r="G241" i="37"/>
  <c r="K240" i="37"/>
  <c r="I240" i="37"/>
  <c r="G240" i="37"/>
  <c r="F239" i="37"/>
  <c r="F238" i="37"/>
  <c r="F237" i="37"/>
  <c r="F236" i="37"/>
  <c r="K235" i="37"/>
  <c r="J235" i="37"/>
  <c r="I235" i="37"/>
  <c r="H235" i="37"/>
  <c r="G235" i="37"/>
  <c r="K234" i="37"/>
  <c r="K233" i="37" s="1"/>
  <c r="J234" i="37"/>
  <c r="I234" i="37"/>
  <c r="I233" i="37" s="1"/>
  <c r="H234" i="37"/>
  <c r="G234" i="37"/>
  <c r="F234" i="37" s="1"/>
  <c r="F232" i="37"/>
  <c r="F231" i="37"/>
  <c r="F230" i="37"/>
  <c r="F229" i="37"/>
  <c r="F228" i="37"/>
  <c r="K227" i="37"/>
  <c r="K226" i="37" s="1"/>
  <c r="J227" i="37"/>
  <c r="J226" i="37" s="1"/>
  <c r="I227" i="37"/>
  <c r="I226" i="37" s="1"/>
  <c r="H227" i="37"/>
  <c r="H226" i="37" s="1"/>
  <c r="G227" i="37"/>
  <c r="G226" i="37" s="1"/>
  <c r="F225" i="37"/>
  <c r="K224" i="37"/>
  <c r="J224" i="37"/>
  <c r="I224" i="37"/>
  <c r="H224" i="37"/>
  <c r="H221" i="37" s="1"/>
  <c r="G224" i="37"/>
  <c r="F223" i="37"/>
  <c r="F222" i="37"/>
  <c r="J221" i="37"/>
  <c r="F220" i="37"/>
  <c r="K219" i="37"/>
  <c r="K216" i="37" s="1"/>
  <c r="J219" i="37"/>
  <c r="I219" i="37"/>
  <c r="I216" i="37" s="1"/>
  <c r="H219" i="37"/>
  <c r="G219" i="37"/>
  <c r="F219" i="37" s="1"/>
  <c r="F218" i="37"/>
  <c r="F217" i="37"/>
  <c r="J216" i="37"/>
  <c r="H216" i="37"/>
  <c r="F215" i="37"/>
  <c r="K214" i="37"/>
  <c r="K211" i="37" s="1"/>
  <c r="J214" i="37"/>
  <c r="I214" i="37"/>
  <c r="I211" i="37" s="1"/>
  <c r="H214" i="37"/>
  <c r="H211" i="37" s="1"/>
  <c r="G214" i="37"/>
  <c r="F213" i="37"/>
  <c r="F212" i="37"/>
  <c r="J211" i="37"/>
  <c r="F210" i="37"/>
  <c r="F209" i="37"/>
  <c r="K208" i="37"/>
  <c r="K205" i="37" s="1"/>
  <c r="J208" i="37"/>
  <c r="I208" i="37"/>
  <c r="I205" i="37" s="1"/>
  <c r="H208" i="37"/>
  <c r="H205" i="37" s="1"/>
  <c r="G208" i="37"/>
  <c r="F207" i="37"/>
  <c r="F206" i="37"/>
  <c r="J205" i="37"/>
  <c r="F204" i="37"/>
  <c r="F203" i="37"/>
  <c r="F202" i="37"/>
  <c r="K201" i="37"/>
  <c r="J201" i="37"/>
  <c r="J200" i="37" s="1"/>
  <c r="I201" i="37"/>
  <c r="H201" i="37"/>
  <c r="H200" i="37" s="1"/>
  <c r="G201" i="37"/>
  <c r="K200" i="37"/>
  <c r="I200" i="37"/>
  <c r="G200" i="37"/>
  <c r="F199" i="37"/>
  <c r="F198" i="37"/>
  <c r="K197" i="37"/>
  <c r="J197" i="37"/>
  <c r="I197" i="37"/>
  <c r="H197" i="37"/>
  <c r="G197" i="37"/>
  <c r="K196" i="37"/>
  <c r="K195" i="37" s="1"/>
  <c r="J196" i="37"/>
  <c r="I196" i="37"/>
  <c r="I195" i="37" s="1"/>
  <c r="H196" i="37"/>
  <c r="G196" i="37"/>
  <c r="F196" i="37" s="1"/>
  <c r="J195" i="37"/>
  <c r="H195" i="37"/>
  <c r="F194" i="37"/>
  <c r="F193" i="37"/>
  <c r="K192" i="37"/>
  <c r="J192" i="37"/>
  <c r="I192" i="37"/>
  <c r="H192" i="37"/>
  <c r="G192" i="37"/>
  <c r="F192" i="37" s="1"/>
  <c r="K191" i="37"/>
  <c r="J191" i="37"/>
  <c r="I191" i="37"/>
  <c r="H191" i="37"/>
  <c r="G191" i="37"/>
  <c r="K190" i="37"/>
  <c r="K189" i="37" s="1"/>
  <c r="J190" i="37"/>
  <c r="I190" i="37"/>
  <c r="I189" i="37" s="1"/>
  <c r="H190" i="37"/>
  <c r="G190" i="37"/>
  <c r="F190" i="37" s="1"/>
  <c r="J189" i="37"/>
  <c r="H189" i="37"/>
  <c r="F188" i="37"/>
  <c r="F187" i="37"/>
  <c r="F186" i="37"/>
  <c r="F185" i="37"/>
  <c r="F184" i="37"/>
  <c r="K183" i="37"/>
  <c r="J183" i="37"/>
  <c r="I183" i="37"/>
  <c r="H183" i="37"/>
  <c r="G183" i="37"/>
  <c r="K182" i="37"/>
  <c r="K181" i="37" s="1"/>
  <c r="J182" i="37"/>
  <c r="I182" i="37"/>
  <c r="I181" i="37" s="1"/>
  <c r="H182" i="37"/>
  <c r="G182" i="37"/>
  <c r="G181" i="37" s="1"/>
  <c r="F180" i="37"/>
  <c r="F179" i="37"/>
  <c r="K178" i="37"/>
  <c r="J178" i="37"/>
  <c r="I178" i="37"/>
  <c r="H178" i="37"/>
  <c r="G178" i="37"/>
  <c r="K177" i="37"/>
  <c r="J177" i="37"/>
  <c r="I177" i="37"/>
  <c r="H177" i="37"/>
  <c r="G177" i="37"/>
  <c r="K176" i="37"/>
  <c r="K175" i="37" s="1"/>
  <c r="J176" i="37"/>
  <c r="J175" i="37" s="1"/>
  <c r="I176" i="37"/>
  <c r="H176" i="37"/>
  <c r="H175" i="37" s="1"/>
  <c r="G176" i="37"/>
  <c r="G175" i="37" s="1"/>
  <c r="I175" i="37"/>
  <c r="F174" i="37"/>
  <c r="F173" i="37"/>
  <c r="F172" i="37"/>
  <c r="F171" i="37"/>
  <c r="F170" i="37"/>
  <c r="F169" i="37"/>
  <c r="K168" i="37"/>
  <c r="K167" i="37" s="1"/>
  <c r="J168" i="37"/>
  <c r="J167" i="37" s="1"/>
  <c r="I168" i="37"/>
  <c r="H168" i="37"/>
  <c r="H167" i="37" s="1"/>
  <c r="G168" i="37"/>
  <c r="G167" i="37" s="1"/>
  <c r="I167" i="37"/>
  <c r="F166" i="37"/>
  <c r="K165" i="37"/>
  <c r="J165" i="37"/>
  <c r="I165" i="37"/>
  <c r="H165" i="37"/>
  <c r="G165" i="37"/>
  <c r="K164" i="37"/>
  <c r="J164" i="37"/>
  <c r="I164" i="37"/>
  <c r="H164" i="37"/>
  <c r="G164" i="37"/>
  <c r="K163" i="37"/>
  <c r="J163" i="37"/>
  <c r="I163" i="37"/>
  <c r="H163" i="37"/>
  <c r="H162" i="37" s="1"/>
  <c r="G163" i="37"/>
  <c r="J162" i="37"/>
  <c r="F161" i="37"/>
  <c r="F160" i="37"/>
  <c r="F159" i="37"/>
  <c r="F158" i="37"/>
  <c r="F157" i="37"/>
  <c r="F156" i="37"/>
  <c r="F155" i="37"/>
  <c r="F154" i="37"/>
  <c r="K153" i="37"/>
  <c r="J153" i="37"/>
  <c r="I153" i="37"/>
  <c r="H153" i="37"/>
  <c r="G153" i="37"/>
  <c r="K152" i="37"/>
  <c r="J152" i="37"/>
  <c r="I152" i="37"/>
  <c r="H152" i="37"/>
  <c r="G152" i="37"/>
  <c r="K151" i="37"/>
  <c r="J151" i="37"/>
  <c r="I151" i="37"/>
  <c r="I150" i="37" s="1"/>
  <c r="H151" i="37"/>
  <c r="G151" i="37"/>
  <c r="F151" i="37" s="1"/>
  <c r="J150" i="37"/>
  <c r="H150" i="37"/>
  <c r="F149" i="37"/>
  <c r="F148" i="37"/>
  <c r="F147" i="37"/>
  <c r="F146" i="37"/>
  <c r="F145" i="37"/>
  <c r="F144" i="37"/>
  <c r="F143" i="37"/>
  <c r="F142" i="37"/>
  <c r="F141" i="37"/>
  <c r="F140" i="37"/>
  <c r="F139" i="37"/>
  <c r="K138" i="37"/>
  <c r="J138" i="37"/>
  <c r="I138" i="37"/>
  <c r="H138" i="37"/>
  <c r="G138" i="37"/>
  <c r="F137" i="37"/>
  <c r="K136" i="37"/>
  <c r="J136" i="37"/>
  <c r="J135" i="37" s="1"/>
  <c r="I136" i="37"/>
  <c r="H136" i="37"/>
  <c r="H135" i="37" s="1"/>
  <c r="G136" i="37"/>
  <c r="F136" i="37" s="1"/>
  <c r="F134" i="37"/>
  <c r="F133" i="37"/>
  <c r="F132" i="37"/>
  <c r="K131" i="37"/>
  <c r="J131" i="37"/>
  <c r="I131" i="37"/>
  <c r="H131" i="37"/>
  <c r="H129" i="37" s="1"/>
  <c r="G131" i="37"/>
  <c r="K130" i="37"/>
  <c r="J130" i="37"/>
  <c r="I130" i="37"/>
  <c r="H130" i="37"/>
  <c r="G130" i="37"/>
  <c r="F128" i="37"/>
  <c r="F127" i="37"/>
  <c r="F126" i="37"/>
  <c r="F125" i="37"/>
  <c r="F124" i="37"/>
  <c r="K123" i="37"/>
  <c r="J123" i="37"/>
  <c r="I123" i="37"/>
  <c r="H123" i="37"/>
  <c r="G123" i="37"/>
  <c r="K122" i="37"/>
  <c r="J122" i="37"/>
  <c r="I122" i="37"/>
  <c r="H122" i="37"/>
  <c r="G122" i="37"/>
  <c r="K121" i="37"/>
  <c r="J121" i="37"/>
  <c r="I121" i="37"/>
  <c r="I120" i="37" s="1"/>
  <c r="H121" i="37"/>
  <c r="G121" i="37"/>
  <c r="F121" i="37" s="1"/>
  <c r="J120" i="37"/>
  <c r="H120" i="37"/>
  <c r="F119" i="37"/>
  <c r="F118" i="37"/>
  <c r="F117" i="37"/>
  <c r="F116" i="37"/>
  <c r="F115" i="37"/>
  <c r="F114" i="37"/>
  <c r="K113" i="37"/>
  <c r="J113" i="37"/>
  <c r="I113" i="37"/>
  <c r="H113" i="37"/>
  <c r="G113" i="37"/>
  <c r="K112" i="37"/>
  <c r="J112" i="37"/>
  <c r="I112" i="37"/>
  <c r="H112" i="37"/>
  <c r="G112" i="37"/>
  <c r="K111" i="37"/>
  <c r="J111" i="37"/>
  <c r="I111" i="37"/>
  <c r="I110" i="37" s="1"/>
  <c r="H111" i="37"/>
  <c r="G111" i="37"/>
  <c r="J110" i="37"/>
  <c r="H110" i="37"/>
  <c r="F109" i="37"/>
  <c r="F108" i="37"/>
  <c r="F107" i="37"/>
  <c r="F106" i="37"/>
  <c r="F105" i="37"/>
  <c r="F104" i="37"/>
  <c r="F103" i="37"/>
  <c r="F102" i="37"/>
  <c r="K99" i="37"/>
  <c r="J99" i="37"/>
  <c r="I99" i="37"/>
  <c r="H99" i="37"/>
  <c r="G99" i="37"/>
  <c r="F95" i="37"/>
  <c r="F94" i="37"/>
  <c r="F93" i="37"/>
  <c r="F92" i="37"/>
  <c r="F91" i="37"/>
  <c r="F90" i="37"/>
  <c r="F89" i="37"/>
  <c r="K88" i="37"/>
  <c r="J88" i="37"/>
  <c r="I88" i="37"/>
  <c r="H88" i="37"/>
  <c r="G88" i="37"/>
  <c r="F87" i="37"/>
  <c r="F86" i="37"/>
  <c r="F85" i="37"/>
  <c r="F83" i="37" s="1"/>
  <c r="F84" i="37"/>
  <c r="K83" i="37"/>
  <c r="J83" i="37"/>
  <c r="I83" i="37"/>
  <c r="H83" i="37"/>
  <c r="G83" i="37"/>
  <c r="F82" i="37"/>
  <c r="F81" i="37"/>
  <c r="F80" i="37"/>
  <c r="F79" i="37"/>
  <c r="F78" i="37"/>
  <c r="F77" i="37"/>
  <c r="F76" i="37"/>
  <c r="F75" i="37"/>
  <c r="F74" i="37"/>
  <c r="F72" i="37"/>
  <c r="F71" i="37"/>
  <c r="F70" i="37"/>
  <c r="F69" i="37"/>
  <c r="F68" i="37"/>
  <c r="F67" i="37"/>
  <c r="F66" i="37"/>
  <c r="F65" i="37"/>
  <c r="F64" i="37"/>
  <c r="F63" i="37"/>
  <c r="F62" i="37"/>
  <c r="F61" i="37"/>
  <c r="F60" i="37"/>
  <c r="F59" i="37"/>
  <c r="F57" i="37"/>
  <c r="F56" i="37"/>
  <c r="F55" i="37"/>
  <c r="F54" i="37"/>
  <c r="F52" i="37"/>
  <c r="F51" i="37"/>
  <c r="F46" i="37"/>
  <c r="F45" i="37"/>
  <c r="F41" i="37"/>
  <c r="F40" i="37"/>
  <c r="F39" i="37"/>
  <c r="F38" i="37"/>
  <c r="F37" i="37"/>
  <c r="F36" i="37"/>
  <c r="K34" i="37"/>
  <c r="J34" i="37"/>
  <c r="I34" i="37"/>
  <c r="H34" i="37"/>
  <c r="G34" i="37"/>
  <c r="F34" i="37" s="1"/>
  <c r="K33" i="37"/>
  <c r="J33" i="37"/>
  <c r="I33" i="37"/>
  <c r="H33" i="37"/>
  <c r="H32" i="37" s="1"/>
  <c r="G33" i="37"/>
  <c r="J32" i="37"/>
  <c r="F31" i="37"/>
  <c r="F30" i="37"/>
  <c r="F29" i="37"/>
  <c r="F28" i="37"/>
  <c r="F27" i="37"/>
  <c r="F26" i="37"/>
  <c r="F25" i="37"/>
  <c r="F24" i="37"/>
  <c r="F23" i="37"/>
  <c r="F22" i="37"/>
  <c r="F21" i="37"/>
  <c r="F20" i="37"/>
  <c r="F19" i="37"/>
  <c r="F18" i="37"/>
  <c r="F17" i="37"/>
  <c r="F16" i="37"/>
  <c r="F15" i="37"/>
  <c r="F14" i="37"/>
  <c r="F13" i="37"/>
  <c r="F12" i="37"/>
  <c r="F11" i="37"/>
  <c r="F10" i="37"/>
  <c r="F9" i="37"/>
  <c r="F8" i="37"/>
  <c r="K120" i="37" l="1"/>
  <c r="F123" i="37"/>
  <c r="F163" i="37"/>
  <c r="I162" i="37"/>
  <c r="K162" i="37"/>
  <c r="F165" i="37"/>
  <c r="G189" i="37"/>
  <c r="F189" i="37" s="1"/>
  <c r="G195" i="37"/>
  <c r="G216" i="37"/>
  <c r="F216" i="37" s="1"/>
  <c r="F200" i="37"/>
  <c r="H233" i="37"/>
  <c r="J233" i="37"/>
  <c r="F266" i="37"/>
  <c r="F191" i="37"/>
  <c r="F195" i="37"/>
  <c r="F197" i="37"/>
  <c r="F201" i="37"/>
  <c r="F214" i="37"/>
  <c r="F267" i="37"/>
  <c r="H100" i="37"/>
  <c r="H98" i="37" s="1"/>
  <c r="J100" i="37"/>
  <c r="F111" i="37"/>
  <c r="K110" i="37"/>
  <c r="F113" i="37"/>
  <c r="K150" i="37"/>
  <c r="F153" i="37"/>
  <c r="F242" i="37"/>
  <c r="F99" i="37"/>
  <c r="G32" i="37"/>
  <c r="I32" i="37"/>
  <c r="K32" i="37"/>
  <c r="G110" i="37"/>
  <c r="F112" i="37"/>
  <c r="G120" i="37"/>
  <c r="F120" i="37" s="1"/>
  <c r="F122" i="37"/>
  <c r="F130" i="37"/>
  <c r="I129" i="37"/>
  <c r="K129" i="37"/>
  <c r="J129" i="37"/>
  <c r="G150" i="37"/>
  <c r="F150" i="37" s="1"/>
  <c r="F152" i="37"/>
  <c r="G162" i="37"/>
  <c r="F162" i="37" s="1"/>
  <c r="F164" i="37"/>
  <c r="F226" i="37"/>
  <c r="F177" i="37"/>
  <c r="H181" i="37"/>
  <c r="J181" i="37"/>
  <c r="F183" i="37"/>
  <c r="F227" i="37"/>
  <c r="F279" i="37"/>
  <c r="J98" i="37"/>
  <c r="F33" i="37"/>
  <c r="G100" i="37"/>
  <c r="G98" i="37" s="1"/>
  <c r="I100" i="37"/>
  <c r="I98" i="37" s="1"/>
  <c r="K100" i="37"/>
  <c r="K98" i="37" s="1"/>
  <c r="F88" i="37"/>
  <c r="F110" i="37"/>
  <c r="F131" i="37"/>
  <c r="I135" i="37"/>
  <c r="K135" i="37"/>
  <c r="F168" i="37"/>
  <c r="F176" i="37"/>
  <c r="F178" i="37"/>
  <c r="F182" i="37"/>
  <c r="F208" i="37"/>
  <c r="F224" i="37"/>
  <c r="I285" i="37"/>
  <c r="I306" i="37" s="1"/>
  <c r="K285" i="37"/>
  <c r="K306" i="37" s="1"/>
  <c r="F235" i="37"/>
  <c r="F241" i="37"/>
  <c r="G245" i="37"/>
  <c r="G255" i="37"/>
  <c r="F255" i="37" s="1"/>
  <c r="G272" i="37"/>
  <c r="F272" i="37" s="1"/>
  <c r="G278" i="37"/>
  <c r="F278" i="37" s="1"/>
  <c r="F167" i="37"/>
  <c r="F175" i="37"/>
  <c r="F181" i="37"/>
  <c r="F240" i="37"/>
  <c r="G284" i="37"/>
  <c r="I283" i="37"/>
  <c r="K283" i="37"/>
  <c r="Q283" i="37"/>
  <c r="Q304" i="37" s="1"/>
  <c r="O283" i="37"/>
  <c r="O304" i="37" s="1"/>
  <c r="Q285" i="37"/>
  <c r="P285" i="37"/>
  <c r="O285" i="37"/>
  <c r="Q284" i="37"/>
  <c r="Q305" i="37" s="1"/>
  <c r="O284" i="37"/>
  <c r="O305" i="37" s="1"/>
  <c r="L285" i="37"/>
  <c r="N285" i="37"/>
  <c r="L284" i="37"/>
  <c r="L305" i="37" s="1"/>
  <c r="N284" i="37"/>
  <c r="N305" i="37" s="1"/>
  <c r="M285" i="37"/>
  <c r="M284" i="37"/>
  <c r="M305" i="37" s="1"/>
  <c r="M283" i="37"/>
  <c r="P284" i="37"/>
  <c r="P305" i="37" s="1"/>
  <c r="P283" i="37"/>
  <c r="N283" i="37"/>
  <c r="N304" i="37" s="1"/>
  <c r="L283" i="37"/>
  <c r="L282" i="37" s="1"/>
  <c r="L100" i="37"/>
  <c r="L98" i="37" s="1"/>
  <c r="N100" i="37"/>
  <c r="N98" i="37" s="1"/>
  <c r="P100" i="37"/>
  <c r="P98" i="37" s="1"/>
  <c r="M100" i="37"/>
  <c r="M98" i="37" s="1"/>
  <c r="O100" i="37"/>
  <c r="O98" i="37" s="1"/>
  <c r="Q100" i="37"/>
  <c r="Q98" i="37" s="1"/>
  <c r="N306" i="37"/>
  <c r="G305" i="37"/>
  <c r="I304" i="37"/>
  <c r="K304" i="37"/>
  <c r="F98" i="37"/>
  <c r="F100" i="37"/>
  <c r="G129" i="37"/>
  <c r="F129" i="37" s="1"/>
  <c r="F138" i="37"/>
  <c r="G135" i="37"/>
  <c r="F135" i="37" s="1"/>
  <c r="G205" i="37"/>
  <c r="F205" i="37" s="1"/>
  <c r="G211" i="37"/>
  <c r="F211" i="37" s="1"/>
  <c r="G221" i="37"/>
  <c r="I221" i="37"/>
  <c r="K221" i="37"/>
  <c r="H285" i="37"/>
  <c r="H306" i="37" s="1"/>
  <c r="J285" i="37"/>
  <c r="J306" i="37" s="1"/>
  <c r="G233" i="37"/>
  <c r="F233" i="37" s="1"/>
  <c r="F245" i="37"/>
  <c r="F252" i="37"/>
  <c r="G250" i="37"/>
  <c r="F250" i="37" s="1"/>
  <c r="H283" i="37"/>
  <c r="J283" i="37"/>
  <c r="K284" i="37"/>
  <c r="K305" i="37" s="1"/>
  <c r="F262" i="37"/>
  <c r="G260" i="37"/>
  <c r="F260" i="37" s="1"/>
  <c r="H284" i="37"/>
  <c r="H305" i="37" s="1"/>
  <c r="J284" i="37"/>
  <c r="J305" i="37" s="1"/>
  <c r="G283" i="37"/>
  <c r="I284" i="37"/>
  <c r="I305" i="37" s="1"/>
  <c r="G285" i="37"/>
  <c r="F32" i="37" l="1"/>
  <c r="O306" i="37"/>
  <c r="Q306" i="37"/>
  <c r="P306" i="37"/>
  <c r="L306" i="37"/>
  <c r="M306" i="37"/>
  <c r="M282" i="37"/>
  <c r="M304" i="37"/>
  <c r="M303" i="37" s="1"/>
  <c r="O303" i="37"/>
  <c r="Q282" i="37"/>
  <c r="O282" i="37"/>
  <c r="N303" i="37"/>
  <c r="P282" i="37"/>
  <c r="P304" i="37"/>
  <c r="N282" i="37"/>
  <c r="L304" i="37"/>
  <c r="L303" i="37" s="1"/>
  <c r="Q303" i="37"/>
  <c r="P303" i="37"/>
  <c r="G306" i="37"/>
  <c r="F306" i="37" s="1"/>
  <c r="F285" i="37"/>
  <c r="G304" i="37"/>
  <c r="F283" i="37"/>
  <c r="G282" i="37"/>
  <c r="J282" i="37"/>
  <c r="J304" i="37"/>
  <c r="J303" i="37" s="1"/>
  <c r="F221" i="37"/>
  <c r="K282" i="37"/>
  <c r="I282" i="37"/>
  <c r="F284" i="37"/>
  <c r="H282" i="37"/>
  <c r="H304" i="37"/>
  <c r="H303" i="37" s="1"/>
  <c r="K303" i="37"/>
  <c r="I303" i="37"/>
  <c r="F305" i="37"/>
  <c r="F282" i="37" l="1"/>
  <c r="G303" i="37"/>
  <c r="F304" i="37"/>
  <c r="F303" i="37" s="1"/>
</calcChain>
</file>

<file path=xl/sharedStrings.xml><?xml version="1.0" encoding="utf-8"?>
<sst xmlns="http://schemas.openxmlformats.org/spreadsheetml/2006/main" count="695" uniqueCount="312">
  <si>
    <t>Наименование мероприятия</t>
  </si>
  <si>
    <t>Исполнитель</t>
  </si>
  <si>
    <t>Источник финансирования</t>
  </si>
  <si>
    <t>Сумма, тыс. руб.</t>
  </si>
  <si>
    <t>В том числе по годам</t>
  </si>
  <si>
    <t>бюджет МО МР «Печора»</t>
  </si>
  <si>
    <t>III. Мероприятия по энергосбережению в организациях с участием муниципального образования и повышению энергетической эффективности этих организаций</t>
  </si>
  <si>
    <t>1. Проведение энергетического обследования зданий, строений, сооружений</t>
  </si>
  <si>
    <t>объект</t>
  </si>
  <si>
    <t>2012г.- 1</t>
  </si>
  <si>
    <t>Администрация МР «Печора»</t>
  </si>
  <si>
    <t>Управление образования муниципального района «Печора»</t>
  </si>
  <si>
    <t>2012г.-20</t>
  </si>
  <si>
    <t>2013г.-8</t>
  </si>
  <si>
    <t>Управление культуры и туризма муниципального района «Печора»</t>
  </si>
  <si>
    <t>2012г.-15</t>
  </si>
  <si>
    <t>МУ «Печорская ЦРБ»</t>
  </si>
  <si>
    <t>2012г.-1</t>
  </si>
  <si>
    <t>МУП «Ритуал»</t>
  </si>
  <si>
    <t>2012г.- 3</t>
  </si>
  <si>
    <t>МУП «Рембыттехника»</t>
  </si>
  <si>
    <t>2. Оснащение зданий, строений сооружений приборами учета тепловой энергии</t>
  </si>
  <si>
    <t>Штук</t>
  </si>
  <si>
    <t>2010г.- 1</t>
  </si>
  <si>
    <t>2012г.-2</t>
  </si>
  <si>
    <t>2011г.-2</t>
  </si>
  <si>
    <t xml:space="preserve">2010г.-1 </t>
  </si>
  <si>
    <t>МУП «Ретро»</t>
  </si>
  <si>
    <t>3.Установка прибора учета холодного водоснабжения</t>
  </si>
  <si>
    <t>штук</t>
  </si>
  <si>
    <t>2013г.-1</t>
  </si>
  <si>
    <t>2011г. -2</t>
  </si>
  <si>
    <t>4. Установка прибора учета горячего водоснабжения</t>
  </si>
  <si>
    <t>2010г.-1</t>
  </si>
  <si>
    <t>5. Установка энергосберегающих окон</t>
  </si>
  <si>
    <t>2011г.-7</t>
  </si>
  <si>
    <t>Комитет по управлению муниципальной собственностью муниципального района «Печора»</t>
  </si>
  <si>
    <t>МУП «Аптека № 19»</t>
  </si>
  <si>
    <t>2010г. – 1</t>
  </si>
  <si>
    <t>МУП «Печорское время»</t>
  </si>
  <si>
    <t>6. Замена энергосберегающих ламп</t>
  </si>
  <si>
    <t>2011г.-1</t>
  </si>
  <si>
    <t>2014г.-40</t>
  </si>
  <si>
    <t>МУП «Оптика»</t>
  </si>
  <si>
    <t>7. Проведение капитального ремонта системы электроснабжения</t>
  </si>
  <si>
    <t>8. Установка автоматических доводчиков на входных дверях</t>
  </si>
  <si>
    <t>9. Содержание в исправном состоянии запорно-регулирующей арматуры систем отопления, горячего и холодного водоснабжения</t>
  </si>
  <si>
    <t>2014г.-1</t>
  </si>
  <si>
    <t>11. Установка светильников с отражающей поверхностью</t>
  </si>
  <si>
    <t>12. Регулярная очистка окон</t>
  </si>
  <si>
    <t>Кв. м</t>
  </si>
  <si>
    <t>13. Уплотнение оконных и дверных проемов</t>
  </si>
  <si>
    <t>14. Установка энергосберегающих дверей</t>
  </si>
  <si>
    <t>15. Ремонт пункта расчета холодного водоснабжения</t>
  </si>
  <si>
    <t>пункт</t>
  </si>
  <si>
    <t>16. Утепление ворот в стояночных боксах гаража</t>
  </si>
  <si>
    <t>17. Установка электроконвекторов</t>
  </si>
  <si>
    <t>2012г.-9</t>
  </si>
  <si>
    <t>18. Осуществление технологического присоединения</t>
  </si>
  <si>
    <t>19. Ремонт (замена) системы отопления</t>
  </si>
  <si>
    <t>21. Проведение гидравлической регулировки, автоматической/ручной балансировки распределительных систем отопления и стояков в здании</t>
  </si>
  <si>
    <t>Планирование   работы транспорта          и транспортных процессов   (развитие системы логистики)  в городских поселениях</t>
  </si>
  <si>
    <t>Организация системы муниципальных маршрутов городского и пригородного общественного транспорта</t>
  </si>
  <si>
    <t xml:space="preserve">Мероприятия        по замещению природным газом        бензина, используемого  транспортными  средствами в качестве моторного топлива    </t>
  </si>
  <si>
    <t>Переоборудование транспортных средств, оснащенных бензиновыми двигателями на использование газа</t>
  </si>
  <si>
    <t>Предприятия и организации МР «Печора»</t>
  </si>
  <si>
    <t>Информационно-аналитическое обеспечение государственной политики в области повышения энергетической эффективности и энергосбережения</t>
  </si>
  <si>
    <t xml:space="preserve">Информационное  обеспечение мероприятий        по энергосбережению    и повышению энергетической эффективности        </t>
  </si>
  <si>
    <t xml:space="preserve">Мероприятия по  учету в      инвестиционных программах организаций коммунального комплекса   мер    по энергосбережению    и повышению энергетической эффективности        </t>
  </si>
  <si>
    <t xml:space="preserve">Организация  обучения специалистов        в области  энергосбережения    и энергетической  эффективности, в  том числе   по   вопросам проведения энергетических       </t>
  </si>
  <si>
    <t xml:space="preserve">обследований,   подготовки          и реализации энергосервисных договоров            </t>
  </si>
  <si>
    <t xml:space="preserve">(контрактов)         </t>
  </si>
  <si>
    <t xml:space="preserve">Информирование  руководителей муниципальных  бюджетных  учреждений о       необходимости проведения мероприятий        по энергосбережению    и энергетической       </t>
  </si>
  <si>
    <t xml:space="preserve">эффективности, в  том числе  о  возможности заключения энергосервисных      </t>
  </si>
  <si>
    <t>договоров   (контрактов)   и   об</t>
  </si>
  <si>
    <t xml:space="preserve">особенностях их заключения           </t>
  </si>
  <si>
    <t>Структурные подразделения администрации МР «Печора» в отношении подведомственных организаций</t>
  </si>
  <si>
    <t>Образовательные программы для школьников, наглядная агитация</t>
  </si>
  <si>
    <t xml:space="preserve"> средства бюджета МО МР «Печора»</t>
  </si>
  <si>
    <t>средства бюджета ГП «Печора»</t>
  </si>
  <si>
    <t>внебюджетные источники</t>
  </si>
  <si>
    <t xml:space="preserve">Мероприятия,  направленные       на содействие заключению и          реализации энергосервисных договоров     (контрактов) муниципальными бюджетными учреждениями     </t>
  </si>
  <si>
    <t>20. Заключение энергосервисных договоров на осуществление исполнителем действий, направленных на энергосбережение и повышение энергетической эффективности использования энергетических ресурсов заказчиком</t>
  </si>
  <si>
    <t>22. Установка теплоотражателей на приборы отопления</t>
  </si>
  <si>
    <t>23. Утепление наружных ограждающих конструкций (ремонт фасада)</t>
  </si>
  <si>
    <t>24. Замер сопротивления изоляции электропроводки</t>
  </si>
  <si>
    <t>МОУ "СОШ с. Приуральское"</t>
  </si>
  <si>
    <t>МДОУ "Детский сад с. Приуральское"</t>
  </si>
  <si>
    <t>26. Замена системы канализации и водоснабжения на автономную в МОУ "СОШ с. Приуральское"</t>
  </si>
  <si>
    <t>Всего, в том числе:</t>
  </si>
  <si>
    <t>Бюджет ГП "Печора"</t>
  </si>
  <si>
    <t>Отдел информационно-аналитической работы и общественных связей администрации МР «Печора», управляющие и энергоснабжающие организации, ТСЖ</t>
  </si>
  <si>
    <t>Наименование работ, объекта</t>
  </si>
  <si>
    <t>Объем работ</t>
  </si>
  <si>
    <t>I. Мероприятия по энергоснабжению и повышению энергетической эффективности жилищного фонда</t>
  </si>
  <si>
    <t xml:space="preserve">Мероприятия,  направленные       на установление  целевых показателей повышения эффективности использования энергетических ресурсов  в  жилищном фонде,        включая годовой        расход тепловой            и электрической энергии на  один   квадратный метр,  в  том   числе мероприятия,  направленные на  сбор и  анализ  информации об  энергопотреблении жилых домов          </t>
  </si>
  <si>
    <t xml:space="preserve">Ранжирование  многоквартирных домов по  уровню энергоэффективности, выявление многоквартирных  домов,      требующих реализации первоочередных мер по повышению   энергоэффективности,         сопоставление уровней энергоэффективности с российскими         и зарубежными аналогами и  оценка   на   этой основе     потенциала энергосбережения  </t>
  </si>
  <si>
    <t>929 многоквартирных домов</t>
  </si>
  <si>
    <t>Мероприятия        по энергосбережению    и повышению энергетической   эффективности       в отношении      общего имущества собственников помещений           в многоквартирных домах</t>
  </si>
  <si>
    <t>Замена ветхих инженерных систем</t>
  </si>
  <si>
    <t>Управляющие организации, ТСЖ</t>
  </si>
  <si>
    <t>Бюджет МР «Печора»</t>
  </si>
  <si>
    <t xml:space="preserve">Утепление наружной стены фасада </t>
  </si>
  <si>
    <t>190 м²</t>
  </si>
  <si>
    <t xml:space="preserve">Мероприятия, направленные на повышение уровня оснащенности  общедомовыми и поквартирными  приборами учета используемых  энергетических  ресурсов  и  воды,  в том  числе информирование  потребителей        о требованиях по оснащению приборами учета,  автоматизация расчетов за потребляемые энергетические  ресурсы, внедрение        систем дистанционного снятия показаний приборов учета используемых энергетических ресурсов  </t>
  </si>
  <si>
    <t>Проектирование установки узлов учета тепловой энергии системы отопления и ГВС</t>
  </si>
  <si>
    <t>9 домов</t>
  </si>
  <si>
    <t>ОАО «Тепловая сервисная компания»</t>
  </si>
  <si>
    <t>Установка общедомовых приборов учета тепла                      (с реконструкцией теплового узла), горячей и холодной воды.</t>
  </si>
  <si>
    <t>75 домов</t>
  </si>
  <si>
    <t>ж/д часть города</t>
  </si>
  <si>
    <t>Установка на границе эксплуатационной принадлежности (на вводе в дом) многотарифных общедомовых счетчиков и дифференцированной по зонам суток системы тарифов с внедрением автоматизированных систем контроля и учета энергоресурсов (АСКУЭ)</t>
  </si>
  <si>
    <t>52 дома</t>
  </si>
  <si>
    <t>Энергоснабжающая организация</t>
  </si>
  <si>
    <t>Внебюджетные источники</t>
  </si>
  <si>
    <t>Мероприятия, обеспечивающие  распространение информации         об установленных законодательством  об энергосбережении    и повышении  энергетической  эффективности   требованиях, предъявляемых       к собственникам   жилых домов,  собственникам помещений           в многоквартирных домах,         лицам, ответственным      за содержание  многоквартирных домов, информирование жителей  о  возможных типовых      решениях повышения   энергетической эффективности       и энергосбережения  (использование  энергосберегающих   ламп, приборов учета, более     экономичных бытовых     приборов, утепление  и   т.д.), пропаганду реализации мер, направленных на снижение пикового потребления электрической энергии населением</t>
  </si>
  <si>
    <t>Публикации в СМИ, проведение собраний собственников жилых помещений и др.</t>
  </si>
  <si>
    <t xml:space="preserve">Разработка технико-экономических обоснований        на внедрение энергосберегающих мероприятий          </t>
  </si>
  <si>
    <t xml:space="preserve">Проведение энергетических обследований, включая диагностику   оптимальности структуры потребления энергетических ресурсов             </t>
  </si>
  <si>
    <t>Составление энергетических паспортов</t>
  </si>
  <si>
    <t>Реализация мероприятий по повышению энергетической  эффективности при проведении  капитального  ремонта многоквартирных домов</t>
  </si>
  <si>
    <t>В соответствии с программами капитального ремонта многоквартирных домов на текущий год</t>
  </si>
  <si>
    <t>Управляющие организации, ТСЖ, Управление  по муниципальному хозяйству, строительству и промышленности администрации МР «Печора»</t>
  </si>
  <si>
    <t xml:space="preserve">Утепление многоквартирных домов,   квартир    и площади  мест  общего пользования         в многоквартирных  домах, не  подлежащих капитальному ремонту, а   также   внедрение систем  регулирования потребления энергетических   ресурсов             </t>
  </si>
  <si>
    <t>Уменьшение потерь тепла за счет утепления фасадов (заделка швов, штукатурка и т.п.)</t>
  </si>
  <si>
    <t>13 домов</t>
  </si>
  <si>
    <t>Управляющие организации</t>
  </si>
  <si>
    <t>Ремонт кровли, в т.ч. утепление чердаков с ремонтом слуховых окон, вентиляционных систем</t>
  </si>
  <si>
    <t>42 дома</t>
  </si>
  <si>
    <t>Осушение, ремонт и утепление подвалов</t>
  </si>
  <si>
    <t>8 домов</t>
  </si>
  <si>
    <t xml:space="preserve">Размещение на фасадах многоквартирных домов указателей классов их энергетической  эффективности   </t>
  </si>
  <si>
    <t>В многоквартирных домах после капитального ремонта</t>
  </si>
  <si>
    <t>В соответствии с программами капитального ремонта многоквартирных домов</t>
  </si>
  <si>
    <t xml:space="preserve">Мероприятия        по повышению   энергетической  эффективности  систем освещения,    включая мероприятия по замене ламп  накаливания  на энергоэффективные осветительные устройства  в многоквартирных домах,     перекладка электрических   сетей для  снижения  потерь электроэнергии       </t>
  </si>
  <si>
    <t>Ремонт внутридомовых систем электроснабжения</t>
  </si>
  <si>
    <t xml:space="preserve">Мероприятия, направленные       на повышение энергетической эффективности крупных электробытовых  приборов (стимулирование замены холодильников, морозильников и стиральных  машин  со роком службы выше 15 лет на энергоэффективные    модели)              </t>
  </si>
  <si>
    <t>Публикация в СМИ, проведение собраний собственников жилья, проведение конкурсов по энергосбережению и др.</t>
  </si>
  <si>
    <t xml:space="preserve">Повышение энергетической  эффективности использования  лифтового хозяйства  </t>
  </si>
  <si>
    <t>Замена электродвигателей на более энергоэффективные</t>
  </si>
  <si>
    <t xml:space="preserve">Повышение эффективности  использования       и сокращение     потерь воды                 </t>
  </si>
  <si>
    <t>Замена ветхих систем водоснабжения</t>
  </si>
  <si>
    <t>4330 п.м.</t>
  </si>
  <si>
    <t xml:space="preserve">Автоматизация   потребления  тепловой энергии  многоквартирными домами (автоматизация тепловых     пунктов, пофасадное (регулирование)    </t>
  </si>
  <si>
    <t xml:space="preserve">Тепловая     изоляция трубопроводов       и повышение  энергетической  эффективности оборудования тепловых пунктов,   разводящих трубопроводов    отопления и  горячего водоснабжения        </t>
  </si>
  <si>
    <t>Теплоизоляция (восстановление теплоизоляции) внутренних трубопроводов систем отопления и горячего водоснабжения в подвалах и на чердаках (при верхней проводке)</t>
  </si>
  <si>
    <t>33 дома</t>
  </si>
  <si>
    <t>Восстановление/ внедрение циркуляционных систем горячего водоснабжения, проведение  гидравлической регулировки,  автоматической/  ручной   балансировки распределительных систем  отопления   и стояков</t>
  </si>
  <si>
    <t xml:space="preserve">Установка  частотного регулирования   приводов  насосов   в системах     горячего водоснабжения             </t>
  </si>
  <si>
    <t>II. Мероприятия по энергосбережению и повышению энергетической эффективности систем коммунальной инфраструктуры</t>
  </si>
  <si>
    <t>Проведение энергетического аудита</t>
  </si>
  <si>
    <t>Энергоаудит  и паспортизация объектов</t>
  </si>
  <si>
    <t>Объекты водоснабжения и водоотведения</t>
  </si>
  <si>
    <t>МУП «Горводоканал»</t>
  </si>
  <si>
    <t>Энергетическое обследование специализированной организацией</t>
  </si>
  <si>
    <t>Энергетическое обследование котельных</t>
  </si>
  <si>
    <t>11 ед.</t>
  </si>
  <si>
    <t>ООО «ТЭК-Печора»</t>
  </si>
  <si>
    <t>Энергетическое обследование котельных, объектов водоснабжения и водоотведения</t>
  </si>
  <si>
    <t>18 котельных, 10 СБО, 22 КНС, 5 СП-2</t>
  </si>
  <si>
    <t>ООО «Тепловая компания»</t>
  </si>
  <si>
    <t xml:space="preserve"> Анализ договоров электро-, тепло-, газо- и водоснабжения жилых многоквартирных домов на предмет выявления положений договоров, препятствующих реализации мер по повышению энергетической эффективности</t>
  </si>
  <si>
    <t>Оценка аварийности и потерь в тепловых, электрических  и водопроводных сетях</t>
  </si>
  <si>
    <t>Оперативно - диспетчерский контроль</t>
  </si>
  <si>
    <t>постоянно</t>
  </si>
  <si>
    <t>МУП «Горводоканал»,</t>
  </si>
  <si>
    <t>ОАО «Тепловая сервисная компания»,</t>
  </si>
  <si>
    <t>ООО «ТЭК-Печора»,</t>
  </si>
  <si>
    <t>Оптимизация режимов работы энергоисточников, количества котельных и их установленной мощности с учетом корректировок схем  энергосбережения, местных условий и видов топлива</t>
  </si>
  <si>
    <t>Переключение нагрузки по ГВС в летний период от котельных №№3, 7,18,9 на котельную №1</t>
  </si>
  <si>
    <t>5 ед.</t>
  </si>
  <si>
    <t>Проведение режимной наладки по котельным №33 -  п. Каджером, №57 – п. Талый, №22- п. Озерный, №58 – п. Косью, №26 – п. Путеец, №42-п. Набережный</t>
  </si>
  <si>
    <t>6 ед.</t>
  </si>
  <si>
    <t xml:space="preserve"> Разработка технико-экономических обоснований на внедрение энергосберегающих технологий в целях привлечения внебюджетного финансирования. </t>
  </si>
  <si>
    <t>Вывод из эксплуатации муниципальных котельных, выработавших ресурс, или имеющих избыточные мощности</t>
  </si>
  <si>
    <t>Закрытие котельных: №1, № 18</t>
  </si>
  <si>
    <t>2 ед.</t>
  </si>
  <si>
    <t>Бюджет МО МР «Печора»</t>
  </si>
  <si>
    <t>Закрытие котельных: №41 – п. Белый – Ю;</t>
  </si>
  <si>
    <t>№44 – п. Набережный</t>
  </si>
  <si>
    <t>Модернизация котельных, в том числе с использованием энергоэффективного оборудования с высоким коэффициентом полезного действия</t>
  </si>
  <si>
    <t>Автоматизация ЦТП</t>
  </si>
  <si>
    <t>4 ЦТП</t>
  </si>
  <si>
    <t>3 ед.</t>
  </si>
  <si>
    <t>Строительство котельных с использованием энергоэффективных технологий с высоким коэффициентом полезного действия</t>
  </si>
  <si>
    <t>Строительство автоматизированной блочно-модульной котельной мощностью 16 МВт</t>
  </si>
  <si>
    <t>Администрация МР "Печора"</t>
  </si>
  <si>
    <t>Снижение энергопотребления на собственные нужды котельных</t>
  </si>
  <si>
    <t>Установка энергосберегающих ламп на котельных, объектах водоснабжения и водоотведения</t>
  </si>
  <si>
    <t>500 шт.</t>
  </si>
  <si>
    <t xml:space="preserve">ООО «Тепловая компания» </t>
  </si>
  <si>
    <t>Замена насосов</t>
  </si>
  <si>
    <t>3 шт.</t>
  </si>
  <si>
    <t>Замена электродвигателя воздуходувки</t>
  </si>
  <si>
    <t>2 шт.</t>
  </si>
  <si>
    <t>Строительство тепловых сетей с использованием энергоэффективных технологий</t>
  </si>
  <si>
    <t>Строительство сетей ГВС к жилым домам</t>
  </si>
  <si>
    <t xml:space="preserve">Замена тепловых сетей с использованием энергоэффективного оборудования, применение эффективных технологий по тепловой изоляции вновь строящихся тепловых сетей при восстановлении разрушенной тепловой изоляции </t>
  </si>
  <si>
    <t>Замена участка тепловой сети</t>
  </si>
  <si>
    <t>Тепловая изоляция поверхностей водяных подогревателей горячей воды и трубопроводов</t>
  </si>
  <si>
    <t>Замена участка магистральной тепловой сети на трубы с изоляцией из пенополиуретана в полихлорвиниловой оболочке</t>
  </si>
  <si>
    <t>Замена участка квартальной тепловой сети на трубы с изоляцией из пенополиуретана в полихлорвиниловой оболочке</t>
  </si>
  <si>
    <t>Капитальный ремонт теплотрассы и ХВС от ТК-33 до ТК-44 по ул. Первомайская (Каджером)</t>
  </si>
  <si>
    <t>Капитальный ремонт ТТ по ул. Строительной д.18 (здание ФСБ)</t>
  </si>
  <si>
    <t>Капитальный ремонт ТТ и ХВС от ТК-8 до ТК-10 (п.Путеец)</t>
  </si>
  <si>
    <t>Капитальный ремонт  ТТ и ХВС от ТК-26 до ТК-35 (п.Путеец)</t>
  </si>
  <si>
    <t>Замена участков тепловых сетей с использованием предизолированных стальных труб и предизолированных труб из сшитого полиэтилена от котельных №№ 1,3 4, 7, 8</t>
  </si>
  <si>
    <t>6,5 км</t>
  </si>
  <si>
    <t>ООО «ТЭК – Печора»</t>
  </si>
  <si>
    <t>Установка регулируемого привода в системах водоснабжения и водоотведения</t>
  </si>
  <si>
    <t xml:space="preserve">Внедрение частотно-регулируемых электроприводов насосов перекачки питьевой воды </t>
  </si>
  <si>
    <t>Внедрение частотно-регулируемых электроприводов насосов перекачки стоков</t>
  </si>
  <si>
    <t>Установка частотных преобразователей, определение оптимального режима подъема и подачи воды</t>
  </si>
  <si>
    <t>п. Талый</t>
  </si>
  <si>
    <t xml:space="preserve">Внедрение частотно-регулируемого привода электродвигателей тягодутьевых машин и насосного оборудования, работающего с переменной нагрузкой </t>
  </si>
  <si>
    <t>Замена сетевых насосов</t>
  </si>
  <si>
    <t>2 насоса</t>
  </si>
  <si>
    <t>Замена насосов ГВС</t>
  </si>
  <si>
    <t>1 насос</t>
  </si>
  <si>
    <t>Установка ЧРП на дымососах и вентиляторах  котельных №3, №4</t>
  </si>
  <si>
    <t>Мероприятия по сокращению потерь воды, внедрение систем оборотного водоснабжения</t>
  </si>
  <si>
    <t xml:space="preserve">Замена  ветхих  сетей  водопровода </t>
  </si>
  <si>
    <t xml:space="preserve">Проведение мероприятий по повышению энергетической эффективности объектов наружного освещения и рекламы, в том числе направленных на замену светильников уличного освещения на энергоэффективные; замену неизолированных проводов на самонесущие изолированные провода, кабель-ные линии; установку светодиодных ламп  </t>
  </si>
  <si>
    <t>Внедрение энергоэффективного оборудования и материалов (малоэнергоёмкие светильники, фотоэлементы  и  т.д.)</t>
  </si>
  <si>
    <t>Мероприятия по сокращению объемов электрической энергии, используемой при передаче (транспортировке)  воды</t>
  </si>
  <si>
    <t>- добыча воды</t>
  </si>
  <si>
    <t>- водоподготовка</t>
  </si>
  <si>
    <t>- подача в сеть</t>
  </si>
  <si>
    <t>Замена сетевых насосов на котельных №№ 3,4,8,9, ЦТП-3 на насосы с меньшим энергопотреблением</t>
  </si>
  <si>
    <t>Мероприятия по сокращению объемов электрической энергии, используемой при  водоотведении  и  очистки сточных вод</t>
  </si>
  <si>
    <t xml:space="preserve">Замена  ветхих  сетей  канализации </t>
  </si>
  <si>
    <t>Оснащение зданий, строений, сооружений приборами учета используемых энергетических ресурсов</t>
  </si>
  <si>
    <t>Приобретение и установка  (замена)  приборов учета расхода воды</t>
  </si>
  <si>
    <t>Приобретение и установка приборов учета расхода  сточных  вод</t>
  </si>
  <si>
    <t>Повышение тепловой защиты зданий, строений, сооружений при капитальном ремонте, утепление зданий, строений, сооружений</t>
  </si>
  <si>
    <t>Утепление  строительных конструкций зданий и сооружений на участке водоснабжения</t>
  </si>
  <si>
    <t>Утепление  строительных конструкций зданий и сооружений на участке водоотведения</t>
  </si>
  <si>
    <t>Мероприятия по выявлению безхозяйных объектов недвижимого имущества, используемых для передачи энергетических ресурсов (включая тепло – и электроснабжение), организации поставки в установленном порядке  таких объектов на учет в качестве безхозяйных объектов недвижимого имущества и затем признанию права муниципальной собственности на такие бесхозяйные объекты недвижимого имущества</t>
  </si>
  <si>
    <t>Мероприятия по организации управления безхозяйными объектами недвижимого имущества, используемыми для передачи энергетических ресурсов, с момента выявления таких объектов</t>
  </si>
  <si>
    <t xml:space="preserve">по мере выявления </t>
  </si>
  <si>
    <t>10. Промывка систем централизованного отопления</t>
  </si>
  <si>
    <t>ООО «Печорская районная тепловая компания»</t>
  </si>
  <si>
    <t>Установка блок - модуля котельных:                          п.п. Чикшино; Набережный; Каджером</t>
  </si>
  <si>
    <t>Замена на котельных котлоагрегатов с низким КПД:                                        №54 – п. Чикшино;</t>
  </si>
  <si>
    <t xml:space="preserve">          - очистка</t>
  </si>
  <si>
    <t xml:space="preserve">          - перекачка                  </t>
  </si>
  <si>
    <t>Отдел жилищно-коммунального хозяйства администрации  МР "Печора";                                           Комитет по управлению муниципальной собственностью  МР «Печора»</t>
  </si>
  <si>
    <t>Отдел жилищно-коммунального хозяйства администрации  МР "Печора";                                                                                    Комитет по управлению муниципальной собственностью  МР «Печора»</t>
  </si>
  <si>
    <t>Итого: по мероприятиям по энергоснабжению и повышению энергетической эффективности жилищного фонда, в том числе:</t>
  </si>
  <si>
    <t xml:space="preserve"> внебюджетные источники</t>
  </si>
  <si>
    <t>ИТОГО: по мероприятиям по энергосбережению и повышению энергетической эффективности систем коммунальной инфраструктуры, в том числе:</t>
  </si>
  <si>
    <t xml:space="preserve">2011г.-2       2012г.-1    </t>
  </si>
  <si>
    <t>2011г.-7           2012г.-6                   2013г.-2                      2014г.-2</t>
  </si>
  <si>
    <t>2010г. -1                  2011г. -2</t>
  </si>
  <si>
    <t>бюджет ГП "Печора"</t>
  </si>
  <si>
    <t>2010г.-10            2011г.-10</t>
  </si>
  <si>
    <t>2010г.-33            2011г.-11</t>
  </si>
  <si>
    <t>2010г.-13                 2011г.-7</t>
  </si>
  <si>
    <t>2010г. -7               2011г.-11                   2012г.-15                                 2013г.-15                   2014г.-15</t>
  </si>
  <si>
    <t>2010г.-1             2011г.-1            2012г.-1            2013г.-1                  2014г.-1</t>
  </si>
  <si>
    <t>2010г.-14                  2011г.-14</t>
  </si>
  <si>
    <t xml:space="preserve">2010г.-1       2011г.-1   </t>
  </si>
  <si>
    <t>ИТОГО: по мероприятиям по энергосбережению в организациях с участием муниципального образования и повышению энергетической эффективности этих организаций, в том числе:</t>
  </si>
  <si>
    <t>IV. Мероприятия по стимулированию производителей и потребителей энергетических ресурсов, организаций, осуществляющих передачу энергетических ресурсов, проводить мероприятия по энергосбережению, повышению энергетической эффективности и сокращению потерь энергетических ресурсов</t>
  </si>
  <si>
    <t>V. Мероприятия по энергосбережению в транспортном комплексе и повышению его энергетической эффективности, в том числе замещению бензина, используемого транспортными средствами в качестве моторного топлива, природным газом</t>
  </si>
  <si>
    <t>ИТОГО по программе, в том числе:</t>
  </si>
  <si>
    <t xml:space="preserve">Разработка          и проведение мероприятий        по пропаганде энергосбережения   через        средства массовой  информации,  распространение социальной рекламы  в области  энергосбережения    и повышения энергетической эффективности     </t>
  </si>
  <si>
    <t>Управление образования муниципального района «Печора»;           Управление культуры и туризма муниципального района «Печора»; Отдел жилищно-коммунального хозяйства администрации МР"Печора";                                       Отдел информационно-аналитической работы и общественных связей администрации МР «Печора»,  управляющие и энергоснабжающие организации, ТСЖ</t>
  </si>
  <si>
    <t>Бюджет ГП «Печора"</t>
  </si>
  <si>
    <t>Управление образования МР «Печора»</t>
  </si>
  <si>
    <t>2010г.-140                2011г.-230                   2012г.-370      2013г.-220                 2014г.-2020-1288</t>
  </si>
  <si>
    <t>Бюджет МР «Печора"</t>
  </si>
  <si>
    <t>25. Замена системы отопления на автономную электрическую для учреждений</t>
  </si>
  <si>
    <t>Бюджет МО МР «Печора», внебюджетные источники</t>
  </si>
  <si>
    <t>3930 п.м.</t>
  </si>
  <si>
    <t>Капитальный ремонт ТТ и ХВС от ТК-23/1 до д. 7, ул. Школьная, от ТК-17 до д. 3 б, ул.Центральная, от ТК-18 до д. 3, ул. Центральная, от ТК-6 до здания администрации(п.Чикшино)</t>
  </si>
  <si>
    <t>Отдел жилищно-коммунального хозяйства администрации  МР "Печора"</t>
  </si>
  <si>
    <t>Управляющие организации, ТСЖ, Отдел жилищно-коммунального хозяйства администрации  МР "Печора"</t>
  </si>
  <si>
    <t>Отдел жилищно-коммунального хозяйства администрации  МР "Печора", отдел информационно-аналитической работы и общественных связей администрации МР «Печора», управляющие и ресурсноснабжающие организации, ТСЖ</t>
  </si>
  <si>
    <t>Управляющие, ресурсоснабжающие организации, ТСЖ, Отдел жилищно-коммунального хозяйства администрации  МР "Печора"</t>
  </si>
  <si>
    <t>Отдел жилищно-коммунального хозяйства администрации  МР "Печора", организации коммунального комплекса</t>
  </si>
  <si>
    <t>Внебюджетные источники управляющих и ресурсоснабжающих организаций</t>
  </si>
  <si>
    <r>
      <rPr>
        <b/>
        <sz val="8"/>
        <rFont val="Times New Roman"/>
        <family val="1"/>
        <charset val="204"/>
      </rPr>
      <t>Капитальный ремонт</t>
    </r>
    <r>
      <rPr>
        <sz val="8"/>
        <rFont val="Times New Roman"/>
        <family val="1"/>
        <charset val="204"/>
      </rPr>
      <t xml:space="preserve"> ТТ и ХВС от котельной № 53 на участках от ТК-5 до домов № 11,12,22, от ТК-7 до домов №5,7, от ТК-6 до домов 9,1. </t>
    </r>
    <r>
      <rPr>
        <b/>
        <sz val="8"/>
        <rFont val="Times New Roman"/>
        <family val="1"/>
        <charset val="204"/>
      </rPr>
      <t xml:space="preserve">Капитальный ремонт </t>
    </r>
    <r>
      <rPr>
        <sz val="8"/>
        <rFont val="Times New Roman"/>
        <family val="1"/>
        <charset val="204"/>
      </rPr>
      <t>ТТ и ХВС на участках от ТК-4 до д.12, от ТК-3 до д.8,6, от ТК-12 до д.10, от ТК-2 до д. Шанс, от ТК-13 до ТК-14, ТК-20 (п.Чикшино)</t>
    </r>
  </si>
  <si>
    <r>
      <t xml:space="preserve">Внедрение систем автоматического контроля и управления технологическими процессами,  </t>
    </r>
    <r>
      <rPr>
        <b/>
        <sz val="8"/>
        <rFont val="Times New Roman"/>
        <family val="1"/>
        <charset val="204"/>
      </rPr>
      <t>всего, в т.ч.:</t>
    </r>
  </si>
  <si>
    <r>
      <t xml:space="preserve">Внедрение систем автоматического контроля и управления технологическими процессами, </t>
    </r>
    <r>
      <rPr>
        <b/>
        <sz val="8"/>
        <rFont val="Times New Roman"/>
        <family val="1"/>
        <charset val="204"/>
      </rPr>
      <t xml:space="preserve">всего, в т.ч.:   </t>
    </r>
    <r>
      <rPr>
        <sz val="8"/>
        <rFont val="Times New Roman"/>
        <family val="1"/>
        <charset val="204"/>
      </rPr>
      <t xml:space="preserve">                       </t>
    </r>
  </si>
  <si>
    <t>к муниципальной программе "Энергосбережение и повышение энергетической</t>
  </si>
  <si>
    <t xml:space="preserve">2012г. - 30                                     2013г.-17              </t>
  </si>
  <si>
    <t xml:space="preserve">2011г.-6           2012г. –33      2013г. - 35                 </t>
  </si>
  <si>
    <t xml:space="preserve">2011г.-3       2012г.-2           </t>
  </si>
  <si>
    <t xml:space="preserve">2011г. 5       2012г.-21         2013г.-15      </t>
  </si>
  <si>
    <t xml:space="preserve">2011г.-6      2012г.-15                2013г.-1            </t>
  </si>
  <si>
    <t xml:space="preserve">2012г.-5   </t>
  </si>
  <si>
    <t xml:space="preserve">2012г. -7              2014г.-77       </t>
  </si>
  <si>
    <t xml:space="preserve">2012г.-41      2013г.-15              </t>
  </si>
  <si>
    <t xml:space="preserve">2013г.-4       </t>
  </si>
  <si>
    <t>2011г.-1300             2012г.-200          2013г.-130         2014-65</t>
  </si>
  <si>
    <t xml:space="preserve">2011г.-1            2012г.-10                2013г.-6                2014г.-40        </t>
  </si>
  <si>
    <t xml:space="preserve">2012г.-12          </t>
  </si>
  <si>
    <t>2011г.-26    2012г.-26     2013г.-26      2014г.27</t>
  </si>
  <si>
    <t xml:space="preserve">2011г.-11          2012г.-15               2013г.-15            </t>
  </si>
  <si>
    <t xml:space="preserve">2012г.-3      2013г.-3             2014г.-3              </t>
  </si>
  <si>
    <t xml:space="preserve">2012г.-34            </t>
  </si>
  <si>
    <t xml:space="preserve">2012г.-3028             2013г.-3028                  2014г.-3028         </t>
  </si>
  <si>
    <t xml:space="preserve">2012г.-1        </t>
  </si>
  <si>
    <t>2013г.-2       2014-2</t>
  </si>
  <si>
    <t xml:space="preserve">2013-2          </t>
  </si>
  <si>
    <t xml:space="preserve">2013г.-3          </t>
  </si>
  <si>
    <t xml:space="preserve">Поставка резервауара стального для горячей воды </t>
  </si>
  <si>
    <t>1ед.</t>
  </si>
  <si>
    <t>ДОП. РАБОТЫ Капитальный ремонт ТТ и ХВС на участках от ТК-4 до д.12, от ТК-3 до д.8,6, от ТК-12 до д.10, от ТК-2 до д. Шанс, от ТК-13 до ТК-14, ТК-20 (п.Чикшино)</t>
  </si>
  <si>
    <t>Приложение  №  1</t>
  </si>
  <si>
    <t xml:space="preserve"> эффективности  на территории  муниципального района  «Печора» на 2010-2020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</si>
</sst>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#,##0.00000"/>
    <numFmt numFmtId="166" formatCode="#,##0.0000"/>
    <numFmt numFmtId="167" formatCode="#,##0.000"/>
  </numFmts>
  <fonts count="6" x14ac:knownFonts="1">
    <font>
      <sz val="10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/>
    <xf numFmtId="0" fontId="1" fillId="2" borderId="0" xfId="0" applyFont="1" applyFill="1" applyBorder="1"/>
    <xf numFmtId="0" fontId="1" fillId="2" borderId="0" xfId="0" applyFont="1" applyFill="1"/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top" wrapText="1"/>
    </xf>
    <xf numFmtId="0" fontId="3" fillId="2" borderId="0" xfId="0" applyFont="1" applyFill="1" applyAlignment="1">
      <alignment vertical="top"/>
    </xf>
    <xf numFmtId="0" fontId="3" fillId="2" borderId="0" xfId="0" applyFont="1" applyFill="1" applyAlignment="1">
      <alignment horizontal="left" vertical="center"/>
    </xf>
    <xf numFmtId="0" fontId="2" fillId="2" borderId="0" xfId="0" applyFont="1" applyFill="1"/>
    <xf numFmtId="4" fontId="3" fillId="2" borderId="0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/>
    <xf numFmtId="0" fontId="3" fillId="2" borderId="0" xfId="0" applyFont="1" applyFill="1" applyAlignment="1">
      <alignment horizontal="left"/>
    </xf>
    <xf numFmtId="0" fontId="4" fillId="2" borderId="1" xfId="0" applyFont="1" applyFill="1" applyBorder="1" applyAlignment="1">
      <alignment vertical="top" wrapText="1"/>
    </xf>
    <xf numFmtId="4" fontId="4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vertical="top" wrapText="1"/>
    </xf>
    <xf numFmtId="164" fontId="4" fillId="2" borderId="1" xfId="0" applyNumberFormat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vertical="top" wrapText="1"/>
    </xf>
    <xf numFmtId="0" fontId="5" fillId="2" borderId="5" xfId="0" applyFont="1" applyFill="1" applyBorder="1" applyAlignment="1">
      <alignment vertical="top" wrapText="1"/>
    </xf>
    <xf numFmtId="0" fontId="3" fillId="2" borderId="0" xfId="0" applyFont="1" applyFill="1" applyAlignment="1">
      <alignment vertical="center" wrapText="1"/>
    </xf>
    <xf numFmtId="164" fontId="4" fillId="2" borderId="1" xfId="0" applyNumberFormat="1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/>
    </xf>
    <xf numFmtId="0" fontId="4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165" fontId="5" fillId="2" borderId="1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vertical="top" wrapText="1"/>
    </xf>
    <xf numFmtId="2" fontId="5" fillId="2" borderId="1" xfId="0" applyNumberFormat="1" applyFont="1" applyFill="1" applyBorder="1" applyAlignment="1">
      <alignment horizontal="center" vertical="center" wrapText="1"/>
    </xf>
    <xf numFmtId="166" fontId="5" fillId="2" borderId="1" xfId="0" applyNumberFormat="1" applyFont="1" applyFill="1" applyBorder="1" applyAlignment="1">
      <alignment horizontal="center" vertical="center" wrapText="1"/>
    </xf>
    <xf numFmtId="167" fontId="5" fillId="2" borderId="1" xfId="0" applyNumberFormat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left"/>
    </xf>
    <xf numFmtId="0" fontId="3" fillId="2" borderId="7" xfId="0" applyFont="1" applyFill="1" applyBorder="1" applyAlignment="1">
      <alignment vertical="center"/>
    </xf>
    <xf numFmtId="0" fontId="3" fillId="2" borderId="7" xfId="0" applyFont="1" applyFill="1" applyBorder="1" applyAlignment="1">
      <alignment horizontal="left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center" vertical="center" wrapText="1"/>
    </xf>
    <xf numFmtId="4" fontId="1" fillId="2" borderId="0" xfId="0" applyNumberFormat="1" applyFont="1" applyFill="1"/>
    <xf numFmtId="0" fontId="5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vertical="center" wrapText="1"/>
    </xf>
    <xf numFmtId="0" fontId="5" fillId="2" borderId="6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4" fontId="5" fillId="2" borderId="6" xfId="0" applyNumberFormat="1" applyFont="1" applyFill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vertical="center" wrapText="1"/>
    </xf>
    <xf numFmtId="0" fontId="3" fillId="2" borderId="0" xfId="0" applyFont="1" applyFill="1" applyAlignment="1">
      <alignment horizontal="righ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/>
    </xf>
    <xf numFmtId="4" fontId="3" fillId="3" borderId="0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10"/>
  <sheetViews>
    <sheetView tabSelected="1" workbookViewId="0">
      <pane xSplit="5" ySplit="7" topLeftCell="F215" activePane="bottomRight" state="frozen"/>
      <selection pane="topRight" activeCell="F1" sqref="F1"/>
      <selection pane="bottomLeft" activeCell="A12" sqref="A12"/>
      <selection pane="bottomRight" activeCell="K10" sqref="K10"/>
    </sheetView>
  </sheetViews>
  <sheetFormatPr defaultColWidth="8.85546875" defaultRowHeight="12" x14ac:dyDescent="0.2"/>
  <cols>
    <col min="1" max="1" width="31.5703125" style="6" customWidth="1"/>
    <col min="2" max="2" width="16.85546875" style="6" customWidth="1"/>
    <col min="3" max="3" width="9.28515625" style="11" customWidth="1"/>
    <col min="4" max="4" width="20.140625" style="22" customWidth="1"/>
    <col min="5" max="5" width="11.140625" style="7" customWidth="1"/>
    <col min="6" max="6" width="9" style="34" customWidth="1"/>
    <col min="7" max="10" width="9.140625" style="34" customWidth="1"/>
    <col min="11" max="11" width="9.140625" style="79" customWidth="1"/>
    <col min="12" max="17" width="6.85546875" style="34" customWidth="1"/>
    <col min="18" max="16384" width="8.85546875" style="1"/>
  </cols>
  <sheetData>
    <row r="1" spans="1:17" s="3" customFormat="1" ht="12" customHeight="1" x14ac:dyDescent="0.2">
      <c r="A1" s="57" t="s">
        <v>310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</row>
    <row r="2" spans="1:17" s="3" customFormat="1" ht="12" customHeight="1" x14ac:dyDescent="0.2">
      <c r="A2" s="57" t="s">
        <v>285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</row>
    <row r="3" spans="1:17" s="3" customFormat="1" ht="12" customHeight="1" x14ac:dyDescent="0.2">
      <c r="A3" s="57" t="s">
        <v>311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</row>
    <row r="4" spans="1:17" s="3" customFormat="1" x14ac:dyDescent="0.2">
      <c r="A4" s="5"/>
      <c r="B4" s="5"/>
      <c r="C4" s="35"/>
      <c r="D4" s="19"/>
      <c r="E4" s="35"/>
      <c r="F4" s="34"/>
      <c r="G4" s="34"/>
      <c r="H4" s="34"/>
      <c r="I4" s="34"/>
      <c r="J4" s="34"/>
      <c r="K4" s="79"/>
      <c r="L4" s="34"/>
      <c r="M4" s="34"/>
      <c r="N4" s="34"/>
      <c r="O4" s="34"/>
      <c r="P4" s="34"/>
      <c r="Q4" s="34"/>
    </row>
    <row r="5" spans="1:17" s="3" customFormat="1" ht="11.25" customHeight="1" x14ac:dyDescent="0.2">
      <c r="A5" s="59" t="s">
        <v>0</v>
      </c>
      <c r="B5" s="61" t="s">
        <v>92</v>
      </c>
      <c r="C5" s="63" t="s">
        <v>93</v>
      </c>
      <c r="D5" s="65" t="s">
        <v>1</v>
      </c>
      <c r="E5" s="63" t="s">
        <v>2</v>
      </c>
      <c r="F5" s="63" t="s">
        <v>3</v>
      </c>
      <c r="G5" s="67" t="s">
        <v>4</v>
      </c>
      <c r="H5" s="67"/>
      <c r="I5" s="67"/>
      <c r="J5" s="67"/>
      <c r="K5" s="67"/>
      <c r="L5" s="67"/>
      <c r="M5" s="67"/>
      <c r="N5" s="67"/>
      <c r="O5" s="67"/>
      <c r="P5" s="67"/>
      <c r="Q5" s="67"/>
    </row>
    <row r="6" spans="1:17" s="3" customFormat="1" ht="24.75" customHeight="1" x14ac:dyDescent="0.2">
      <c r="A6" s="60"/>
      <c r="B6" s="62"/>
      <c r="C6" s="64"/>
      <c r="D6" s="66"/>
      <c r="E6" s="64"/>
      <c r="F6" s="64"/>
      <c r="G6" s="43">
        <v>2010</v>
      </c>
      <c r="H6" s="43">
        <v>2011</v>
      </c>
      <c r="I6" s="43">
        <v>2012</v>
      </c>
      <c r="J6" s="43">
        <v>2013</v>
      </c>
      <c r="K6" s="80">
        <v>2014</v>
      </c>
      <c r="L6" s="43">
        <v>2015</v>
      </c>
      <c r="M6" s="43">
        <v>2016</v>
      </c>
      <c r="N6" s="43">
        <v>2017</v>
      </c>
      <c r="O6" s="43">
        <v>2018</v>
      </c>
      <c r="P6" s="43">
        <v>2019</v>
      </c>
      <c r="Q6" s="43">
        <v>2020</v>
      </c>
    </row>
    <row r="7" spans="1:17" s="3" customFormat="1" ht="11.25" customHeight="1" x14ac:dyDescent="0.2">
      <c r="A7" s="58" t="s">
        <v>94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</row>
    <row r="8" spans="1:17" s="3" customFormat="1" ht="120.75" customHeight="1" x14ac:dyDescent="0.2">
      <c r="A8" s="39" t="s">
        <v>95</v>
      </c>
      <c r="B8" s="39"/>
      <c r="C8" s="44"/>
      <c r="D8" s="40" t="s">
        <v>276</v>
      </c>
      <c r="E8" s="44"/>
      <c r="F8" s="45">
        <f t="shared" ref="F8:F34" si="0">SUM(G8:K8)</f>
        <v>0</v>
      </c>
      <c r="G8" s="45">
        <v>0</v>
      </c>
      <c r="H8" s="45">
        <v>0</v>
      </c>
      <c r="I8" s="45">
        <v>0</v>
      </c>
      <c r="J8" s="45">
        <v>0</v>
      </c>
      <c r="K8" s="81">
        <v>0</v>
      </c>
      <c r="L8" s="45">
        <v>0</v>
      </c>
      <c r="M8" s="45">
        <v>0</v>
      </c>
      <c r="N8" s="45">
        <v>0</v>
      </c>
      <c r="O8" s="45">
        <v>0</v>
      </c>
      <c r="P8" s="45">
        <v>0</v>
      </c>
      <c r="Q8" s="45">
        <v>0</v>
      </c>
    </row>
    <row r="9" spans="1:17" s="3" customFormat="1" ht="117.75" customHeight="1" x14ac:dyDescent="0.2">
      <c r="A9" s="39" t="s">
        <v>96</v>
      </c>
      <c r="B9" s="39" t="s">
        <v>97</v>
      </c>
      <c r="C9" s="44"/>
      <c r="D9" s="40" t="s">
        <v>277</v>
      </c>
      <c r="E9" s="44"/>
      <c r="F9" s="45">
        <f t="shared" si="0"/>
        <v>0</v>
      </c>
      <c r="G9" s="45">
        <v>0</v>
      </c>
      <c r="H9" s="45">
        <v>0</v>
      </c>
      <c r="I9" s="45">
        <v>0</v>
      </c>
      <c r="J9" s="45">
        <v>0</v>
      </c>
      <c r="K9" s="81">
        <v>0</v>
      </c>
      <c r="L9" s="45">
        <v>0</v>
      </c>
      <c r="M9" s="45">
        <v>0</v>
      </c>
      <c r="N9" s="45">
        <v>0</v>
      </c>
      <c r="O9" s="45">
        <v>0</v>
      </c>
      <c r="P9" s="45">
        <v>0</v>
      </c>
      <c r="Q9" s="45">
        <v>0</v>
      </c>
    </row>
    <row r="10" spans="1:17" s="3" customFormat="1" ht="22.5" x14ac:dyDescent="0.2">
      <c r="A10" s="55" t="s">
        <v>98</v>
      </c>
      <c r="B10" s="39" t="s">
        <v>99</v>
      </c>
      <c r="C10" s="44" t="s">
        <v>274</v>
      </c>
      <c r="D10" s="56" t="s">
        <v>100</v>
      </c>
      <c r="E10" s="44" t="s">
        <v>101</v>
      </c>
      <c r="F10" s="45">
        <f t="shared" si="0"/>
        <v>21933.072560000001</v>
      </c>
      <c r="G10" s="45">
        <v>0</v>
      </c>
      <c r="H10" s="45">
        <v>0</v>
      </c>
      <c r="I10" s="45">
        <v>5327.9</v>
      </c>
      <c r="J10" s="45">
        <v>6355.17256</v>
      </c>
      <c r="K10" s="81">
        <v>10250</v>
      </c>
      <c r="L10" s="45">
        <v>0</v>
      </c>
      <c r="M10" s="45">
        <v>0</v>
      </c>
      <c r="N10" s="45">
        <v>0</v>
      </c>
      <c r="O10" s="45">
        <v>0</v>
      </c>
      <c r="P10" s="45">
        <v>0</v>
      </c>
      <c r="Q10" s="45">
        <v>0</v>
      </c>
    </row>
    <row r="11" spans="1:17" s="3" customFormat="1" ht="39.75" customHeight="1" x14ac:dyDescent="0.2">
      <c r="A11" s="55"/>
      <c r="B11" s="39" t="s">
        <v>102</v>
      </c>
      <c r="C11" s="44" t="s">
        <v>103</v>
      </c>
      <c r="D11" s="56"/>
      <c r="E11" s="44" t="s">
        <v>101</v>
      </c>
      <c r="F11" s="45">
        <f t="shared" si="0"/>
        <v>522.1</v>
      </c>
      <c r="G11" s="45">
        <v>0</v>
      </c>
      <c r="H11" s="45">
        <v>0</v>
      </c>
      <c r="I11" s="45">
        <v>522.1</v>
      </c>
      <c r="J11" s="45">
        <v>0</v>
      </c>
      <c r="K11" s="81">
        <v>0</v>
      </c>
      <c r="L11" s="45">
        <v>0</v>
      </c>
      <c r="M11" s="45">
        <v>0</v>
      </c>
      <c r="N11" s="45">
        <v>0</v>
      </c>
      <c r="O11" s="45">
        <v>0</v>
      </c>
      <c r="P11" s="45">
        <v>0</v>
      </c>
      <c r="Q11" s="45">
        <v>0</v>
      </c>
    </row>
    <row r="12" spans="1:17" s="3" customFormat="1" ht="56.25" x14ac:dyDescent="0.2">
      <c r="A12" s="55" t="s">
        <v>104</v>
      </c>
      <c r="B12" s="39" t="s">
        <v>105</v>
      </c>
      <c r="C12" s="44" t="s">
        <v>106</v>
      </c>
      <c r="D12" s="40" t="s">
        <v>107</v>
      </c>
      <c r="E12" s="44" t="s">
        <v>101</v>
      </c>
      <c r="F12" s="45">
        <f t="shared" si="0"/>
        <v>150</v>
      </c>
      <c r="G12" s="45">
        <v>0</v>
      </c>
      <c r="H12" s="45">
        <v>0</v>
      </c>
      <c r="I12" s="45">
        <v>150</v>
      </c>
      <c r="J12" s="45">
        <v>0</v>
      </c>
      <c r="K12" s="81">
        <v>0</v>
      </c>
      <c r="L12" s="45">
        <v>0</v>
      </c>
      <c r="M12" s="45">
        <v>0</v>
      </c>
      <c r="N12" s="45">
        <v>0</v>
      </c>
      <c r="O12" s="45">
        <v>0</v>
      </c>
      <c r="P12" s="45">
        <v>0</v>
      </c>
      <c r="Q12" s="45">
        <v>0</v>
      </c>
    </row>
    <row r="13" spans="1:17" s="3" customFormat="1" ht="22.5" x14ac:dyDescent="0.2">
      <c r="A13" s="55"/>
      <c r="B13" s="55" t="s">
        <v>108</v>
      </c>
      <c r="C13" s="44" t="s">
        <v>109</v>
      </c>
      <c r="D13" s="40" t="s">
        <v>100</v>
      </c>
      <c r="E13" s="44" t="s">
        <v>101</v>
      </c>
      <c r="F13" s="45">
        <f t="shared" si="0"/>
        <v>10020</v>
      </c>
      <c r="G13" s="45">
        <v>1000</v>
      </c>
      <c r="H13" s="45">
        <v>0</v>
      </c>
      <c r="I13" s="45">
        <v>5500</v>
      </c>
      <c r="J13" s="45">
        <v>0</v>
      </c>
      <c r="K13" s="81">
        <v>3520</v>
      </c>
      <c r="L13" s="45">
        <v>0</v>
      </c>
      <c r="M13" s="45">
        <v>0</v>
      </c>
      <c r="N13" s="45">
        <v>0</v>
      </c>
      <c r="O13" s="45">
        <v>0</v>
      </c>
      <c r="P13" s="45">
        <v>0</v>
      </c>
      <c r="Q13" s="45">
        <v>0</v>
      </c>
    </row>
    <row r="14" spans="1:17" s="3" customFormat="1" ht="22.5" x14ac:dyDescent="0.2">
      <c r="A14" s="55"/>
      <c r="B14" s="55"/>
      <c r="C14" s="44" t="s">
        <v>110</v>
      </c>
      <c r="D14" s="40" t="s">
        <v>107</v>
      </c>
      <c r="E14" s="44" t="s">
        <v>114</v>
      </c>
      <c r="F14" s="45">
        <f t="shared" si="0"/>
        <v>20643.5</v>
      </c>
      <c r="G14" s="45">
        <v>0</v>
      </c>
      <c r="H14" s="45">
        <v>20643.5</v>
      </c>
      <c r="I14" s="45">
        <v>0</v>
      </c>
      <c r="J14" s="45">
        <v>0</v>
      </c>
      <c r="K14" s="81">
        <v>0</v>
      </c>
      <c r="L14" s="45">
        <v>0</v>
      </c>
      <c r="M14" s="45">
        <v>0</v>
      </c>
      <c r="N14" s="45">
        <v>0</v>
      </c>
      <c r="O14" s="45">
        <v>0</v>
      </c>
      <c r="P14" s="45">
        <v>0</v>
      </c>
      <c r="Q14" s="45">
        <v>0</v>
      </c>
    </row>
    <row r="15" spans="1:17" s="3" customFormat="1" ht="168.75" x14ac:dyDescent="0.2">
      <c r="A15" s="55"/>
      <c r="B15" s="39" t="s">
        <v>111</v>
      </c>
      <c r="C15" s="44" t="s">
        <v>112</v>
      </c>
      <c r="D15" s="40" t="s">
        <v>113</v>
      </c>
      <c r="E15" s="44" t="s">
        <v>114</v>
      </c>
      <c r="F15" s="45">
        <f t="shared" si="0"/>
        <v>2214</v>
      </c>
      <c r="G15" s="45">
        <v>480</v>
      </c>
      <c r="H15" s="45">
        <v>0</v>
      </c>
      <c r="I15" s="45">
        <v>552</v>
      </c>
      <c r="J15" s="45">
        <v>552</v>
      </c>
      <c r="K15" s="81">
        <v>630</v>
      </c>
      <c r="L15" s="45">
        <v>0</v>
      </c>
      <c r="M15" s="45">
        <v>0</v>
      </c>
      <c r="N15" s="45">
        <v>0</v>
      </c>
      <c r="O15" s="45">
        <v>0</v>
      </c>
      <c r="P15" s="45">
        <v>0</v>
      </c>
      <c r="Q15" s="45">
        <v>0</v>
      </c>
    </row>
    <row r="16" spans="1:17" s="3" customFormat="1" ht="236.25" x14ac:dyDescent="0.2">
      <c r="A16" s="39" t="s">
        <v>115</v>
      </c>
      <c r="B16" s="39" t="s">
        <v>116</v>
      </c>
      <c r="C16" s="44"/>
      <c r="D16" s="40" t="s">
        <v>278</v>
      </c>
      <c r="E16" s="44"/>
      <c r="F16" s="45">
        <f t="shared" si="0"/>
        <v>0</v>
      </c>
      <c r="G16" s="45">
        <v>0</v>
      </c>
      <c r="H16" s="45">
        <v>0</v>
      </c>
      <c r="I16" s="45">
        <v>0</v>
      </c>
      <c r="J16" s="45">
        <v>0</v>
      </c>
      <c r="K16" s="81">
        <v>0</v>
      </c>
      <c r="L16" s="45">
        <v>0</v>
      </c>
      <c r="M16" s="45">
        <v>0</v>
      </c>
      <c r="N16" s="45">
        <v>0</v>
      </c>
      <c r="O16" s="45">
        <v>0</v>
      </c>
      <c r="P16" s="45">
        <v>0</v>
      </c>
      <c r="Q16" s="45">
        <v>0</v>
      </c>
    </row>
    <row r="17" spans="1:17" s="3" customFormat="1" ht="33.75" x14ac:dyDescent="0.2">
      <c r="A17" s="39" t="s">
        <v>117</v>
      </c>
      <c r="B17" s="39"/>
      <c r="C17" s="44"/>
      <c r="D17" s="40" t="s">
        <v>100</v>
      </c>
      <c r="E17" s="44"/>
      <c r="F17" s="45">
        <f t="shared" si="0"/>
        <v>0</v>
      </c>
      <c r="G17" s="45">
        <v>0</v>
      </c>
      <c r="H17" s="45">
        <v>0</v>
      </c>
      <c r="I17" s="45">
        <v>0</v>
      </c>
      <c r="J17" s="45">
        <v>0</v>
      </c>
      <c r="K17" s="81">
        <v>0</v>
      </c>
      <c r="L17" s="45">
        <v>0</v>
      </c>
      <c r="M17" s="45">
        <v>0</v>
      </c>
      <c r="N17" s="45">
        <v>0</v>
      </c>
      <c r="O17" s="45">
        <v>0</v>
      </c>
      <c r="P17" s="45">
        <v>0</v>
      </c>
      <c r="Q17" s="45">
        <v>0</v>
      </c>
    </row>
    <row r="18" spans="1:17" s="3" customFormat="1" ht="45" x14ac:dyDescent="0.2">
      <c r="A18" s="39" t="s">
        <v>118</v>
      </c>
      <c r="B18" s="39" t="s">
        <v>119</v>
      </c>
      <c r="C18" s="44"/>
      <c r="D18" s="40" t="s">
        <v>100</v>
      </c>
      <c r="E18" s="44"/>
      <c r="F18" s="45">
        <f t="shared" si="0"/>
        <v>0</v>
      </c>
      <c r="G18" s="45">
        <v>0</v>
      </c>
      <c r="H18" s="45">
        <v>0</v>
      </c>
      <c r="I18" s="45">
        <v>0</v>
      </c>
      <c r="J18" s="45">
        <v>0</v>
      </c>
      <c r="K18" s="81">
        <v>0</v>
      </c>
      <c r="L18" s="45">
        <v>0</v>
      </c>
      <c r="M18" s="45">
        <v>0</v>
      </c>
      <c r="N18" s="45">
        <v>0</v>
      </c>
      <c r="O18" s="45">
        <v>0</v>
      </c>
      <c r="P18" s="45">
        <v>0</v>
      </c>
      <c r="Q18" s="45">
        <v>0</v>
      </c>
    </row>
    <row r="19" spans="1:17" s="3" customFormat="1" ht="90" x14ac:dyDescent="0.2">
      <c r="A19" s="39" t="s">
        <v>120</v>
      </c>
      <c r="B19" s="39" t="s">
        <v>121</v>
      </c>
      <c r="C19" s="44"/>
      <c r="D19" s="40" t="s">
        <v>122</v>
      </c>
      <c r="E19" s="44" t="s">
        <v>273</v>
      </c>
      <c r="F19" s="45">
        <f t="shared" si="0"/>
        <v>0</v>
      </c>
      <c r="G19" s="45"/>
      <c r="H19" s="45"/>
      <c r="I19" s="45"/>
      <c r="J19" s="45"/>
      <c r="K19" s="81">
        <v>0</v>
      </c>
      <c r="L19" s="45">
        <v>0</v>
      </c>
      <c r="M19" s="45">
        <v>0</v>
      </c>
      <c r="N19" s="45">
        <v>0</v>
      </c>
      <c r="O19" s="45">
        <v>0</v>
      </c>
      <c r="P19" s="45">
        <v>0</v>
      </c>
      <c r="Q19" s="45">
        <v>0</v>
      </c>
    </row>
    <row r="20" spans="1:17" s="3" customFormat="1" ht="56.25" x14ac:dyDescent="0.2">
      <c r="A20" s="55" t="s">
        <v>123</v>
      </c>
      <c r="B20" s="39" t="s">
        <v>124</v>
      </c>
      <c r="C20" s="44" t="s">
        <v>125</v>
      </c>
      <c r="D20" s="40" t="s">
        <v>126</v>
      </c>
      <c r="E20" s="44" t="s">
        <v>114</v>
      </c>
      <c r="F20" s="45">
        <f t="shared" si="0"/>
        <v>29181</v>
      </c>
      <c r="G20" s="45">
        <v>6281</v>
      </c>
      <c r="H20" s="45">
        <v>0</v>
      </c>
      <c r="I20" s="45">
        <v>7200</v>
      </c>
      <c r="J20" s="45">
        <v>7700</v>
      </c>
      <c r="K20" s="81">
        <v>8000</v>
      </c>
      <c r="L20" s="45">
        <v>0</v>
      </c>
      <c r="M20" s="45">
        <v>0</v>
      </c>
      <c r="N20" s="45">
        <v>0</v>
      </c>
      <c r="O20" s="45">
        <v>0</v>
      </c>
      <c r="P20" s="45">
        <v>0</v>
      </c>
      <c r="Q20" s="45">
        <v>0</v>
      </c>
    </row>
    <row r="21" spans="1:17" s="3" customFormat="1" ht="56.25" x14ac:dyDescent="0.2">
      <c r="A21" s="55"/>
      <c r="B21" s="39" t="s">
        <v>127</v>
      </c>
      <c r="C21" s="44" t="s">
        <v>128</v>
      </c>
      <c r="D21" s="40" t="s">
        <v>126</v>
      </c>
      <c r="E21" s="44" t="s">
        <v>114</v>
      </c>
      <c r="F21" s="45">
        <f t="shared" si="0"/>
        <v>51269</v>
      </c>
      <c r="G21" s="45">
        <v>12269</v>
      </c>
      <c r="H21" s="45">
        <v>0</v>
      </c>
      <c r="I21" s="45">
        <v>12750</v>
      </c>
      <c r="J21" s="45">
        <v>13000</v>
      </c>
      <c r="K21" s="81">
        <v>13250</v>
      </c>
      <c r="L21" s="45">
        <v>0</v>
      </c>
      <c r="M21" s="45">
        <v>0</v>
      </c>
      <c r="N21" s="45">
        <v>0</v>
      </c>
      <c r="O21" s="45">
        <v>0</v>
      </c>
      <c r="P21" s="45">
        <v>0</v>
      </c>
      <c r="Q21" s="45">
        <v>0</v>
      </c>
    </row>
    <row r="22" spans="1:17" s="3" customFormat="1" ht="22.5" x14ac:dyDescent="0.2">
      <c r="A22" s="55"/>
      <c r="B22" s="39" t="s">
        <v>129</v>
      </c>
      <c r="C22" s="44" t="s">
        <v>130</v>
      </c>
      <c r="D22" s="40" t="s">
        <v>126</v>
      </c>
      <c r="E22" s="44" t="s">
        <v>114</v>
      </c>
      <c r="F22" s="45">
        <f t="shared" si="0"/>
        <v>4320</v>
      </c>
      <c r="G22" s="45">
        <v>920</v>
      </c>
      <c r="H22" s="45">
        <v>0</v>
      </c>
      <c r="I22" s="45">
        <v>1000</v>
      </c>
      <c r="J22" s="45">
        <v>1200</v>
      </c>
      <c r="K22" s="81">
        <v>1200</v>
      </c>
      <c r="L22" s="45">
        <v>0</v>
      </c>
      <c r="M22" s="45">
        <v>0</v>
      </c>
      <c r="N22" s="45">
        <v>0</v>
      </c>
      <c r="O22" s="45">
        <v>0</v>
      </c>
      <c r="P22" s="45">
        <v>0</v>
      </c>
      <c r="Q22" s="45">
        <v>0</v>
      </c>
    </row>
    <row r="23" spans="1:17" s="3" customFormat="1" ht="112.5" x14ac:dyDescent="0.2">
      <c r="A23" s="39" t="s">
        <v>131</v>
      </c>
      <c r="B23" s="39" t="s">
        <v>132</v>
      </c>
      <c r="C23" s="44" t="s">
        <v>133</v>
      </c>
      <c r="D23" s="40" t="s">
        <v>126</v>
      </c>
      <c r="E23" s="44"/>
      <c r="F23" s="45">
        <f t="shared" si="0"/>
        <v>0</v>
      </c>
      <c r="G23" s="45">
        <v>0</v>
      </c>
      <c r="H23" s="45">
        <v>0</v>
      </c>
      <c r="I23" s="45">
        <v>0</v>
      </c>
      <c r="J23" s="45">
        <v>0</v>
      </c>
      <c r="K23" s="81">
        <v>0</v>
      </c>
      <c r="L23" s="45">
        <v>0</v>
      </c>
      <c r="M23" s="45">
        <v>0</v>
      </c>
      <c r="N23" s="45">
        <v>0</v>
      </c>
      <c r="O23" s="45">
        <v>0</v>
      </c>
      <c r="P23" s="45">
        <v>0</v>
      </c>
      <c r="Q23" s="45">
        <v>0</v>
      </c>
    </row>
    <row r="24" spans="1:17" s="3" customFormat="1" ht="90" x14ac:dyDescent="0.2">
      <c r="A24" s="39" t="s">
        <v>134</v>
      </c>
      <c r="B24" s="39" t="s">
        <v>135</v>
      </c>
      <c r="C24" s="44" t="s">
        <v>106</v>
      </c>
      <c r="D24" s="40" t="s">
        <v>100</v>
      </c>
      <c r="E24" s="44" t="s">
        <v>114</v>
      </c>
      <c r="F24" s="45">
        <f t="shared" si="0"/>
        <v>1583.03</v>
      </c>
      <c r="G24" s="45">
        <v>213</v>
      </c>
      <c r="H24" s="45">
        <v>0</v>
      </c>
      <c r="I24" s="45">
        <v>400</v>
      </c>
      <c r="J24" s="45">
        <v>450</v>
      </c>
      <c r="K24" s="81">
        <v>520.03</v>
      </c>
      <c r="L24" s="45">
        <v>0</v>
      </c>
      <c r="M24" s="45">
        <v>0</v>
      </c>
      <c r="N24" s="45">
        <v>0</v>
      </c>
      <c r="O24" s="45">
        <v>0</v>
      </c>
      <c r="P24" s="45">
        <v>0</v>
      </c>
      <c r="Q24" s="45">
        <v>0</v>
      </c>
    </row>
    <row r="25" spans="1:17" s="3" customFormat="1" ht="78.75" x14ac:dyDescent="0.2">
      <c r="A25" s="39" t="s">
        <v>136</v>
      </c>
      <c r="B25" s="39" t="s">
        <v>137</v>
      </c>
      <c r="C25" s="44"/>
      <c r="D25" s="40" t="s">
        <v>100</v>
      </c>
      <c r="E25" s="44"/>
      <c r="F25" s="45">
        <f t="shared" si="0"/>
        <v>0</v>
      </c>
      <c r="G25" s="45">
        <v>0</v>
      </c>
      <c r="H25" s="45">
        <v>0</v>
      </c>
      <c r="I25" s="45">
        <v>0</v>
      </c>
      <c r="J25" s="45">
        <v>0</v>
      </c>
      <c r="K25" s="81">
        <v>0</v>
      </c>
      <c r="L25" s="45">
        <v>0</v>
      </c>
      <c r="M25" s="45">
        <v>0</v>
      </c>
      <c r="N25" s="45">
        <v>0</v>
      </c>
      <c r="O25" s="45">
        <v>0</v>
      </c>
      <c r="P25" s="45">
        <v>0</v>
      </c>
      <c r="Q25" s="45">
        <v>0</v>
      </c>
    </row>
    <row r="26" spans="1:17" s="3" customFormat="1" ht="45" x14ac:dyDescent="0.2">
      <c r="A26" s="39" t="s">
        <v>138</v>
      </c>
      <c r="B26" s="39" t="s">
        <v>139</v>
      </c>
      <c r="C26" s="44"/>
      <c r="D26" s="40" t="s">
        <v>100</v>
      </c>
      <c r="E26" s="44" t="s">
        <v>114</v>
      </c>
      <c r="F26" s="45">
        <f t="shared" si="0"/>
        <v>0</v>
      </c>
      <c r="G26" s="45">
        <v>0</v>
      </c>
      <c r="H26" s="45">
        <v>0</v>
      </c>
      <c r="I26" s="45">
        <v>0</v>
      </c>
      <c r="J26" s="45">
        <v>0</v>
      </c>
      <c r="K26" s="81">
        <v>0</v>
      </c>
      <c r="L26" s="45">
        <v>0</v>
      </c>
      <c r="M26" s="45">
        <v>0</v>
      </c>
      <c r="N26" s="45">
        <v>0</v>
      </c>
      <c r="O26" s="45">
        <v>0</v>
      </c>
      <c r="P26" s="45">
        <v>0</v>
      </c>
      <c r="Q26" s="45">
        <v>0</v>
      </c>
    </row>
    <row r="27" spans="1:17" s="3" customFormat="1" ht="22.5" x14ac:dyDescent="0.2">
      <c r="A27" s="39" t="s">
        <v>140</v>
      </c>
      <c r="B27" s="39" t="s">
        <v>141</v>
      </c>
      <c r="C27" s="44" t="s">
        <v>142</v>
      </c>
      <c r="D27" s="40" t="s">
        <v>100</v>
      </c>
      <c r="E27" s="44" t="s">
        <v>114</v>
      </c>
      <c r="F27" s="45">
        <f t="shared" si="0"/>
        <v>35547</v>
      </c>
      <c r="G27" s="45">
        <v>8037</v>
      </c>
      <c r="H27" s="45">
        <v>0</v>
      </c>
      <c r="I27" s="45">
        <v>8860</v>
      </c>
      <c r="J27" s="27">
        <v>9150</v>
      </c>
      <c r="K27" s="81">
        <v>9500</v>
      </c>
      <c r="L27" s="45">
        <v>0</v>
      </c>
      <c r="M27" s="45">
        <v>0</v>
      </c>
      <c r="N27" s="27">
        <v>0</v>
      </c>
      <c r="O27" s="45">
        <v>0</v>
      </c>
      <c r="P27" s="27">
        <v>0</v>
      </c>
      <c r="Q27" s="45">
        <v>0</v>
      </c>
    </row>
    <row r="28" spans="1:17" s="3" customFormat="1" ht="45" x14ac:dyDescent="0.2">
      <c r="A28" s="39" t="s">
        <v>143</v>
      </c>
      <c r="B28" s="39"/>
      <c r="C28" s="44"/>
      <c r="D28" s="40" t="s">
        <v>100</v>
      </c>
      <c r="E28" s="44" t="s">
        <v>114</v>
      </c>
      <c r="F28" s="45">
        <f t="shared" si="0"/>
        <v>0</v>
      </c>
      <c r="G28" s="45">
        <v>0</v>
      </c>
      <c r="H28" s="45">
        <v>0</v>
      </c>
      <c r="I28" s="45">
        <v>0</v>
      </c>
      <c r="J28" s="27">
        <v>0</v>
      </c>
      <c r="K28" s="81">
        <v>0</v>
      </c>
      <c r="L28" s="45">
        <v>0</v>
      </c>
      <c r="M28" s="45">
        <v>0</v>
      </c>
      <c r="N28" s="27">
        <v>0</v>
      </c>
      <c r="O28" s="45">
        <v>0</v>
      </c>
      <c r="P28" s="27">
        <v>0</v>
      </c>
      <c r="Q28" s="45">
        <v>0</v>
      </c>
    </row>
    <row r="29" spans="1:17" s="3" customFormat="1" ht="112.5" x14ac:dyDescent="0.2">
      <c r="A29" s="39" t="s">
        <v>144</v>
      </c>
      <c r="B29" s="39" t="s">
        <v>145</v>
      </c>
      <c r="C29" s="44" t="s">
        <v>146</v>
      </c>
      <c r="D29" s="40" t="s">
        <v>100</v>
      </c>
      <c r="E29" s="44" t="s">
        <v>114</v>
      </c>
      <c r="F29" s="45">
        <f t="shared" si="0"/>
        <v>2225</v>
      </c>
      <c r="G29" s="45">
        <v>500</v>
      </c>
      <c r="H29" s="45">
        <v>0</v>
      </c>
      <c r="I29" s="45">
        <v>550</v>
      </c>
      <c r="J29" s="27">
        <v>575</v>
      </c>
      <c r="K29" s="81">
        <v>600</v>
      </c>
      <c r="L29" s="45">
        <v>0</v>
      </c>
      <c r="M29" s="45">
        <v>0</v>
      </c>
      <c r="N29" s="27">
        <v>0</v>
      </c>
      <c r="O29" s="45">
        <v>0</v>
      </c>
      <c r="P29" s="27">
        <v>0</v>
      </c>
      <c r="Q29" s="45">
        <v>0</v>
      </c>
    </row>
    <row r="30" spans="1:17" s="3" customFormat="1" ht="78.75" x14ac:dyDescent="0.2">
      <c r="A30" s="39" t="s">
        <v>147</v>
      </c>
      <c r="B30" s="39"/>
      <c r="C30" s="44"/>
      <c r="D30" s="40" t="s">
        <v>100</v>
      </c>
      <c r="E30" s="44" t="s">
        <v>114</v>
      </c>
      <c r="F30" s="45">
        <f t="shared" si="0"/>
        <v>0</v>
      </c>
      <c r="G30" s="45">
        <v>0</v>
      </c>
      <c r="H30" s="45">
        <v>0</v>
      </c>
      <c r="I30" s="45">
        <v>0</v>
      </c>
      <c r="J30" s="45">
        <v>0</v>
      </c>
      <c r="K30" s="81">
        <v>0</v>
      </c>
      <c r="L30" s="45">
        <v>0</v>
      </c>
      <c r="M30" s="45">
        <v>0</v>
      </c>
      <c r="N30" s="45">
        <v>0</v>
      </c>
      <c r="O30" s="45">
        <v>0</v>
      </c>
      <c r="P30" s="45">
        <v>0</v>
      </c>
      <c r="Q30" s="45">
        <v>0</v>
      </c>
    </row>
    <row r="31" spans="1:17" s="3" customFormat="1" ht="33.75" x14ac:dyDescent="0.2">
      <c r="A31" s="39" t="s">
        <v>148</v>
      </c>
      <c r="B31" s="39"/>
      <c r="C31" s="44"/>
      <c r="D31" s="40" t="s">
        <v>100</v>
      </c>
      <c r="E31" s="44" t="s">
        <v>114</v>
      </c>
      <c r="F31" s="45">
        <f t="shared" si="0"/>
        <v>0</v>
      </c>
      <c r="G31" s="45">
        <v>0</v>
      </c>
      <c r="H31" s="45">
        <v>0</v>
      </c>
      <c r="I31" s="45">
        <v>0</v>
      </c>
      <c r="J31" s="45">
        <v>0</v>
      </c>
      <c r="K31" s="81">
        <v>0</v>
      </c>
      <c r="L31" s="45">
        <v>0</v>
      </c>
      <c r="M31" s="45">
        <v>0</v>
      </c>
      <c r="N31" s="45">
        <v>0</v>
      </c>
      <c r="O31" s="45">
        <v>0</v>
      </c>
      <c r="P31" s="45">
        <v>0</v>
      </c>
      <c r="Q31" s="45">
        <v>0</v>
      </c>
    </row>
    <row r="32" spans="1:17" s="3" customFormat="1" ht="42" x14ac:dyDescent="0.2">
      <c r="A32" s="12" t="s">
        <v>248</v>
      </c>
      <c r="B32" s="39"/>
      <c r="C32" s="44"/>
      <c r="D32" s="40"/>
      <c r="E32" s="46"/>
      <c r="F32" s="13">
        <f t="shared" si="0"/>
        <v>179607.70256000001</v>
      </c>
      <c r="G32" s="13">
        <f>G33+G34</f>
        <v>29700</v>
      </c>
      <c r="H32" s="13">
        <f t="shared" ref="H32:K32" si="1">H33+H34</f>
        <v>20643.5</v>
      </c>
      <c r="I32" s="13">
        <f t="shared" si="1"/>
        <v>42812</v>
      </c>
      <c r="J32" s="13">
        <f t="shared" si="1"/>
        <v>38982.172559999999</v>
      </c>
      <c r="K32" s="82">
        <f t="shared" si="1"/>
        <v>47470.03</v>
      </c>
      <c r="L32" s="13">
        <f t="shared" ref="L32:Q32" si="2">L33+L34</f>
        <v>0</v>
      </c>
      <c r="M32" s="13">
        <f t="shared" si="2"/>
        <v>0</v>
      </c>
      <c r="N32" s="13">
        <f t="shared" si="2"/>
        <v>0</v>
      </c>
      <c r="O32" s="13">
        <f t="shared" si="2"/>
        <v>0</v>
      </c>
      <c r="P32" s="13">
        <f t="shared" si="2"/>
        <v>0</v>
      </c>
      <c r="Q32" s="13">
        <f t="shared" si="2"/>
        <v>0</v>
      </c>
    </row>
    <row r="33" spans="1:17" s="3" customFormat="1" ht="11.25" x14ac:dyDescent="0.2">
      <c r="A33" s="39" t="s">
        <v>5</v>
      </c>
      <c r="B33" s="39"/>
      <c r="C33" s="44"/>
      <c r="D33" s="40"/>
      <c r="E33" s="44"/>
      <c r="F33" s="45">
        <f t="shared" si="0"/>
        <v>32625.172559999999</v>
      </c>
      <c r="G33" s="45">
        <f>G10+G11+G12+G13+G19</f>
        <v>1000</v>
      </c>
      <c r="H33" s="45">
        <f t="shared" ref="H33:K33" si="3">H10+H11+H12+H13+H19</f>
        <v>0</v>
      </c>
      <c r="I33" s="45">
        <f t="shared" si="3"/>
        <v>11500</v>
      </c>
      <c r="J33" s="45">
        <f t="shared" si="3"/>
        <v>6355.17256</v>
      </c>
      <c r="K33" s="81">
        <f t="shared" si="3"/>
        <v>13770</v>
      </c>
      <c r="L33" s="45">
        <f t="shared" ref="L33:Q33" si="4">L10+L11+L12+L13+L19</f>
        <v>0</v>
      </c>
      <c r="M33" s="45">
        <f t="shared" si="4"/>
        <v>0</v>
      </c>
      <c r="N33" s="45">
        <f t="shared" si="4"/>
        <v>0</v>
      </c>
      <c r="O33" s="45">
        <f t="shared" si="4"/>
        <v>0</v>
      </c>
      <c r="P33" s="45">
        <f t="shared" si="4"/>
        <v>0</v>
      </c>
      <c r="Q33" s="45">
        <f t="shared" si="4"/>
        <v>0</v>
      </c>
    </row>
    <row r="34" spans="1:17" s="3" customFormat="1" ht="11.25" x14ac:dyDescent="0.2">
      <c r="A34" s="39" t="s">
        <v>249</v>
      </c>
      <c r="B34" s="39"/>
      <c r="C34" s="44"/>
      <c r="D34" s="40"/>
      <c r="E34" s="44"/>
      <c r="F34" s="45">
        <f t="shared" si="0"/>
        <v>146982.53</v>
      </c>
      <c r="G34" s="45">
        <f>G14+G15+G20+G21+G22+G24+G26+G27+G28+G29+G30+G31</f>
        <v>28700</v>
      </c>
      <c r="H34" s="45">
        <f t="shared" ref="H34:J34" si="5">H14+H15+H20+H21+H22+H24+H26+H27+H28+H29+H30+H31</f>
        <v>20643.5</v>
      </c>
      <c r="I34" s="45">
        <f t="shared" si="5"/>
        <v>31312</v>
      </c>
      <c r="J34" s="45">
        <f t="shared" si="5"/>
        <v>32627</v>
      </c>
      <c r="K34" s="81">
        <f>K14+K15+K20+K21+K22+K24+K26+K27+K28+K29+K30+K31</f>
        <v>33700.03</v>
      </c>
      <c r="L34" s="45">
        <f t="shared" ref="L34:Q34" si="6">L14+L15+L20+L21+L22+L24+L26+L27+L28+L29+L30+L31</f>
        <v>0</v>
      </c>
      <c r="M34" s="45">
        <f t="shared" si="6"/>
        <v>0</v>
      </c>
      <c r="N34" s="45">
        <f t="shared" si="6"/>
        <v>0</v>
      </c>
      <c r="O34" s="45">
        <f t="shared" si="6"/>
        <v>0</v>
      </c>
      <c r="P34" s="45">
        <f t="shared" si="6"/>
        <v>0</v>
      </c>
      <c r="Q34" s="45">
        <f t="shared" si="6"/>
        <v>0</v>
      </c>
    </row>
    <row r="35" spans="1:17" s="3" customFormat="1" ht="12.75" customHeight="1" x14ac:dyDescent="0.2">
      <c r="A35" s="68" t="s">
        <v>149</v>
      </c>
      <c r="B35" s="69"/>
      <c r="C35" s="69"/>
      <c r="D35" s="69"/>
      <c r="E35" s="69"/>
      <c r="F35" s="69"/>
      <c r="G35" s="69"/>
      <c r="H35" s="69"/>
      <c r="I35" s="69"/>
      <c r="J35" s="69"/>
      <c r="K35" s="69"/>
      <c r="L35" s="36"/>
      <c r="M35" s="36"/>
      <c r="N35" s="36"/>
      <c r="O35" s="36"/>
      <c r="P35" s="36"/>
      <c r="Q35" s="36"/>
    </row>
    <row r="36" spans="1:17" s="3" customFormat="1" ht="56.25" x14ac:dyDescent="0.2">
      <c r="A36" s="17" t="s">
        <v>150</v>
      </c>
      <c r="B36" s="39" t="s">
        <v>151</v>
      </c>
      <c r="C36" s="44" t="s">
        <v>152</v>
      </c>
      <c r="D36" s="40" t="s">
        <v>153</v>
      </c>
      <c r="E36" s="44" t="s">
        <v>114</v>
      </c>
      <c r="F36" s="45">
        <f>SUM(G36:K36)</f>
        <v>4000</v>
      </c>
      <c r="G36" s="45">
        <v>0</v>
      </c>
      <c r="H36" s="45">
        <v>0</v>
      </c>
      <c r="I36" s="45">
        <v>4000</v>
      </c>
      <c r="J36" s="45">
        <v>0</v>
      </c>
      <c r="K36" s="81">
        <v>0</v>
      </c>
      <c r="L36" s="45">
        <v>0</v>
      </c>
      <c r="M36" s="45">
        <v>0</v>
      </c>
      <c r="N36" s="45">
        <v>0</v>
      </c>
      <c r="O36" s="45">
        <v>0</v>
      </c>
      <c r="P36" s="45">
        <v>0</v>
      </c>
      <c r="Q36" s="45">
        <v>0</v>
      </c>
    </row>
    <row r="37" spans="1:17" s="3" customFormat="1" ht="45" x14ac:dyDescent="0.2">
      <c r="A37" s="18"/>
      <c r="B37" s="39" t="s">
        <v>154</v>
      </c>
      <c r="C37" s="44"/>
      <c r="D37" s="40" t="s">
        <v>107</v>
      </c>
      <c r="E37" s="44" t="s">
        <v>114</v>
      </c>
      <c r="F37" s="45">
        <f>SUM(G37:K37)</f>
        <v>2990</v>
      </c>
      <c r="G37" s="45">
        <v>0</v>
      </c>
      <c r="H37" s="45">
        <v>0</v>
      </c>
      <c r="I37" s="45">
        <v>2990</v>
      </c>
      <c r="J37" s="45">
        <v>0</v>
      </c>
      <c r="K37" s="81">
        <v>0</v>
      </c>
      <c r="L37" s="45">
        <v>0</v>
      </c>
      <c r="M37" s="45">
        <v>0</v>
      </c>
      <c r="N37" s="45">
        <v>0</v>
      </c>
      <c r="O37" s="45">
        <v>0</v>
      </c>
      <c r="P37" s="45">
        <v>0</v>
      </c>
      <c r="Q37" s="45">
        <v>0</v>
      </c>
    </row>
    <row r="38" spans="1:17" s="3" customFormat="1" ht="33.75" x14ac:dyDescent="0.2">
      <c r="A38" s="18"/>
      <c r="B38" s="39" t="s">
        <v>155</v>
      </c>
      <c r="C38" s="44" t="s">
        <v>156</v>
      </c>
      <c r="D38" s="40" t="s">
        <v>157</v>
      </c>
      <c r="E38" s="44" t="s">
        <v>114</v>
      </c>
      <c r="F38" s="45">
        <f>SUM(G38:K38)</f>
        <v>3500</v>
      </c>
      <c r="G38" s="45">
        <v>0</v>
      </c>
      <c r="H38" s="45">
        <v>0</v>
      </c>
      <c r="I38" s="45">
        <v>3500</v>
      </c>
      <c r="J38" s="45">
        <v>0</v>
      </c>
      <c r="K38" s="81">
        <v>0</v>
      </c>
      <c r="L38" s="45">
        <v>0</v>
      </c>
      <c r="M38" s="45">
        <v>0</v>
      </c>
      <c r="N38" s="45">
        <v>0</v>
      </c>
      <c r="O38" s="45">
        <v>0</v>
      </c>
      <c r="P38" s="45">
        <v>0</v>
      </c>
      <c r="Q38" s="45">
        <v>0</v>
      </c>
    </row>
    <row r="39" spans="1:17" s="3" customFormat="1" ht="56.25" x14ac:dyDescent="0.2">
      <c r="A39" s="26"/>
      <c r="B39" s="39" t="s">
        <v>158</v>
      </c>
      <c r="C39" s="44" t="s">
        <v>159</v>
      </c>
      <c r="D39" s="40" t="s">
        <v>160</v>
      </c>
      <c r="E39" s="44" t="s">
        <v>114</v>
      </c>
      <c r="F39" s="45">
        <f>SUM(G39:K39)</f>
        <v>11200</v>
      </c>
      <c r="G39" s="45">
        <v>0</v>
      </c>
      <c r="H39" s="45">
        <v>0</v>
      </c>
      <c r="I39" s="45">
        <v>4500</v>
      </c>
      <c r="J39" s="45">
        <v>6700</v>
      </c>
      <c r="K39" s="81">
        <v>0</v>
      </c>
      <c r="L39" s="45">
        <v>0</v>
      </c>
      <c r="M39" s="45">
        <v>0</v>
      </c>
      <c r="N39" s="45">
        <v>0</v>
      </c>
      <c r="O39" s="45">
        <v>0</v>
      </c>
      <c r="P39" s="45">
        <v>0</v>
      </c>
      <c r="Q39" s="45">
        <v>0</v>
      </c>
    </row>
    <row r="40" spans="1:17" s="3" customFormat="1" ht="67.5" x14ac:dyDescent="0.2">
      <c r="A40" s="39" t="s">
        <v>161</v>
      </c>
      <c r="B40" s="39"/>
      <c r="C40" s="44"/>
      <c r="D40" s="40" t="s">
        <v>279</v>
      </c>
      <c r="E40" s="44"/>
      <c r="F40" s="45">
        <f>SUM(G40:K40)</f>
        <v>0</v>
      </c>
      <c r="G40" s="45">
        <v>0</v>
      </c>
      <c r="H40" s="45">
        <v>0</v>
      </c>
      <c r="I40" s="45">
        <v>0</v>
      </c>
      <c r="J40" s="45">
        <v>0</v>
      </c>
      <c r="K40" s="81">
        <v>0</v>
      </c>
      <c r="L40" s="45">
        <v>0</v>
      </c>
      <c r="M40" s="45">
        <v>0</v>
      </c>
      <c r="N40" s="45">
        <v>0</v>
      </c>
      <c r="O40" s="45">
        <v>0</v>
      </c>
      <c r="P40" s="45">
        <v>0</v>
      </c>
      <c r="Q40" s="45">
        <v>0</v>
      </c>
    </row>
    <row r="41" spans="1:17" s="3" customFormat="1" ht="11.25" x14ac:dyDescent="0.2">
      <c r="A41" s="55" t="s">
        <v>162</v>
      </c>
      <c r="B41" s="55" t="s">
        <v>163</v>
      </c>
      <c r="C41" s="70" t="s">
        <v>164</v>
      </c>
      <c r="D41" s="40" t="s">
        <v>165</v>
      </c>
      <c r="E41" s="70"/>
      <c r="F41" s="71">
        <f>SUM(G41:K44)</f>
        <v>0</v>
      </c>
      <c r="G41" s="71">
        <v>0</v>
      </c>
      <c r="H41" s="71">
        <v>0</v>
      </c>
      <c r="I41" s="71">
        <v>0</v>
      </c>
      <c r="J41" s="71">
        <v>0</v>
      </c>
      <c r="K41" s="83">
        <v>0</v>
      </c>
      <c r="L41" s="52">
        <v>0</v>
      </c>
      <c r="M41" s="52">
        <v>0</v>
      </c>
      <c r="N41" s="71">
        <v>0</v>
      </c>
      <c r="O41" s="71">
        <v>0</v>
      </c>
      <c r="P41" s="71">
        <v>0</v>
      </c>
      <c r="Q41" s="71">
        <v>0</v>
      </c>
    </row>
    <row r="42" spans="1:17" s="3" customFormat="1" ht="22.5" x14ac:dyDescent="0.2">
      <c r="A42" s="55"/>
      <c r="B42" s="55"/>
      <c r="C42" s="70"/>
      <c r="D42" s="40" t="s">
        <v>166</v>
      </c>
      <c r="E42" s="70"/>
      <c r="F42" s="71"/>
      <c r="G42" s="71"/>
      <c r="H42" s="71"/>
      <c r="I42" s="71"/>
      <c r="J42" s="71"/>
      <c r="K42" s="83"/>
      <c r="L42" s="53"/>
      <c r="M42" s="53"/>
      <c r="N42" s="71"/>
      <c r="O42" s="71"/>
      <c r="P42" s="71"/>
      <c r="Q42" s="71"/>
    </row>
    <row r="43" spans="1:17" s="3" customFormat="1" ht="11.25" x14ac:dyDescent="0.2">
      <c r="A43" s="55"/>
      <c r="B43" s="55"/>
      <c r="C43" s="70"/>
      <c r="D43" s="40" t="s">
        <v>167</v>
      </c>
      <c r="E43" s="70"/>
      <c r="F43" s="71"/>
      <c r="G43" s="71"/>
      <c r="H43" s="71"/>
      <c r="I43" s="71"/>
      <c r="J43" s="71"/>
      <c r="K43" s="83"/>
      <c r="L43" s="53"/>
      <c r="M43" s="53"/>
      <c r="N43" s="71"/>
      <c r="O43" s="71"/>
      <c r="P43" s="71"/>
      <c r="Q43" s="71"/>
    </row>
    <row r="44" spans="1:17" s="3" customFormat="1" ht="22.5" x14ac:dyDescent="0.2">
      <c r="A44" s="55"/>
      <c r="B44" s="55"/>
      <c r="C44" s="70"/>
      <c r="D44" s="40" t="s">
        <v>241</v>
      </c>
      <c r="E44" s="70"/>
      <c r="F44" s="71"/>
      <c r="G44" s="71"/>
      <c r="H44" s="71"/>
      <c r="I44" s="71"/>
      <c r="J44" s="71"/>
      <c r="K44" s="83"/>
      <c r="L44" s="54"/>
      <c r="M44" s="54"/>
      <c r="N44" s="71"/>
      <c r="O44" s="71"/>
      <c r="P44" s="71"/>
      <c r="Q44" s="71"/>
    </row>
    <row r="45" spans="1:17" s="3" customFormat="1" ht="67.5" x14ac:dyDescent="0.2">
      <c r="A45" s="55" t="s">
        <v>168</v>
      </c>
      <c r="B45" s="39" t="s">
        <v>169</v>
      </c>
      <c r="C45" s="44" t="s">
        <v>170</v>
      </c>
      <c r="D45" s="40" t="s">
        <v>157</v>
      </c>
      <c r="E45" s="44" t="s">
        <v>114</v>
      </c>
      <c r="F45" s="45">
        <f>SUM(G45:K45)</f>
        <v>150</v>
      </c>
      <c r="G45" s="45">
        <v>50</v>
      </c>
      <c r="H45" s="45">
        <v>50</v>
      </c>
      <c r="I45" s="45">
        <v>50</v>
      </c>
      <c r="J45" s="45">
        <v>0</v>
      </c>
      <c r="K45" s="81">
        <v>0</v>
      </c>
      <c r="L45" s="45">
        <v>0</v>
      </c>
      <c r="M45" s="45">
        <v>0</v>
      </c>
      <c r="N45" s="45">
        <v>0</v>
      </c>
      <c r="O45" s="45">
        <v>0</v>
      </c>
      <c r="P45" s="45">
        <v>0</v>
      </c>
      <c r="Q45" s="45">
        <v>0</v>
      </c>
    </row>
    <row r="46" spans="1:17" s="3" customFormat="1" ht="90" x14ac:dyDescent="0.2">
      <c r="A46" s="55"/>
      <c r="B46" s="39" t="s">
        <v>171</v>
      </c>
      <c r="C46" s="44" t="s">
        <v>172</v>
      </c>
      <c r="D46" s="40" t="s">
        <v>241</v>
      </c>
      <c r="E46" s="44" t="s">
        <v>114</v>
      </c>
      <c r="F46" s="45">
        <f>SUM(G46:K46)</f>
        <v>3600</v>
      </c>
      <c r="G46" s="45">
        <v>0</v>
      </c>
      <c r="H46" s="45">
        <v>0</v>
      </c>
      <c r="I46" s="45">
        <v>600</v>
      </c>
      <c r="J46" s="45">
        <v>2400</v>
      </c>
      <c r="K46" s="81">
        <v>600</v>
      </c>
      <c r="L46" s="45">
        <v>0</v>
      </c>
      <c r="M46" s="45">
        <v>0</v>
      </c>
      <c r="N46" s="45">
        <v>0</v>
      </c>
      <c r="O46" s="45">
        <v>0</v>
      </c>
      <c r="P46" s="45">
        <v>0</v>
      </c>
      <c r="Q46" s="45">
        <v>0</v>
      </c>
    </row>
    <row r="47" spans="1:17" s="3" customFormat="1" ht="12.75" customHeight="1" x14ac:dyDescent="0.2">
      <c r="A47" s="55" t="s">
        <v>173</v>
      </c>
      <c r="B47" s="55"/>
      <c r="C47" s="70"/>
      <c r="D47" s="40" t="s">
        <v>165</v>
      </c>
      <c r="E47" s="72"/>
      <c r="F47" s="71">
        <v>0</v>
      </c>
      <c r="G47" s="71">
        <v>0</v>
      </c>
      <c r="H47" s="71">
        <v>0</v>
      </c>
      <c r="I47" s="71">
        <v>0</v>
      </c>
      <c r="J47" s="71">
        <v>0</v>
      </c>
      <c r="K47" s="83">
        <v>0</v>
      </c>
      <c r="L47" s="52">
        <v>0</v>
      </c>
      <c r="M47" s="52">
        <v>0</v>
      </c>
      <c r="N47" s="71">
        <v>0</v>
      </c>
      <c r="O47" s="71">
        <v>0</v>
      </c>
      <c r="P47" s="71">
        <v>0</v>
      </c>
      <c r="Q47" s="71">
        <v>0</v>
      </c>
    </row>
    <row r="48" spans="1:17" s="3" customFormat="1" ht="22.5" x14ac:dyDescent="0.2">
      <c r="A48" s="55"/>
      <c r="B48" s="55"/>
      <c r="C48" s="70"/>
      <c r="D48" s="40" t="s">
        <v>166</v>
      </c>
      <c r="E48" s="70"/>
      <c r="F48" s="71"/>
      <c r="G48" s="71"/>
      <c r="H48" s="71"/>
      <c r="I48" s="71"/>
      <c r="J48" s="71"/>
      <c r="K48" s="83"/>
      <c r="L48" s="53"/>
      <c r="M48" s="53"/>
      <c r="N48" s="71"/>
      <c r="O48" s="71"/>
      <c r="P48" s="71"/>
      <c r="Q48" s="71"/>
    </row>
    <row r="49" spans="1:17" s="3" customFormat="1" ht="11.25" x14ac:dyDescent="0.2">
      <c r="A49" s="55"/>
      <c r="B49" s="55"/>
      <c r="C49" s="70"/>
      <c r="D49" s="40" t="s">
        <v>167</v>
      </c>
      <c r="E49" s="70"/>
      <c r="F49" s="71"/>
      <c r="G49" s="71"/>
      <c r="H49" s="71"/>
      <c r="I49" s="71"/>
      <c r="J49" s="71"/>
      <c r="K49" s="83"/>
      <c r="L49" s="53"/>
      <c r="M49" s="53"/>
      <c r="N49" s="71"/>
      <c r="O49" s="71"/>
      <c r="P49" s="71"/>
      <c r="Q49" s="71"/>
    </row>
    <row r="50" spans="1:17" s="3" customFormat="1" ht="22.5" x14ac:dyDescent="0.2">
      <c r="A50" s="55"/>
      <c r="B50" s="55"/>
      <c r="C50" s="70"/>
      <c r="D50" s="40" t="s">
        <v>241</v>
      </c>
      <c r="E50" s="70"/>
      <c r="F50" s="71"/>
      <c r="G50" s="71"/>
      <c r="H50" s="71"/>
      <c r="I50" s="71"/>
      <c r="J50" s="71"/>
      <c r="K50" s="83"/>
      <c r="L50" s="54"/>
      <c r="M50" s="54"/>
      <c r="N50" s="71"/>
      <c r="O50" s="71"/>
      <c r="P50" s="71"/>
      <c r="Q50" s="71"/>
    </row>
    <row r="51" spans="1:17" s="3" customFormat="1" ht="22.5" x14ac:dyDescent="0.2">
      <c r="A51" s="55" t="s">
        <v>174</v>
      </c>
      <c r="B51" s="39" t="s">
        <v>175</v>
      </c>
      <c r="C51" s="44" t="s">
        <v>176</v>
      </c>
      <c r="D51" s="40" t="s">
        <v>157</v>
      </c>
      <c r="E51" s="44"/>
      <c r="F51" s="45">
        <f>SUM(G51:K51)</f>
        <v>0</v>
      </c>
      <c r="G51" s="45">
        <v>0</v>
      </c>
      <c r="H51" s="45">
        <v>0</v>
      </c>
      <c r="I51" s="45">
        <v>0</v>
      </c>
      <c r="J51" s="45">
        <v>0</v>
      </c>
      <c r="K51" s="81">
        <v>0</v>
      </c>
      <c r="L51" s="45">
        <v>0</v>
      </c>
      <c r="M51" s="45">
        <v>0</v>
      </c>
      <c r="N51" s="45">
        <v>0</v>
      </c>
      <c r="O51" s="45">
        <v>0</v>
      </c>
      <c r="P51" s="45">
        <v>0</v>
      </c>
      <c r="Q51" s="45">
        <v>0</v>
      </c>
    </row>
    <row r="52" spans="1:17" s="3" customFormat="1" ht="22.5" x14ac:dyDescent="0.2">
      <c r="A52" s="55"/>
      <c r="B52" s="39" t="s">
        <v>178</v>
      </c>
      <c r="C52" s="70" t="s">
        <v>176</v>
      </c>
      <c r="D52" s="56" t="s">
        <v>241</v>
      </c>
      <c r="E52" s="63"/>
      <c r="F52" s="71">
        <f>SUM(G52:K53)</f>
        <v>0</v>
      </c>
      <c r="G52" s="71">
        <v>0</v>
      </c>
      <c r="H52" s="71">
        <v>0</v>
      </c>
      <c r="I52" s="71">
        <v>0</v>
      </c>
      <c r="J52" s="71">
        <v>0</v>
      </c>
      <c r="K52" s="83">
        <v>0</v>
      </c>
      <c r="L52" s="52">
        <v>0</v>
      </c>
      <c r="M52" s="52">
        <v>0</v>
      </c>
      <c r="N52" s="71">
        <v>0</v>
      </c>
      <c r="O52" s="71">
        <v>0</v>
      </c>
      <c r="P52" s="71">
        <v>0</v>
      </c>
      <c r="Q52" s="71">
        <v>0</v>
      </c>
    </row>
    <row r="53" spans="1:17" s="3" customFormat="1" ht="11.25" x14ac:dyDescent="0.2">
      <c r="A53" s="55"/>
      <c r="B53" s="39" t="s">
        <v>179</v>
      </c>
      <c r="C53" s="70"/>
      <c r="D53" s="56"/>
      <c r="E53" s="64"/>
      <c r="F53" s="71"/>
      <c r="G53" s="71"/>
      <c r="H53" s="71"/>
      <c r="I53" s="71"/>
      <c r="J53" s="71"/>
      <c r="K53" s="83"/>
      <c r="L53" s="54"/>
      <c r="M53" s="54"/>
      <c r="N53" s="71"/>
      <c r="O53" s="71"/>
      <c r="P53" s="71"/>
      <c r="Q53" s="71"/>
    </row>
    <row r="54" spans="1:17" s="3" customFormat="1" ht="22.5" x14ac:dyDescent="0.2">
      <c r="A54" s="55" t="s">
        <v>180</v>
      </c>
      <c r="B54" s="39" t="s">
        <v>181</v>
      </c>
      <c r="C54" s="44" t="s">
        <v>182</v>
      </c>
      <c r="D54" s="40" t="s">
        <v>107</v>
      </c>
      <c r="E54" s="44" t="s">
        <v>114</v>
      </c>
      <c r="F54" s="45">
        <f t="shared" ref="F54:F82" si="7">SUM(G54:K54)</f>
        <v>1917.2799999999997</v>
      </c>
      <c r="G54" s="45">
        <v>717.68</v>
      </c>
      <c r="H54" s="45">
        <v>612.02</v>
      </c>
      <c r="I54" s="45">
        <v>587.58000000000004</v>
      </c>
      <c r="J54" s="45">
        <v>0</v>
      </c>
      <c r="K54" s="81">
        <v>0</v>
      </c>
      <c r="L54" s="45">
        <v>0</v>
      </c>
      <c r="M54" s="45">
        <v>0</v>
      </c>
      <c r="N54" s="45">
        <v>0</v>
      </c>
      <c r="O54" s="45">
        <v>0</v>
      </c>
      <c r="P54" s="45">
        <v>0</v>
      </c>
      <c r="Q54" s="45">
        <v>0</v>
      </c>
    </row>
    <row r="55" spans="1:17" s="3" customFormat="1" ht="45" x14ac:dyDescent="0.2">
      <c r="A55" s="55"/>
      <c r="B55" s="39" t="s">
        <v>243</v>
      </c>
      <c r="C55" s="44" t="s">
        <v>183</v>
      </c>
      <c r="D55" s="40" t="s">
        <v>241</v>
      </c>
      <c r="E55" s="44" t="s">
        <v>114</v>
      </c>
      <c r="F55" s="45">
        <f t="shared" si="7"/>
        <v>673.34</v>
      </c>
      <c r="G55" s="45">
        <v>0</v>
      </c>
      <c r="H55" s="45">
        <v>673.34</v>
      </c>
      <c r="I55" s="45">
        <v>0</v>
      </c>
      <c r="J55" s="45">
        <v>0</v>
      </c>
      <c r="K55" s="81">
        <v>0</v>
      </c>
      <c r="L55" s="45">
        <v>0</v>
      </c>
      <c r="M55" s="45">
        <v>0</v>
      </c>
      <c r="N55" s="45">
        <v>0</v>
      </c>
      <c r="O55" s="45">
        <v>0</v>
      </c>
      <c r="P55" s="45">
        <v>0</v>
      </c>
      <c r="Q55" s="45">
        <v>0</v>
      </c>
    </row>
    <row r="56" spans="1:17" s="3" customFormat="1" ht="56.25" x14ac:dyDescent="0.2">
      <c r="A56" s="73" t="s">
        <v>184</v>
      </c>
      <c r="B56" s="39" t="s">
        <v>185</v>
      </c>
      <c r="C56" s="44" t="s">
        <v>176</v>
      </c>
      <c r="D56" s="40" t="s">
        <v>157</v>
      </c>
      <c r="E56" s="44" t="s">
        <v>114</v>
      </c>
      <c r="F56" s="45">
        <f t="shared" si="7"/>
        <v>4500</v>
      </c>
      <c r="G56" s="45">
        <v>0</v>
      </c>
      <c r="H56" s="45">
        <v>2000</v>
      </c>
      <c r="I56" s="45">
        <v>2500</v>
      </c>
      <c r="J56" s="45">
        <v>0</v>
      </c>
      <c r="K56" s="81">
        <v>0</v>
      </c>
      <c r="L56" s="45">
        <v>0</v>
      </c>
      <c r="M56" s="45">
        <v>0</v>
      </c>
      <c r="N56" s="45">
        <v>0</v>
      </c>
      <c r="O56" s="45">
        <v>0</v>
      </c>
      <c r="P56" s="45">
        <v>0</v>
      </c>
      <c r="Q56" s="45">
        <v>0</v>
      </c>
    </row>
    <row r="57" spans="1:17" s="3" customFormat="1" ht="56.25" x14ac:dyDescent="0.2">
      <c r="A57" s="74"/>
      <c r="B57" s="39" t="s">
        <v>242</v>
      </c>
      <c r="C57" s="44" t="s">
        <v>183</v>
      </c>
      <c r="D57" s="40" t="s">
        <v>186</v>
      </c>
      <c r="E57" s="44" t="s">
        <v>177</v>
      </c>
      <c r="F57" s="45">
        <f t="shared" si="7"/>
        <v>24924.120000000003</v>
      </c>
      <c r="G57" s="45">
        <v>0</v>
      </c>
      <c r="H57" s="45">
        <v>0</v>
      </c>
      <c r="I57" s="45">
        <v>0</v>
      </c>
      <c r="J57" s="45">
        <v>9424.1200000000008</v>
      </c>
      <c r="K57" s="81">
        <v>15500</v>
      </c>
      <c r="L57" s="45">
        <v>0</v>
      </c>
      <c r="M57" s="45">
        <v>0</v>
      </c>
      <c r="N57" s="45">
        <v>0</v>
      </c>
      <c r="O57" s="45">
        <v>0</v>
      </c>
      <c r="P57" s="45">
        <v>0</v>
      </c>
      <c r="Q57" s="45">
        <v>0</v>
      </c>
    </row>
    <row r="58" spans="1:17" s="3" customFormat="1" ht="33.75" x14ac:dyDescent="0.2">
      <c r="A58" s="75"/>
      <c r="B58" s="39" t="s">
        <v>307</v>
      </c>
      <c r="C58" s="44" t="s">
        <v>308</v>
      </c>
      <c r="D58" s="44" t="s">
        <v>186</v>
      </c>
      <c r="E58" s="44" t="s">
        <v>177</v>
      </c>
      <c r="F58" s="45">
        <v>0</v>
      </c>
      <c r="G58" s="45">
        <v>0</v>
      </c>
      <c r="H58" s="45">
        <v>0</v>
      </c>
      <c r="I58" s="45">
        <v>0</v>
      </c>
      <c r="J58" s="28">
        <v>3299.1911700000001</v>
      </c>
      <c r="K58" s="84">
        <v>0</v>
      </c>
      <c r="L58" s="45">
        <v>0</v>
      </c>
      <c r="M58" s="45">
        <v>0</v>
      </c>
      <c r="N58" s="45">
        <v>0</v>
      </c>
      <c r="O58" s="45">
        <v>0</v>
      </c>
      <c r="P58" s="45">
        <v>0</v>
      </c>
      <c r="Q58" s="45">
        <v>0</v>
      </c>
    </row>
    <row r="59" spans="1:17" s="3" customFormat="1" ht="67.5" x14ac:dyDescent="0.2">
      <c r="A59" s="55" t="s">
        <v>187</v>
      </c>
      <c r="B59" s="39" t="s">
        <v>188</v>
      </c>
      <c r="C59" s="44" t="s">
        <v>189</v>
      </c>
      <c r="D59" s="40" t="s">
        <v>190</v>
      </c>
      <c r="E59" s="44" t="s">
        <v>114</v>
      </c>
      <c r="F59" s="45">
        <f t="shared" si="7"/>
        <v>45</v>
      </c>
      <c r="G59" s="45">
        <v>0</v>
      </c>
      <c r="H59" s="45">
        <v>3.8</v>
      </c>
      <c r="I59" s="45">
        <v>15.4</v>
      </c>
      <c r="J59" s="45">
        <v>25.8</v>
      </c>
      <c r="K59" s="81">
        <v>0</v>
      </c>
      <c r="L59" s="45">
        <v>0</v>
      </c>
      <c r="M59" s="45">
        <v>0</v>
      </c>
      <c r="N59" s="45">
        <v>0</v>
      </c>
      <c r="O59" s="45">
        <v>0</v>
      </c>
      <c r="P59" s="45">
        <v>0</v>
      </c>
      <c r="Q59" s="45">
        <v>0</v>
      </c>
    </row>
    <row r="60" spans="1:17" s="3" customFormat="1" ht="22.5" x14ac:dyDescent="0.2">
      <c r="A60" s="55"/>
      <c r="B60" s="39" t="s">
        <v>191</v>
      </c>
      <c r="C60" s="44" t="s">
        <v>192</v>
      </c>
      <c r="D60" s="40" t="s">
        <v>241</v>
      </c>
      <c r="E60" s="44" t="s">
        <v>114</v>
      </c>
      <c r="F60" s="45">
        <f t="shared" si="7"/>
        <v>210</v>
      </c>
      <c r="G60" s="45">
        <v>0</v>
      </c>
      <c r="H60" s="45">
        <v>70</v>
      </c>
      <c r="I60" s="45">
        <v>70</v>
      </c>
      <c r="J60" s="45">
        <v>70</v>
      </c>
      <c r="K60" s="81">
        <v>0</v>
      </c>
      <c r="L60" s="45">
        <v>0</v>
      </c>
      <c r="M60" s="45">
        <v>0</v>
      </c>
      <c r="N60" s="45">
        <v>0</v>
      </c>
      <c r="O60" s="45">
        <v>0</v>
      </c>
      <c r="P60" s="45">
        <v>0</v>
      </c>
      <c r="Q60" s="45">
        <v>0</v>
      </c>
    </row>
    <row r="61" spans="1:17" s="3" customFormat="1" ht="33.75" x14ac:dyDescent="0.2">
      <c r="A61" s="55"/>
      <c r="B61" s="39" t="s">
        <v>193</v>
      </c>
      <c r="C61" s="44" t="s">
        <v>194</v>
      </c>
      <c r="D61" s="40" t="s">
        <v>241</v>
      </c>
      <c r="E61" s="44" t="s">
        <v>114</v>
      </c>
      <c r="F61" s="45">
        <f t="shared" si="7"/>
        <v>500</v>
      </c>
      <c r="G61" s="45">
        <v>0</v>
      </c>
      <c r="H61" s="45">
        <v>500</v>
      </c>
      <c r="I61" s="45">
        <v>0</v>
      </c>
      <c r="J61" s="45">
        <v>0</v>
      </c>
      <c r="K61" s="81">
        <v>0</v>
      </c>
      <c r="L61" s="45">
        <v>0</v>
      </c>
      <c r="M61" s="45">
        <v>0</v>
      </c>
      <c r="N61" s="45">
        <v>0</v>
      </c>
      <c r="O61" s="45">
        <v>0</v>
      </c>
      <c r="P61" s="45">
        <v>0</v>
      </c>
      <c r="Q61" s="45">
        <v>0</v>
      </c>
    </row>
    <row r="62" spans="1:17" s="3" customFormat="1" ht="33.75" x14ac:dyDescent="0.2">
      <c r="A62" s="39" t="s">
        <v>195</v>
      </c>
      <c r="B62" s="39" t="s">
        <v>196</v>
      </c>
      <c r="C62" s="44"/>
      <c r="D62" s="40" t="s">
        <v>107</v>
      </c>
      <c r="E62" s="44" t="s">
        <v>114</v>
      </c>
      <c r="F62" s="45">
        <f t="shared" si="7"/>
        <v>6099</v>
      </c>
      <c r="G62" s="45">
        <v>6099</v>
      </c>
      <c r="H62" s="45">
        <v>0</v>
      </c>
      <c r="I62" s="45">
        <v>0</v>
      </c>
      <c r="J62" s="45">
        <v>0</v>
      </c>
      <c r="K62" s="81">
        <v>0</v>
      </c>
      <c r="L62" s="45">
        <v>0</v>
      </c>
      <c r="M62" s="45">
        <v>0</v>
      </c>
      <c r="N62" s="45">
        <v>0</v>
      </c>
      <c r="O62" s="45">
        <v>0</v>
      </c>
      <c r="P62" s="45">
        <v>0</v>
      </c>
      <c r="Q62" s="45">
        <v>0</v>
      </c>
    </row>
    <row r="63" spans="1:17" s="3" customFormat="1" ht="22.5" x14ac:dyDescent="0.2">
      <c r="A63" s="73" t="s">
        <v>197</v>
      </c>
      <c r="B63" s="39" t="s">
        <v>198</v>
      </c>
      <c r="C63" s="44"/>
      <c r="D63" s="40" t="s">
        <v>107</v>
      </c>
      <c r="E63" s="44" t="s">
        <v>114</v>
      </c>
      <c r="F63" s="45">
        <f t="shared" si="7"/>
        <v>4060.2</v>
      </c>
      <c r="G63" s="45">
        <v>4060.2</v>
      </c>
      <c r="H63" s="45">
        <v>0</v>
      </c>
      <c r="I63" s="45">
        <v>0</v>
      </c>
      <c r="J63" s="45">
        <v>0</v>
      </c>
      <c r="K63" s="81">
        <v>0</v>
      </c>
      <c r="L63" s="45">
        <v>0</v>
      </c>
      <c r="M63" s="45">
        <v>0</v>
      </c>
      <c r="N63" s="45">
        <v>0</v>
      </c>
      <c r="O63" s="45">
        <v>0</v>
      </c>
      <c r="P63" s="45">
        <v>0</v>
      </c>
      <c r="Q63" s="45">
        <v>0</v>
      </c>
    </row>
    <row r="64" spans="1:17" s="3" customFormat="1" ht="56.25" x14ac:dyDescent="0.2">
      <c r="A64" s="74"/>
      <c r="B64" s="39" t="s">
        <v>199</v>
      </c>
      <c r="C64" s="44"/>
      <c r="D64" s="40" t="s">
        <v>107</v>
      </c>
      <c r="E64" s="44" t="s">
        <v>114</v>
      </c>
      <c r="F64" s="45">
        <f t="shared" si="7"/>
        <v>255.75</v>
      </c>
      <c r="G64" s="45">
        <v>255.75</v>
      </c>
      <c r="H64" s="45">
        <v>0</v>
      </c>
      <c r="I64" s="45">
        <v>0</v>
      </c>
      <c r="J64" s="45">
        <v>0</v>
      </c>
      <c r="K64" s="81">
        <v>0</v>
      </c>
      <c r="L64" s="45">
        <v>0</v>
      </c>
      <c r="M64" s="45">
        <v>0</v>
      </c>
      <c r="N64" s="45">
        <v>0</v>
      </c>
      <c r="O64" s="45">
        <v>0</v>
      </c>
      <c r="P64" s="45">
        <v>0</v>
      </c>
      <c r="Q64" s="45">
        <v>0</v>
      </c>
    </row>
    <row r="65" spans="1:17" s="3" customFormat="1" ht="78.75" x14ac:dyDescent="0.2">
      <c r="A65" s="74"/>
      <c r="B65" s="39" t="s">
        <v>200</v>
      </c>
      <c r="C65" s="44"/>
      <c r="D65" s="40" t="s">
        <v>107</v>
      </c>
      <c r="E65" s="44" t="s">
        <v>114</v>
      </c>
      <c r="F65" s="45">
        <f t="shared" si="7"/>
        <v>26162.78</v>
      </c>
      <c r="G65" s="45">
        <v>13081.57</v>
      </c>
      <c r="H65" s="45">
        <v>5908.17</v>
      </c>
      <c r="I65" s="45">
        <v>7173.04</v>
      </c>
      <c r="J65" s="45">
        <v>0</v>
      </c>
      <c r="K65" s="81">
        <v>0</v>
      </c>
      <c r="L65" s="45">
        <v>0</v>
      </c>
      <c r="M65" s="45">
        <v>0</v>
      </c>
      <c r="N65" s="45">
        <v>0</v>
      </c>
      <c r="O65" s="45">
        <v>0</v>
      </c>
      <c r="P65" s="45">
        <v>0</v>
      </c>
      <c r="Q65" s="45">
        <v>0</v>
      </c>
    </row>
    <row r="66" spans="1:17" s="3" customFormat="1" ht="78.75" x14ac:dyDescent="0.2">
      <c r="A66" s="74"/>
      <c r="B66" s="39" t="s">
        <v>201</v>
      </c>
      <c r="C66" s="44"/>
      <c r="D66" s="40" t="s">
        <v>107</v>
      </c>
      <c r="E66" s="44" t="s">
        <v>114</v>
      </c>
      <c r="F66" s="45">
        <f t="shared" si="7"/>
        <v>13664.73</v>
      </c>
      <c r="G66" s="45">
        <v>6832.33</v>
      </c>
      <c r="H66" s="45">
        <v>4314.7299999999996</v>
      </c>
      <c r="I66" s="45">
        <v>2517.67</v>
      </c>
      <c r="J66" s="45">
        <v>0</v>
      </c>
      <c r="K66" s="81">
        <v>0</v>
      </c>
      <c r="L66" s="45">
        <v>0</v>
      </c>
      <c r="M66" s="45">
        <v>0</v>
      </c>
      <c r="N66" s="45">
        <v>0</v>
      </c>
      <c r="O66" s="45">
        <v>0</v>
      </c>
      <c r="P66" s="45">
        <v>0</v>
      </c>
      <c r="Q66" s="45">
        <v>0</v>
      </c>
    </row>
    <row r="67" spans="1:17" s="3" customFormat="1" ht="56.25" x14ac:dyDescent="0.2">
      <c r="A67" s="74"/>
      <c r="B67" s="40" t="s">
        <v>202</v>
      </c>
      <c r="C67" s="44"/>
      <c r="D67" s="40" t="s">
        <v>186</v>
      </c>
      <c r="E67" s="44" t="s">
        <v>177</v>
      </c>
      <c r="F67" s="45">
        <f t="shared" si="7"/>
        <v>4370.6715199999999</v>
      </c>
      <c r="G67" s="45">
        <v>0</v>
      </c>
      <c r="H67" s="45">
        <v>0</v>
      </c>
      <c r="I67" s="45">
        <v>0</v>
      </c>
      <c r="J67" s="45">
        <v>4370.6715199999999</v>
      </c>
      <c r="K67" s="81">
        <v>0</v>
      </c>
      <c r="L67" s="45">
        <v>0</v>
      </c>
      <c r="M67" s="45">
        <v>0</v>
      </c>
      <c r="N67" s="45">
        <v>0</v>
      </c>
      <c r="O67" s="45">
        <v>0</v>
      </c>
      <c r="P67" s="45">
        <v>0</v>
      </c>
      <c r="Q67" s="45">
        <v>0</v>
      </c>
    </row>
    <row r="68" spans="1:17" s="3" customFormat="1" ht="45" x14ac:dyDescent="0.2">
      <c r="A68" s="74"/>
      <c r="B68" s="40" t="s">
        <v>203</v>
      </c>
      <c r="C68" s="44"/>
      <c r="D68" s="40" t="s">
        <v>186</v>
      </c>
      <c r="E68" s="44" t="s">
        <v>177</v>
      </c>
      <c r="F68" s="45">
        <f t="shared" si="7"/>
        <v>410.988</v>
      </c>
      <c r="G68" s="45">
        <v>0</v>
      </c>
      <c r="H68" s="45">
        <v>0</v>
      </c>
      <c r="I68" s="45">
        <v>0</v>
      </c>
      <c r="J68" s="45">
        <v>410.988</v>
      </c>
      <c r="K68" s="81">
        <v>0</v>
      </c>
      <c r="L68" s="45">
        <v>0</v>
      </c>
      <c r="M68" s="45">
        <v>0</v>
      </c>
      <c r="N68" s="45">
        <v>0</v>
      </c>
      <c r="O68" s="45">
        <v>0</v>
      </c>
      <c r="P68" s="45">
        <v>0</v>
      </c>
      <c r="Q68" s="45">
        <v>0</v>
      </c>
    </row>
    <row r="69" spans="1:17" s="3" customFormat="1" ht="112.5" x14ac:dyDescent="0.2">
      <c r="A69" s="74"/>
      <c r="B69" s="40" t="s">
        <v>275</v>
      </c>
      <c r="C69" s="44"/>
      <c r="D69" s="40" t="s">
        <v>186</v>
      </c>
      <c r="E69" s="44" t="s">
        <v>177</v>
      </c>
      <c r="F69" s="45">
        <f t="shared" si="7"/>
        <v>2935.1375499999999</v>
      </c>
      <c r="G69" s="45">
        <v>0</v>
      </c>
      <c r="H69" s="45">
        <v>0</v>
      </c>
      <c r="I69" s="45">
        <v>0</v>
      </c>
      <c r="J69" s="45">
        <v>2935.1375499999999</v>
      </c>
      <c r="K69" s="81">
        <v>0</v>
      </c>
      <c r="L69" s="45">
        <v>0</v>
      </c>
      <c r="M69" s="45">
        <v>0</v>
      </c>
      <c r="N69" s="45">
        <v>0</v>
      </c>
      <c r="O69" s="45">
        <v>0</v>
      </c>
      <c r="P69" s="45">
        <v>0</v>
      </c>
      <c r="Q69" s="45">
        <v>0</v>
      </c>
    </row>
    <row r="70" spans="1:17" s="3" customFormat="1" ht="33.75" x14ac:dyDescent="0.2">
      <c r="A70" s="74"/>
      <c r="B70" s="40" t="s">
        <v>204</v>
      </c>
      <c r="C70" s="44"/>
      <c r="D70" s="40" t="s">
        <v>186</v>
      </c>
      <c r="E70" s="44" t="s">
        <v>177</v>
      </c>
      <c r="F70" s="45">
        <f t="shared" si="7"/>
        <v>4634.7206100000003</v>
      </c>
      <c r="G70" s="45">
        <v>0</v>
      </c>
      <c r="H70" s="45">
        <v>0</v>
      </c>
      <c r="I70" s="45">
        <v>0</v>
      </c>
      <c r="J70" s="45">
        <v>4634.7206100000003</v>
      </c>
      <c r="K70" s="81">
        <v>0</v>
      </c>
      <c r="L70" s="45">
        <v>0</v>
      </c>
      <c r="M70" s="45">
        <v>0</v>
      </c>
      <c r="N70" s="45">
        <v>0</v>
      </c>
      <c r="O70" s="45">
        <v>0</v>
      </c>
      <c r="P70" s="45">
        <v>0</v>
      </c>
      <c r="Q70" s="45">
        <v>0</v>
      </c>
    </row>
    <row r="71" spans="1:17" s="3" customFormat="1" ht="33.75" x14ac:dyDescent="0.2">
      <c r="A71" s="74"/>
      <c r="B71" s="40" t="s">
        <v>205</v>
      </c>
      <c r="C71" s="44"/>
      <c r="D71" s="40" t="s">
        <v>186</v>
      </c>
      <c r="E71" s="44" t="s">
        <v>177</v>
      </c>
      <c r="F71" s="45">
        <f t="shared" si="7"/>
        <v>3948.05503</v>
      </c>
      <c r="G71" s="45">
        <v>0</v>
      </c>
      <c r="H71" s="45">
        <v>0</v>
      </c>
      <c r="I71" s="45">
        <v>0</v>
      </c>
      <c r="J71" s="45">
        <v>3948.05503</v>
      </c>
      <c r="K71" s="81">
        <v>0</v>
      </c>
      <c r="L71" s="45">
        <v>0</v>
      </c>
      <c r="M71" s="45">
        <v>0</v>
      </c>
      <c r="N71" s="45">
        <v>0</v>
      </c>
      <c r="O71" s="45">
        <v>0</v>
      </c>
      <c r="P71" s="45">
        <v>0</v>
      </c>
      <c r="Q71" s="45">
        <v>0</v>
      </c>
    </row>
    <row r="72" spans="1:17" s="3" customFormat="1" ht="167.25" x14ac:dyDescent="0.2">
      <c r="A72" s="74"/>
      <c r="B72" s="40" t="s">
        <v>282</v>
      </c>
      <c r="C72" s="44"/>
      <c r="D72" s="40" t="s">
        <v>186</v>
      </c>
      <c r="E72" s="44" t="s">
        <v>177</v>
      </c>
      <c r="F72" s="45">
        <f t="shared" si="7"/>
        <v>5581.78</v>
      </c>
      <c r="G72" s="45">
        <v>0</v>
      </c>
      <c r="H72" s="45">
        <v>0</v>
      </c>
      <c r="I72" s="45">
        <v>0</v>
      </c>
      <c r="J72" s="45">
        <v>5581.78</v>
      </c>
      <c r="K72" s="81">
        <v>0</v>
      </c>
      <c r="L72" s="45">
        <v>0</v>
      </c>
      <c r="M72" s="45">
        <v>0</v>
      </c>
      <c r="N72" s="45">
        <v>0</v>
      </c>
      <c r="O72" s="45">
        <v>0</v>
      </c>
      <c r="P72" s="45">
        <v>0</v>
      </c>
      <c r="Q72" s="45">
        <v>0</v>
      </c>
    </row>
    <row r="73" spans="1:17" s="3" customFormat="1" ht="101.25" x14ac:dyDescent="0.2">
      <c r="A73" s="74"/>
      <c r="B73" s="44" t="s">
        <v>309</v>
      </c>
      <c r="C73" s="44"/>
      <c r="D73" s="44" t="s">
        <v>186</v>
      </c>
      <c r="E73" s="44" t="s">
        <v>177</v>
      </c>
      <c r="F73" s="45">
        <v>141.46</v>
      </c>
      <c r="G73" s="45">
        <v>0</v>
      </c>
      <c r="H73" s="45">
        <v>0</v>
      </c>
      <c r="I73" s="45">
        <v>0</v>
      </c>
      <c r="J73" s="25">
        <v>141.458</v>
      </c>
      <c r="K73" s="81">
        <v>0</v>
      </c>
      <c r="L73" s="45">
        <v>0</v>
      </c>
      <c r="M73" s="45">
        <v>0</v>
      </c>
      <c r="N73" s="45">
        <v>0</v>
      </c>
      <c r="O73" s="45">
        <v>0</v>
      </c>
      <c r="P73" s="45">
        <v>0</v>
      </c>
      <c r="Q73" s="45">
        <v>0</v>
      </c>
    </row>
    <row r="74" spans="1:17" s="3" customFormat="1" ht="112.5" x14ac:dyDescent="0.2">
      <c r="A74" s="75"/>
      <c r="B74" s="39" t="s">
        <v>206</v>
      </c>
      <c r="C74" s="44" t="s">
        <v>207</v>
      </c>
      <c r="D74" s="40" t="s">
        <v>208</v>
      </c>
      <c r="E74" s="44" t="s">
        <v>114</v>
      </c>
      <c r="F74" s="45">
        <f t="shared" si="7"/>
        <v>22150</v>
      </c>
      <c r="G74" s="45">
        <v>3740</v>
      </c>
      <c r="H74" s="45">
        <v>3210</v>
      </c>
      <c r="I74" s="45">
        <v>5200</v>
      </c>
      <c r="J74" s="45">
        <v>5000</v>
      </c>
      <c r="K74" s="81">
        <v>5000</v>
      </c>
      <c r="L74" s="45">
        <v>0</v>
      </c>
      <c r="M74" s="45">
        <v>0</v>
      </c>
      <c r="N74" s="45">
        <v>0</v>
      </c>
      <c r="O74" s="45">
        <v>0</v>
      </c>
      <c r="P74" s="45">
        <v>0</v>
      </c>
      <c r="Q74" s="45">
        <v>0</v>
      </c>
    </row>
    <row r="75" spans="1:17" s="3" customFormat="1" ht="56.25" x14ac:dyDescent="0.2">
      <c r="A75" s="55" t="s">
        <v>209</v>
      </c>
      <c r="B75" s="39" t="s">
        <v>210</v>
      </c>
      <c r="C75" s="44"/>
      <c r="D75" s="40" t="s">
        <v>153</v>
      </c>
      <c r="E75" s="44" t="s">
        <v>114</v>
      </c>
      <c r="F75" s="45">
        <f t="shared" si="7"/>
        <v>3000</v>
      </c>
      <c r="G75" s="45">
        <v>0</v>
      </c>
      <c r="H75" s="45">
        <v>500</v>
      </c>
      <c r="I75" s="45">
        <v>1500</v>
      </c>
      <c r="J75" s="45">
        <v>500</v>
      </c>
      <c r="K75" s="81">
        <v>500</v>
      </c>
      <c r="L75" s="45">
        <v>0</v>
      </c>
      <c r="M75" s="45">
        <v>0</v>
      </c>
      <c r="N75" s="45">
        <v>0</v>
      </c>
      <c r="O75" s="45">
        <v>0</v>
      </c>
      <c r="P75" s="45">
        <v>0</v>
      </c>
      <c r="Q75" s="45">
        <v>0</v>
      </c>
    </row>
    <row r="76" spans="1:17" s="3" customFormat="1" ht="56.25" x14ac:dyDescent="0.2">
      <c r="A76" s="55"/>
      <c r="B76" s="39" t="s">
        <v>211</v>
      </c>
      <c r="C76" s="44"/>
      <c r="D76" s="40" t="s">
        <v>153</v>
      </c>
      <c r="E76" s="44" t="s">
        <v>114</v>
      </c>
      <c r="F76" s="45">
        <f t="shared" si="7"/>
        <v>2000</v>
      </c>
      <c r="G76" s="45">
        <v>0</v>
      </c>
      <c r="H76" s="45">
        <v>500</v>
      </c>
      <c r="I76" s="45">
        <v>500</v>
      </c>
      <c r="J76" s="45">
        <v>500</v>
      </c>
      <c r="K76" s="81">
        <v>500</v>
      </c>
      <c r="L76" s="45">
        <v>0</v>
      </c>
      <c r="M76" s="45">
        <v>0</v>
      </c>
      <c r="N76" s="45">
        <v>0</v>
      </c>
      <c r="O76" s="45">
        <v>0</v>
      </c>
      <c r="P76" s="45">
        <v>0</v>
      </c>
      <c r="Q76" s="45">
        <v>0</v>
      </c>
    </row>
    <row r="77" spans="1:17" s="3" customFormat="1" ht="67.5" x14ac:dyDescent="0.2">
      <c r="A77" s="55"/>
      <c r="B77" s="39" t="s">
        <v>212</v>
      </c>
      <c r="C77" s="44" t="s">
        <v>213</v>
      </c>
      <c r="D77" s="40" t="s">
        <v>241</v>
      </c>
      <c r="E77" s="44" t="s">
        <v>114</v>
      </c>
      <c r="F77" s="45">
        <f t="shared" si="7"/>
        <v>200</v>
      </c>
      <c r="G77" s="45">
        <v>0</v>
      </c>
      <c r="H77" s="45">
        <v>0</v>
      </c>
      <c r="I77" s="45">
        <v>200</v>
      </c>
      <c r="J77" s="45">
        <v>0</v>
      </c>
      <c r="K77" s="81">
        <v>0</v>
      </c>
      <c r="L77" s="45">
        <v>0</v>
      </c>
      <c r="M77" s="45">
        <v>0</v>
      </c>
      <c r="N77" s="45">
        <v>0</v>
      </c>
      <c r="O77" s="45">
        <v>0</v>
      </c>
      <c r="P77" s="45">
        <v>0</v>
      </c>
      <c r="Q77" s="45">
        <v>0</v>
      </c>
    </row>
    <row r="78" spans="1:17" s="3" customFormat="1" ht="45" x14ac:dyDescent="0.2">
      <c r="A78" s="17" t="s">
        <v>214</v>
      </c>
      <c r="B78" s="39" t="s">
        <v>215</v>
      </c>
      <c r="C78" s="44" t="s">
        <v>216</v>
      </c>
      <c r="D78" s="40" t="s">
        <v>107</v>
      </c>
      <c r="E78" s="44" t="s">
        <v>114</v>
      </c>
      <c r="F78" s="45">
        <f t="shared" si="7"/>
        <v>271.08999999999997</v>
      </c>
      <c r="G78" s="45">
        <v>0</v>
      </c>
      <c r="H78" s="45">
        <v>271.08999999999997</v>
      </c>
      <c r="I78" s="45">
        <v>0</v>
      </c>
      <c r="J78" s="45">
        <v>0</v>
      </c>
      <c r="K78" s="81">
        <v>0</v>
      </c>
      <c r="L78" s="45">
        <v>0</v>
      </c>
      <c r="M78" s="45">
        <v>0</v>
      </c>
      <c r="N78" s="45">
        <v>0</v>
      </c>
      <c r="O78" s="45">
        <v>0</v>
      </c>
      <c r="P78" s="45">
        <v>0</v>
      </c>
      <c r="Q78" s="45">
        <v>0</v>
      </c>
    </row>
    <row r="79" spans="1:17" s="3" customFormat="1" ht="22.5" x14ac:dyDescent="0.2">
      <c r="A79" s="18"/>
      <c r="B79" s="39" t="s">
        <v>217</v>
      </c>
      <c r="C79" s="44" t="s">
        <v>218</v>
      </c>
      <c r="D79" s="40" t="s">
        <v>107</v>
      </c>
      <c r="E79" s="44" t="s">
        <v>114</v>
      </c>
      <c r="F79" s="45">
        <f t="shared" si="7"/>
        <v>375.93</v>
      </c>
      <c r="G79" s="45">
        <v>0</v>
      </c>
      <c r="H79" s="45">
        <v>375.93</v>
      </c>
      <c r="I79" s="45">
        <v>0</v>
      </c>
      <c r="J79" s="45">
        <v>0</v>
      </c>
      <c r="K79" s="81">
        <v>0</v>
      </c>
      <c r="L79" s="45">
        <v>0</v>
      </c>
      <c r="M79" s="45">
        <v>0</v>
      </c>
      <c r="N79" s="45">
        <v>0</v>
      </c>
      <c r="O79" s="45">
        <v>0</v>
      </c>
      <c r="P79" s="45">
        <v>0</v>
      </c>
      <c r="Q79" s="45">
        <v>0</v>
      </c>
    </row>
    <row r="80" spans="1:17" s="3" customFormat="1" ht="45" x14ac:dyDescent="0.2">
      <c r="A80" s="26"/>
      <c r="B80" s="39" t="s">
        <v>219</v>
      </c>
      <c r="C80" s="44" t="s">
        <v>183</v>
      </c>
      <c r="D80" s="40" t="s">
        <v>208</v>
      </c>
      <c r="E80" s="44" t="s">
        <v>114</v>
      </c>
      <c r="F80" s="45">
        <f t="shared" si="7"/>
        <v>1000</v>
      </c>
      <c r="G80" s="45">
        <v>0</v>
      </c>
      <c r="H80" s="45">
        <v>750</v>
      </c>
      <c r="I80" s="45">
        <v>250</v>
      </c>
      <c r="J80" s="45">
        <v>0</v>
      </c>
      <c r="K80" s="81">
        <v>0</v>
      </c>
      <c r="L80" s="45">
        <v>0</v>
      </c>
      <c r="M80" s="45">
        <v>0</v>
      </c>
      <c r="N80" s="45">
        <v>0</v>
      </c>
      <c r="O80" s="45">
        <v>0</v>
      </c>
      <c r="P80" s="45">
        <v>0</v>
      </c>
      <c r="Q80" s="45">
        <v>0</v>
      </c>
    </row>
    <row r="81" spans="1:17" s="3" customFormat="1" ht="33.75" x14ac:dyDescent="0.2">
      <c r="A81" s="39" t="s">
        <v>220</v>
      </c>
      <c r="B81" s="39" t="s">
        <v>221</v>
      </c>
      <c r="C81" s="44"/>
      <c r="D81" s="40" t="s">
        <v>153</v>
      </c>
      <c r="E81" s="44" t="s">
        <v>114</v>
      </c>
      <c r="F81" s="45">
        <f t="shared" si="7"/>
        <v>3905</v>
      </c>
      <c r="G81" s="45">
        <v>250</v>
      </c>
      <c r="H81" s="45">
        <v>655</v>
      </c>
      <c r="I81" s="45">
        <v>1000</v>
      </c>
      <c r="J81" s="45">
        <v>1000</v>
      </c>
      <c r="K81" s="81">
        <v>1000</v>
      </c>
      <c r="L81" s="45">
        <v>0</v>
      </c>
      <c r="M81" s="45">
        <v>0</v>
      </c>
      <c r="N81" s="45">
        <v>0</v>
      </c>
      <c r="O81" s="45">
        <v>0</v>
      </c>
      <c r="P81" s="45">
        <v>0</v>
      </c>
      <c r="Q81" s="45">
        <v>0</v>
      </c>
    </row>
    <row r="82" spans="1:17" s="3" customFormat="1" ht="112.5" x14ac:dyDescent="0.2">
      <c r="A82" s="39" t="s">
        <v>222</v>
      </c>
      <c r="B82" s="39" t="s">
        <v>223</v>
      </c>
      <c r="C82" s="44"/>
      <c r="D82" s="40" t="s">
        <v>153</v>
      </c>
      <c r="E82" s="44" t="s">
        <v>114</v>
      </c>
      <c r="F82" s="45">
        <f t="shared" si="7"/>
        <v>205</v>
      </c>
      <c r="G82" s="45">
        <v>0</v>
      </c>
      <c r="H82" s="45">
        <v>5</v>
      </c>
      <c r="I82" s="45">
        <v>0</v>
      </c>
      <c r="J82" s="45">
        <v>100</v>
      </c>
      <c r="K82" s="81">
        <v>100</v>
      </c>
      <c r="L82" s="45">
        <v>0</v>
      </c>
      <c r="M82" s="45">
        <v>0</v>
      </c>
      <c r="N82" s="45">
        <v>0</v>
      </c>
      <c r="O82" s="45">
        <v>0</v>
      </c>
      <c r="P82" s="45">
        <v>0</v>
      </c>
      <c r="Q82" s="45">
        <v>0</v>
      </c>
    </row>
    <row r="83" spans="1:17" s="3" customFormat="1" ht="78" x14ac:dyDescent="0.2">
      <c r="A83" s="55" t="s">
        <v>224</v>
      </c>
      <c r="B83" s="39" t="s">
        <v>283</v>
      </c>
      <c r="C83" s="70"/>
      <c r="D83" s="56" t="s">
        <v>153</v>
      </c>
      <c r="E83" s="70" t="s">
        <v>114</v>
      </c>
      <c r="F83" s="13">
        <f>F84+F85+F86</f>
        <v>1200</v>
      </c>
      <c r="G83" s="13">
        <f t="shared" ref="G83:K83" si="8">G84+G85+G86</f>
        <v>0</v>
      </c>
      <c r="H83" s="13">
        <f t="shared" si="8"/>
        <v>300</v>
      </c>
      <c r="I83" s="13">
        <f t="shared" si="8"/>
        <v>300</v>
      </c>
      <c r="J83" s="13">
        <f t="shared" si="8"/>
        <v>300</v>
      </c>
      <c r="K83" s="82">
        <f t="shared" si="8"/>
        <v>300</v>
      </c>
      <c r="L83" s="13">
        <f t="shared" ref="L83:Q83" si="9">L84+L85+L86</f>
        <v>0</v>
      </c>
      <c r="M83" s="13">
        <f t="shared" si="9"/>
        <v>0</v>
      </c>
      <c r="N83" s="13">
        <f t="shared" si="9"/>
        <v>0</v>
      </c>
      <c r="O83" s="13">
        <f t="shared" si="9"/>
        <v>0</v>
      </c>
      <c r="P83" s="13">
        <f t="shared" si="9"/>
        <v>0</v>
      </c>
      <c r="Q83" s="13">
        <f t="shared" si="9"/>
        <v>0</v>
      </c>
    </row>
    <row r="84" spans="1:17" s="3" customFormat="1" ht="11.25" x14ac:dyDescent="0.2">
      <c r="A84" s="55"/>
      <c r="B84" s="39" t="s">
        <v>225</v>
      </c>
      <c r="C84" s="70"/>
      <c r="D84" s="56"/>
      <c r="E84" s="70"/>
      <c r="F84" s="45">
        <f>SUM(G84:K84)</f>
        <v>400</v>
      </c>
      <c r="G84" s="45">
        <v>0</v>
      </c>
      <c r="H84" s="45">
        <v>100</v>
      </c>
      <c r="I84" s="45">
        <v>100</v>
      </c>
      <c r="J84" s="45">
        <v>100</v>
      </c>
      <c r="K84" s="81">
        <v>100</v>
      </c>
      <c r="L84" s="45">
        <v>0</v>
      </c>
      <c r="M84" s="45">
        <v>0</v>
      </c>
      <c r="N84" s="45">
        <v>0</v>
      </c>
      <c r="O84" s="45">
        <v>0</v>
      </c>
      <c r="P84" s="45">
        <v>0</v>
      </c>
      <c r="Q84" s="45">
        <v>0</v>
      </c>
    </row>
    <row r="85" spans="1:17" s="3" customFormat="1" ht="11.25" x14ac:dyDescent="0.2">
      <c r="A85" s="55"/>
      <c r="B85" s="39" t="s">
        <v>226</v>
      </c>
      <c r="C85" s="70"/>
      <c r="D85" s="56"/>
      <c r="E85" s="70"/>
      <c r="F85" s="45">
        <f>SUM(G85:K85)</f>
        <v>400</v>
      </c>
      <c r="G85" s="45">
        <v>0</v>
      </c>
      <c r="H85" s="45">
        <v>100</v>
      </c>
      <c r="I85" s="45">
        <v>100</v>
      </c>
      <c r="J85" s="45">
        <v>100</v>
      </c>
      <c r="K85" s="81">
        <v>100</v>
      </c>
      <c r="L85" s="45">
        <v>0</v>
      </c>
      <c r="M85" s="45">
        <v>0</v>
      </c>
      <c r="N85" s="45">
        <v>0</v>
      </c>
      <c r="O85" s="45">
        <v>0</v>
      </c>
      <c r="P85" s="45">
        <v>0</v>
      </c>
      <c r="Q85" s="45">
        <v>0</v>
      </c>
    </row>
    <row r="86" spans="1:17" s="3" customFormat="1" ht="11.25" x14ac:dyDescent="0.2">
      <c r="A86" s="55"/>
      <c r="B86" s="39" t="s">
        <v>227</v>
      </c>
      <c r="C86" s="70"/>
      <c r="D86" s="56"/>
      <c r="E86" s="70"/>
      <c r="F86" s="45">
        <f>SUM(G86:K86)</f>
        <v>400</v>
      </c>
      <c r="G86" s="45">
        <v>0</v>
      </c>
      <c r="H86" s="45">
        <v>100</v>
      </c>
      <c r="I86" s="45">
        <v>100</v>
      </c>
      <c r="J86" s="45">
        <v>100</v>
      </c>
      <c r="K86" s="81">
        <v>100</v>
      </c>
      <c r="L86" s="45">
        <v>0</v>
      </c>
      <c r="M86" s="45">
        <v>0</v>
      </c>
      <c r="N86" s="45">
        <v>0</v>
      </c>
      <c r="O86" s="45">
        <v>0</v>
      </c>
      <c r="P86" s="45">
        <v>0</v>
      </c>
      <c r="Q86" s="45">
        <v>0</v>
      </c>
    </row>
    <row r="87" spans="1:17" s="3" customFormat="1" ht="56.25" x14ac:dyDescent="0.2">
      <c r="A87" s="55"/>
      <c r="B87" s="39" t="s">
        <v>228</v>
      </c>
      <c r="C87" s="44" t="s">
        <v>170</v>
      </c>
      <c r="D87" s="40" t="s">
        <v>208</v>
      </c>
      <c r="E87" s="44" t="s">
        <v>114</v>
      </c>
      <c r="F87" s="45">
        <f>SUM(G87:K87)</f>
        <v>4046.9</v>
      </c>
      <c r="G87" s="45">
        <v>0</v>
      </c>
      <c r="H87" s="45">
        <v>1735.4</v>
      </c>
      <c r="I87" s="45">
        <v>2311.5</v>
      </c>
      <c r="J87" s="45">
        <v>0</v>
      </c>
      <c r="K87" s="81">
        <v>0</v>
      </c>
      <c r="L87" s="45">
        <v>0</v>
      </c>
      <c r="M87" s="45">
        <v>0</v>
      </c>
      <c r="N87" s="45">
        <v>0</v>
      </c>
      <c r="O87" s="45">
        <v>0</v>
      </c>
      <c r="P87" s="45">
        <v>0</v>
      </c>
      <c r="Q87" s="45">
        <v>0</v>
      </c>
    </row>
    <row r="88" spans="1:17" s="3" customFormat="1" ht="78" x14ac:dyDescent="0.2">
      <c r="A88" s="55" t="s">
        <v>229</v>
      </c>
      <c r="B88" s="39" t="s">
        <v>284</v>
      </c>
      <c r="C88" s="70"/>
      <c r="D88" s="56" t="s">
        <v>153</v>
      </c>
      <c r="E88" s="70" t="s">
        <v>114</v>
      </c>
      <c r="F88" s="13">
        <f>F89+F90</f>
        <v>750</v>
      </c>
      <c r="G88" s="13">
        <f t="shared" ref="G88:K88" si="10">G89+G90</f>
        <v>0</v>
      </c>
      <c r="H88" s="13">
        <f t="shared" si="10"/>
        <v>150</v>
      </c>
      <c r="I88" s="13">
        <f t="shared" si="10"/>
        <v>200</v>
      </c>
      <c r="J88" s="13">
        <f t="shared" si="10"/>
        <v>200</v>
      </c>
      <c r="K88" s="82">
        <f t="shared" si="10"/>
        <v>200</v>
      </c>
      <c r="L88" s="13">
        <f>L89+L90</f>
        <v>0</v>
      </c>
      <c r="M88" s="13">
        <f t="shared" ref="M88:Q88" si="11">M89+M90</f>
        <v>0</v>
      </c>
      <c r="N88" s="13">
        <f t="shared" si="11"/>
        <v>0</v>
      </c>
      <c r="O88" s="13">
        <f t="shared" si="11"/>
        <v>0</v>
      </c>
      <c r="P88" s="13">
        <f t="shared" si="11"/>
        <v>0</v>
      </c>
      <c r="Q88" s="13">
        <f t="shared" si="11"/>
        <v>0</v>
      </c>
    </row>
    <row r="89" spans="1:17" s="3" customFormat="1" ht="11.25" x14ac:dyDescent="0.2">
      <c r="A89" s="55"/>
      <c r="B89" s="39" t="s">
        <v>245</v>
      </c>
      <c r="C89" s="70"/>
      <c r="D89" s="56"/>
      <c r="E89" s="70"/>
      <c r="F89" s="45">
        <f t="shared" ref="F89:F95" si="12">SUM(G89:K89)</f>
        <v>400</v>
      </c>
      <c r="G89" s="45">
        <v>0</v>
      </c>
      <c r="H89" s="45">
        <v>100</v>
      </c>
      <c r="I89" s="45">
        <v>100</v>
      </c>
      <c r="J89" s="45">
        <v>100</v>
      </c>
      <c r="K89" s="81">
        <v>100</v>
      </c>
      <c r="L89" s="45">
        <v>0</v>
      </c>
      <c r="M89" s="45">
        <v>0</v>
      </c>
      <c r="N89" s="45">
        <v>0</v>
      </c>
      <c r="O89" s="45">
        <v>0</v>
      </c>
      <c r="P89" s="45">
        <v>0</v>
      </c>
      <c r="Q89" s="45">
        <v>0</v>
      </c>
    </row>
    <row r="90" spans="1:17" s="3" customFormat="1" ht="11.25" x14ac:dyDescent="0.2">
      <c r="A90" s="55"/>
      <c r="B90" s="39" t="s">
        <v>244</v>
      </c>
      <c r="C90" s="70"/>
      <c r="D90" s="56"/>
      <c r="E90" s="70"/>
      <c r="F90" s="45">
        <f t="shared" si="12"/>
        <v>350</v>
      </c>
      <c r="G90" s="45">
        <v>0</v>
      </c>
      <c r="H90" s="45">
        <v>50</v>
      </c>
      <c r="I90" s="45">
        <v>100</v>
      </c>
      <c r="J90" s="45">
        <v>100</v>
      </c>
      <c r="K90" s="81">
        <v>100</v>
      </c>
      <c r="L90" s="45">
        <v>0</v>
      </c>
      <c r="M90" s="45">
        <v>0</v>
      </c>
      <c r="N90" s="45">
        <v>0</v>
      </c>
      <c r="O90" s="45">
        <v>0</v>
      </c>
      <c r="P90" s="45">
        <v>0</v>
      </c>
      <c r="Q90" s="45">
        <v>0</v>
      </c>
    </row>
    <row r="91" spans="1:17" s="3" customFormat="1" ht="22.5" x14ac:dyDescent="0.2">
      <c r="A91" s="55"/>
      <c r="B91" s="39" t="s">
        <v>230</v>
      </c>
      <c r="C91" s="70"/>
      <c r="D91" s="56"/>
      <c r="E91" s="44" t="s">
        <v>114</v>
      </c>
      <c r="F91" s="45">
        <f t="shared" si="12"/>
        <v>750</v>
      </c>
      <c r="G91" s="45">
        <v>50</v>
      </c>
      <c r="H91" s="45">
        <v>50</v>
      </c>
      <c r="I91" s="45">
        <v>50</v>
      </c>
      <c r="J91" s="45">
        <v>300</v>
      </c>
      <c r="K91" s="81">
        <v>300</v>
      </c>
      <c r="L91" s="45">
        <v>0</v>
      </c>
      <c r="M91" s="45">
        <v>0</v>
      </c>
      <c r="N91" s="45">
        <v>0</v>
      </c>
      <c r="O91" s="45">
        <v>0</v>
      </c>
      <c r="P91" s="45">
        <v>0</v>
      </c>
      <c r="Q91" s="45">
        <v>0</v>
      </c>
    </row>
    <row r="92" spans="1:17" s="3" customFormat="1" ht="45" x14ac:dyDescent="0.2">
      <c r="A92" s="55" t="s">
        <v>231</v>
      </c>
      <c r="B92" s="39" t="s">
        <v>232</v>
      </c>
      <c r="C92" s="70"/>
      <c r="D92" s="56" t="s">
        <v>153</v>
      </c>
      <c r="E92" s="44" t="s">
        <v>114</v>
      </c>
      <c r="F92" s="45">
        <f t="shared" si="12"/>
        <v>1900</v>
      </c>
      <c r="G92" s="45">
        <v>50</v>
      </c>
      <c r="H92" s="45">
        <v>1250</v>
      </c>
      <c r="I92" s="45">
        <v>0</v>
      </c>
      <c r="J92" s="45">
        <v>300</v>
      </c>
      <c r="K92" s="81">
        <v>300</v>
      </c>
      <c r="L92" s="45">
        <v>0</v>
      </c>
      <c r="M92" s="45">
        <v>0</v>
      </c>
      <c r="N92" s="45">
        <v>0</v>
      </c>
      <c r="O92" s="45">
        <v>0</v>
      </c>
      <c r="P92" s="45">
        <v>0</v>
      </c>
      <c r="Q92" s="45">
        <v>0</v>
      </c>
    </row>
    <row r="93" spans="1:17" s="3" customFormat="1" ht="45" x14ac:dyDescent="0.2">
      <c r="A93" s="55"/>
      <c r="B93" s="39" t="s">
        <v>233</v>
      </c>
      <c r="C93" s="70"/>
      <c r="D93" s="56"/>
      <c r="E93" s="44" t="s">
        <v>114</v>
      </c>
      <c r="F93" s="45">
        <f t="shared" si="12"/>
        <v>150</v>
      </c>
      <c r="G93" s="45">
        <v>0</v>
      </c>
      <c r="H93" s="45">
        <v>150</v>
      </c>
      <c r="I93" s="45">
        <v>0</v>
      </c>
      <c r="J93" s="45">
        <v>0</v>
      </c>
      <c r="K93" s="81">
        <v>0</v>
      </c>
      <c r="L93" s="45">
        <v>0</v>
      </c>
      <c r="M93" s="45">
        <v>0</v>
      </c>
      <c r="N93" s="45">
        <v>0</v>
      </c>
      <c r="O93" s="45">
        <v>0</v>
      </c>
      <c r="P93" s="45">
        <v>0</v>
      </c>
      <c r="Q93" s="45">
        <v>0</v>
      </c>
    </row>
    <row r="94" spans="1:17" s="3" customFormat="1" ht="67.5" x14ac:dyDescent="0.2">
      <c r="A94" s="55" t="s">
        <v>234</v>
      </c>
      <c r="B94" s="39" t="s">
        <v>235</v>
      </c>
      <c r="C94" s="70"/>
      <c r="D94" s="56" t="s">
        <v>153</v>
      </c>
      <c r="E94" s="44" t="s">
        <v>114</v>
      </c>
      <c r="F94" s="45">
        <f t="shared" si="12"/>
        <v>1000</v>
      </c>
      <c r="G94" s="45">
        <v>0</v>
      </c>
      <c r="H94" s="45">
        <v>250</v>
      </c>
      <c r="I94" s="45">
        <v>250</v>
      </c>
      <c r="J94" s="45">
        <v>250</v>
      </c>
      <c r="K94" s="81">
        <v>250</v>
      </c>
      <c r="L94" s="45">
        <v>0</v>
      </c>
      <c r="M94" s="45">
        <v>0</v>
      </c>
      <c r="N94" s="45">
        <v>0</v>
      </c>
      <c r="O94" s="45">
        <v>0</v>
      </c>
      <c r="P94" s="45">
        <v>0</v>
      </c>
      <c r="Q94" s="45">
        <v>0</v>
      </c>
    </row>
    <row r="95" spans="1:17" s="3" customFormat="1" ht="56.25" x14ac:dyDescent="0.2">
      <c r="A95" s="55"/>
      <c r="B95" s="39" t="s">
        <v>236</v>
      </c>
      <c r="C95" s="70"/>
      <c r="D95" s="56"/>
      <c r="E95" s="44" t="s">
        <v>114</v>
      </c>
      <c r="F95" s="45">
        <f t="shared" si="12"/>
        <v>1000</v>
      </c>
      <c r="G95" s="45">
        <v>0</v>
      </c>
      <c r="H95" s="45">
        <v>250</v>
      </c>
      <c r="I95" s="45">
        <v>250</v>
      </c>
      <c r="J95" s="45">
        <v>250</v>
      </c>
      <c r="K95" s="81">
        <v>250</v>
      </c>
      <c r="L95" s="45">
        <v>0</v>
      </c>
      <c r="M95" s="45">
        <v>0</v>
      </c>
      <c r="N95" s="45">
        <v>0</v>
      </c>
      <c r="O95" s="45">
        <v>0</v>
      </c>
      <c r="P95" s="45">
        <v>0</v>
      </c>
      <c r="Q95" s="45">
        <v>0</v>
      </c>
    </row>
    <row r="96" spans="1:17" s="3" customFormat="1" ht="123.75" x14ac:dyDescent="0.2">
      <c r="A96" s="39" t="s">
        <v>237</v>
      </c>
      <c r="B96" s="39"/>
      <c r="C96" s="44" t="s">
        <v>164</v>
      </c>
      <c r="D96" s="40" t="s">
        <v>247</v>
      </c>
      <c r="E96" s="44"/>
      <c r="F96" s="45">
        <v>0</v>
      </c>
      <c r="G96" s="45">
        <v>0</v>
      </c>
      <c r="H96" s="45">
        <v>0</v>
      </c>
      <c r="I96" s="45">
        <v>0</v>
      </c>
      <c r="J96" s="45">
        <v>0</v>
      </c>
      <c r="K96" s="81">
        <v>0</v>
      </c>
      <c r="L96" s="45">
        <v>0</v>
      </c>
      <c r="M96" s="45">
        <v>0</v>
      </c>
      <c r="N96" s="45">
        <v>0</v>
      </c>
      <c r="O96" s="45">
        <v>0</v>
      </c>
      <c r="P96" s="45">
        <v>0</v>
      </c>
      <c r="Q96" s="45">
        <v>0</v>
      </c>
    </row>
    <row r="97" spans="1:17" s="3" customFormat="1" ht="90" x14ac:dyDescent="0.2">
      <c r="A97" s="39" t="s">
        <v>238</v>
      </c>
      <c r="B97" s="39"/>
      <c r="C97" s="44" t="s">
        <v>239</v>
      </c>
      <c r="D97" s="40" t="s">
        <v>246</v>
      </c>
      <c r="E97" s="44"/>
      <c r="F97" s="45">
        <v>0</v>
      </c>
      <c r="G97" s="45">
        <v>0</v>
      </c>
      <c r="H97" s="45">
        <v>0</v>
      </c>
      <c r="I97" s="45">
        <v>0</v>
      </c>
      <c r="J97" s="45">
        <v>0</v>
      </c>
      <c r="K97" s="81">
        <v>0</v>
      </c>
      <c r="L97" s="45">
        <v>0</v>
      </c>
      <c r="M97" s="45">
        <v>0</v>
      </c>
      <c r="N97" s="45">
        <v>0</v>
      </c>
      <c r="O97" s="45">
        <v>0</v>
      </c>
      <c r="P97" s="45">
        <v>0</v>
      </c>
      <c r="Q97" s="45">
        <v>0</v>
      </c>
    </row>
    <row r="98" spans="1:17" s="10" customFormat="1" ht="52.5" x14ac:dyDescent="0.2">
      <c r="A98" s="14" t="s">
        <v>250</v>
      </c>
      <c r="B98" s="14"/>
      <c r="C98" s="15"/>
      <c r="D98" s="20"/>
      <c r="E98" s="15"/>
      <c r="F98" s="13">
        <f>SUM(G98:K98)</f>
        <v>177678.12187999999</v>
      </c>
      <c r="G98" s="13">
        <f>G99+G100</f>
        <v>35186.530000000006</v>
      </c>
      <c r="H98" s="13">
        <f t="shared" ref="H98:K98" si="13">H99+H100</f>
        <v>24534.48</v>
      </c>
      <c r="I98" s="13">
        <f t="shared" si="13"/>
        <v>40515.19</v>
      </c>
      <c r="J98" s="13">
        <f t="shared" si="13"/>
        <v>52641.921879999994</v>
      </c>
      <c r="K98" s="82">
        <f t="shared" si="13"/>
        <v>24800</v>
      </c>
      <c r="L98" s="13">
        <f t="shared" ref="L98:Q98" si="14">L99+L100</f>
        <v>0</v>
      </c>
      <c r="M98" s="13">
        <f t="shared" si="14"/>
        <v>0</v>
      </c>
      <c r="N98" s="13">
        <f t="shared" si="14"/>
        <v>0</v>
      </c>
      <c r="O98" s="13">
        <f t="shared" si="14"/>
        <v>0</v>
      </c>
      <c r="P98" s="13">
        <f t="shared" si="14"/>
        <v>0</v>
      </c>
      <c r="Q98" s="13">
        <f t="shared" si="14"/>
        <v>0</v>
      </c>
    </row>
    <row r="99" spans="1:17" s="10" customFormat="1" ht="11.25" x14ac:dyDescent="0.2">
      <c r="A99" s="39" t="s">
        <v>5</v>
      </c>
      <c r="B99" s="14"/>
      <c r="C99" s="15"/>
      <c r="D99" s="20"/>
      <c r="E99" s="15"/>
      <c r="F99" s="45">
        <f>SUM(G99:K99)</f>
        <v>50246.121879999999</v>
      </c>
      <c r="G99" s="45">
        <f>G57+G67+G68+G69+G70+G71+G72+G58+G73</f>
        <v>0</v>
      </c>
      <c r="H99" s="45">
        <f t="shared" ref="H99:K99" si="15">H57+H67+H68+H69+H70+H71+H72+H58+H73</f>
        <v>0</v>
      </c>
      <c r="I99" s="45">
        <f t="shared" si="15"/>
        <v>0</v>
      </c>
      <c r="J99" s="45">
        <f t="shared" si="15"/>
        <v>34746.121879999999</v>
      </c>
      <c r="K99" s="81">
        <f t="shared" si="15"/>
        <v>15500</v>
      </c>
      <c r="L99" s="45">
        <f t="shared" ref="L99:Q99" si="16">L57+L67+L68+L69+L70+L71+L72+L58+L73</f>
        <v>0</v>
      </c>
      <c r="M99" s="45">
        <f t="shared" si="16"/>
        <v>0</v>
      </c>
      <c r="N99" s="45">
        <f t="shared" si="16"/>
        <v>0</v>
      </c>
      <c r="O99" s="45">
        <f t="shared" si="16"/>
        <v>0</v>
      </c>
      <c r="P99" s="45">
        <f t="shared" si="16"/>
        <v>0</v>
      </c>
      <c r="Q99" s="45">
        <f t="shared" si="16"/>
        <v>0</v>
      </c>
    </row>
    <row r="100" spans="1:17" s="3" customFormat="1" ht="11.25" x14ac:dyDescent="0.2">
      <c r="A100" s="39" t="s">
        <v>249</v>
      </c>
      <c r="B100" s="39"/>
      <c r="C100" s="44"/>
      <c r="D100" s="40"/>
      <c r="E100" s="46"/>
      <c r="F100" s="45">
        <f>SUM(G100:K100)</f>
        <v>127432.00000000001</v>
      </c>
      <c r="G100" s="45">
        <f>G95+G94+G93+G92+G91+G88+G87+G83+G82+G81+G80+G79+G78+G77+G76+G75+G74+G66+G65+G64+G63+G62+G61+G60+G59+G56+G55+G54+G46+G45+G39+G38+G37+G36</f>
        <v>35186.530000000006</v>
      </c>
      <c r="H100" s="45">
        <f t="shared" ref="H100:K100" si="17">H95+H94+H93+H92+H91+H88+H87+H83+H82+H81+H80+H79+H78+H77+H76+H75+H74+H66+H65+H64+H63+H62+H61+H60+H59+H56+H55+H54+H46+H45+H39+H38+H37+H36</f>
        <v>24534.48</v>
      </c>
      <c r="I100" s="45">
        <f t="shared" si="17"/>
        <v>40515.19</v>
      </c>
      <c r="J100" s="45">
        <f t="shared" si="17"/>
        <v>17895.8</v>
      </c>
      <c r="K100" s="81">
        <f t="shared" si="17"/>
        <v>9300</v>
      </c>
      <c r="L100" s="45">
        <f t="shared" ref="L100:Q100" si="18">L95+L94+L93+L92+L91+L88+L87+L83+L82+L81+L80+L79+L78+L77+L76+L75+L74+L66+L65+L64+L63+L62+L61+L60+L59+L56+L55+L54+L46+L45+L39+L38+L37+L36</f>
        <v>0</v>
      </c>
      <c r="M100" s="45">
        <f t="shared" si="18"/>
        <v>0</v>
      </c>
      <c r="N100" s="45">
        <f t="shared" si="18"/>
        <v>0</v>
      </c>
      <c r="O100" s="45">
        <f t="shared" si="18"/>
        <v>0</v>
      </c>
      <c r="P100" s="45">
        <f t="shared" si="18"/>
        <v>0</v>
      </c>
      <c r="Q100" s="45">
        <f t="shared" si="18"/>
        <v>0</v>
      </c>
    </row>
    <row r="101" spans="1:17" s="3" customFormat="1" ht="16.5" customHeight="1" x14ac:dyDescent="0.2">
      <c r="A101" s="68" t="s">
        <v>6</v>
      </c>
      <c r="B101" s="69"/>
      <c r="C101" s="69"/>
      <c r="D101" s="69"/>
      <c r="E101" s="69"/>
      <c r="F101" s="69"/>
      <c r="G101" s="69"/>
      <c r="H101" s="69"/>
      <c r="I101" s="69"/>
      <c r="J101" s="69"/>
      <c r="K101" s="69"/>
      <c r="L101" s="69"/>
      <c r="M101" s="69"/>
      <c r="N101" s="69"/>
      <c r="O101" s="69"/>
      <c r="P101" s="69"/>
      <c r="Q101" s="69"/>
    </row>
    <row r="102" spans="1:17" s="3" customFormat="1" ht="22.5" x14ac:dyDescent="0.2">
      <c r="A102" s="55" t="s">
        <v>7</v>
      </c>
      <c r="B102" s="55" t="s">
        <v>8</v>
      </c>
      <c r="C102" s="44" t="s">
        <v>9</v>
      </c>
      <c r="D102" s="40" t="s">
        <v>10</v>
      </c>
      <c r="E102" s="44" t="s">
        <v>177</v>
      </c>
      <c r="F102" s="45">
        <f t="shared" ref="F102:F161" si="19">SUM(G102:K102)</f>
        <v>219.3</v>
      </c>
      <c r="G102" s="45">
        <v>0</v>
      </c>
      <c r="H102" s="45">
        <v>0</v>
      </c>
      <c r="I102" s="45">
        <v>150</v>
      </c>
      <c r="J102" s="45">
        <v>69.3</v>
      </c>
      <c r="K102" s="81">
        <v>0</v>
      </c>
      <c r="L102" s="45">
        <v>0</v>
      </c>
      <c r="M102" s="45">
        <v>0</v>
      </c>
      <c r="N102" s="45">
        <v>0</v>
      </c>
      <c r="O102" s="45">
        <v>0</v>
      </c>
      <c r="P102" s="45">
        <v>0</v>
      </c>
      <c r="Q102" s="45">
        <v>0</v>
      </c>
    </row>
    <row r="103" spans="1:17" s="3" customFormat="1" ht="56.25" x14ac:dyDescent="0.2">
      <c r="A103" s="55"/>
      <c r="B103" s="55"/>
      <c r="C103" s="44" t="s">
        <v>30</v>
      </c>
      <c r="D103" s="40" t="s">
        <v>36</v>
      </c>
      <c r="E103" s="44" t="s">
        <v>177</v>
      </c>
      <c r="F103" s="45">
        <f t="shared" si="19"/>
        <v>70</v>
      </c>
      <c r="G103" s="45">
        <v>0</v>
      </c>
      <c r="H103" s="45">
        <v>0</v>
      </c>
      <c r="I103" s="45">
        <v>0</v>
      </c>
      <c r="J103" s="45">
        <v>70</v>
      </c>
      <c r="K103" s="81">
        <v>0</v>
      </c>
      <c r="L103" s="45">
        <v>0</v>
      </c>
      <c r="M103" s="45">
        <v>0</v>
      </c>
      <c r="N103" s="45">
        <v>0</v>
      </c>
      <c r="O103" s="45">
        <v>0</v>
      </c>
      <c r="P103" s="45">
        <v>0</v>
      </c>
      <c r="Q103" s="45">
        <v>0</v>
      </c>
    </row>
    <row r="104" spans="1:17" s="3" customFormat="1" ht="33.75" x14ac:dyDescent="0.2">
      <c r="A104" s="55"/>
      <c r="B104" s="55"/>
      <c r="C104" s="44" t="s">
        <v>286</v>
      </c>
      <c r="D104" s="40" t="s">
        <v>11</v>
      </c>
      <c r="E104" s="44" t="s">
        <v>177</v>
      </c>
      <c r="F104" s="45">
        <f t="shared" si="19"/>
        <v>4250</v>
      </c>
      <c r="G104" s="45">
        <v>0</v>
      </c>
      <c r="H104" s="45">
        <v>0</v>
      </c>
      <c r="I104" s="45">
        <v>2970</v>
      </c>
      <c r="J104" s="45">
        <v>1280</v>
      </c>
      <c r="K104" s="81">
        <v>0</v>
      </c>
      <c r="L104" s="45">
        <v>0</v>
      </c>
      <c r="M104" s="45">
        <v>0</v>
      </c>
      <c r="N104" s="45">
        <v>0</v>
      </c>
      <c r="O104" s="45">
        <v>0</v>
      </c>
      <c r="P104" s="13">
        <v>0</v>
      </c>
      <c r="Q104" s="45">
        <v>0</v>
      </c>
    </row>
    <row r="105" spans="1:17" s="3" customFormat="1" ht="22.5" x14ac:dyDescent="0.2">
      <c r="A105" s="55"/>
      <c r="B105" s="55"/>
      <c r="C105" s="44" t="s">
        <v>12</v>
      </c>
      <c r="D105" s="56" t="s">
        <v>14</v>
      </c>
      <c r="E105" s="44" t="s">
        <v>177</v>
      </c>
      <c r="F105" s="45">
        <f t="shared" si="19"/>
        <v>435</v>
      </c>
      <c r="G105" s="45">
        <v>0</v>
      </c>
      <c r="H105" s="45">
        <v>0</v>
      </c>
      <c r="I105" s="45">
        <v>375</v>
      </c>
      <c r="J105" s="45">
        <v>60</v>
      </c>
      <c r="K105" s="81">
        <v>0</v>
      </c>
      <c r="L105" s="45">
        <v>0</v>
      </c>
      <c r="M105" s="45">
        <v>0</v>
      </c>
      <c r="N105" s="45">
        <v>0</v>
      </c>
      <c r="O105" s="45">
        <v>0</v>
      </c>
      <c r="P105" s="45">
        <v>0</v>
      </c>
      <c r="Q105" s="45">
        <v>0</v>
      </c>
    </row>
    <row r="106" spans="1:17" s="3" customFormat="1" ht="22.5" x14ac:dyDescent="0.2">
      <c r="A106" s="55"/>
      <c r="B106" s="55"/>
      <c r="C106" s="44" t="s">
        <v>13</v>
      </c>
      <c r="D106" s="56"/>
      <c r="E106" s="44" t="s">
        <v>268</v>
      </c>
      <c r="F106" s="45">
        <f t="shared" si="19"/>
        <v>70</v>
      </c>
      <c r="G106" s="45">
        <v>0</v>
      </c>
      <c r="H106" s="45">
        <v>0</v>
      </c>
      <c r="I106" s="45">
        <v>0</v>
      </c>
      <c r="J106" s="45">
        <v>70</v>
      </c>
      <c r="K106" s="81">
        <v>0</v>
      </c>
      <c r="L106" s="45">
        <v>0</v>
      </c>
      <c r="M106" s="45">
        <v>0</v>
      </c>
      <c r="N106" s="45">
        <v>0</v>
      </c>
      <c r="O106" s="45">
        <v>0</v>
      </c>
      <c r="P106" s="45">
        <v>0</v>
      </c>
      <c r="Q106" s="45">
        <v>0</v>
      </c>
    </row>
    <row r="107" spans="1:17" s="3" customFormat="1" ht="22.5" x14ac:dyDescent="0.2">
      <c r="A107" s="55"/>
      <c r="B107" s="55"/>
      <c r="C107" s="44" t="s">
        <v>15</v>
      </c>
      <c r="D107" s="40" t="s">
        <v>16</v>
      </c>
      <c r="E107" s="44" t="s">
        <v>177</v>
      </c>
      <c r="F107" s="45">
        <f t="shared" si="19"/>
        <v>338.86</v>
      </c>
      <c r="G107" s="45">
        <v>0</v>
      </c>
      <c r="H107" s="45">
        <v>0</v>
      </c>
      <c r="I107" s="45">
        <v>338.86</v>
      </c>
      <c r="J107" s="45">
        <v>0</v>
      </c>
      <c r="K107" s="81">
        <v>0</v>
      </c>
      <c r="L107" s="45">
        <v>0</v>
      </c>
      <c r="M107" s="45">
        <v>0</v>
      </c>
      <c r="N107" s="45">
        <v>0</v>
      </c>
      <c r="O107" s="45">
        <v>0</v>
      </c>
      <c r="P107" s="45">
        <v>0</v>
      </c>
      <c r="Q107" s="45">
        <v>0</v>
      </c>
    </row>
    <row r="108" spans="1:17" s="3" customFormat="1" ht="22.5" x14ac:dyDescent="0.2">
      <c r="A108" s="55"/>
      <c r="B108" s="55"/>
      <c r="C108" s="44" t="s">
        <v>17</v>
      </c>
      <c r="D108" s="40" t="s">
        <v>18</v>
      </c>
      <c r="E108" s="44" t="s">
        <v>114</v>
      </c>
      <c r="F108" s="45">
        <f t="shared" si="19"/>
        <v>100</v>
      </c>
      <c r="G108" s="45">
        <v>0</v>
      </c>
      <c r="H108" s="45">
        <v>0</v>
      </c>
      <c r="I108" s="45">
        <v>100</v>
      </c>
      <c r="J108" s="45">
        <v>0</v>
      </c>
      <c r="K108" s="81">
        <v>0</v>
      </c>
      <c r="L108" s="45">
        <v>0</v>
      </c>
      <c r="M108" s="45">
        <v>0</v>
      </c>
      <c r="N108" s="45">
        <v>0</v>
      </c>
      <c r="O108" s="45">
        <v>0</v>
      </c>
      <c r="P108" s="45">
        <v>0</v>
      </c>
      <c r="Q108" s="45">
        <v>0</v>
      </c>
    </row>
    <row r="109" spans="1:17" s="3" customFormat="1" ht="22.5" x14ac:dyDescent="0.2">
      <c r="A109" s="55"/>
      <c r="B109" s="55"/>
      <c r="C109" s="44" t="s">
        <v>19</v>
      </c>
      <c r="D109" s="40" t="s">
        <v>20</v>
      </c>
      <c r="E109" s="44" t="s">
        <v>114</v>
      </c>
      <c r="F109" s="45">
        <f t="shared" si="19"/>
        <v>250</v>
      </c>
      <c r="G109" s="45">
        <v>0</v>
      </c>
      <c r="H109" s="45">
        <v>0</v>
      </c>
      <c r="I109" s="45">
        <v>250</v>
      </c>
      <c r="J109" s="45">
        <v>0</v>
      </c>
      <c r="K109" s="81">
        <v>0</v>
      </c>
      <c r="L109" s="45">
        <v>0</v>
      </c>
      <c r="M109" s="45">
        <v>0</v>
      </c>
      <c r="N109" s="45">
        <v>0</v>
      </c>
      <c r="O109" s="45">
        <v>0</v>
      </c>
      <c r="P109" s="45">
        <v>0</v>
      </c>
      <c r="Q109" s="45">
        <v>0</v>
      </c>
    </row>
    <row r="110" spans="1:17" s="3" customFormat="1" ht="11.25" x14ac:dyDescent="0.2">
      <c r="A110" s="12" t="s">
        <v>89</v>
      </c>
      <c r="B110" s="12"/>
      <c r="C110" s="16"/>
      <c r="D110" s="21"/>
      <c r="E110" s="16"/>
      <c r="F110" s="13">
        <f>SUM(G110:K110)</f>
        <v>5733.1600000000008</v>
      </c>
      <c r="G110" s="13">
        <f>SUM(G111:G113)</f>
        <v>0</v>
      </c>
      <c r="H110" s="13">
        <f t="shared" ref="H110:L110" si="20">SUM(H111:H113)</f>
        <v>0</v>
      </c>
      <c r="I110" s="13">
        <f t="shared" si="20"/>
        <v>4183.8600000000006</v>
      </c>
      <c r="J110" s="13">
        <f>SUM(J111:J113)</f>
        <v>1549.3</v>
      </c>
      <c r="K110" s="82">
        <f t="shared" si="20"/>
        <v>0</v>
      </c>
      <c r="L110" s="13">
        <f t="shared" si="20"/>
        <v>0</v>
      </c>
      <c r="M110" s="13">
        <f t="shared" ref="M110:Q110" si="21">SUM(M111:M113)</f>
        <v>0</v>
      </c>
      <c r="N110" s="13">
        <f t="shared" si="21"/>
        <v>0</v>
      </c>
      <c r="O110" s="13">
        <f t="shared" si="21"/>
        <v>0</v>
      </c>
      <c r="P110" s="13">
        <f t="shared" si="21"/>
        <v>0</v>
      </c>
      <c r="Q110" s="13">
        <f t="shared" si="21"/>
        <v>0</v>
      </c>
    </row>
    <row r="111" spans="1:17" s="3" customFormat="1" ht="11.25" x14ac:dyDescent="0.2">
      <c r="A111" s="39" t="s">
        <v>5</v>
      </c>
      <c r="B111" s="12"/>
      <c r="C111" s="16"/>
      <c r="D111" s="21"/>
      <c r="E111" s="16"/>
      <c r="F111" s="45">
        <f>SUM(G111:K111)</f>
        <v>5313.16</v>
      </c>
      <c r="G111" s="45">
        <f>G102+G103+G104+G105+G107</f>
        <v>0</v>
      </c>
      <c r="H111" s="45">
        <f t="shared" ref="H111:K111" si="22">H102+H103+H104+H105+H107</f>
        <v>0</v>
      </c>
      <c r="I111" s="45">
        <f t="shared" si="22"/>
        <v>3833.86</v>
      </c>
      <c r="J111" s="45">
        <f t="shared" si="22"/>
        <v>1479.3</v>
      </c>
      <c r="K111" s="81">
        <f t="shared" si="22"/>
        <v>0</v>
      </c>
      <c r="L111" s="45">
        <f t="shared" ref="L111:Q111" si="23">L102+L103+L104+L105+L107</f>
        <v>0</v>
      </c>
      <c r="M111" s="45">
        <f t="shared" si="23"/>
        <v>0</v>
      </c>
      <c r="N111" s="45">
        <f t="shared" si="23"/>
        <v>0</v>
      </c>
      <c r="O111" s="45">
        <f t="shared" si="23"/>
        <v>0</v>
      </c>
      <c r="P111" s="45">
        <f t="shared" si="23"/>
        <v>0</v>
      </c>
      <c r="Q111" s="45">
        <f t="shared" si="23"/>
        <v>0</v>
      </c>
    </row>
    <row r="112" spans="1:17" s="3" customFormat="1" ht="11.25" x14ac:dyDescent="0.2">
      <c r="A112" s="39" t="s">
        <v>254</v>
      </c>
      <c r="B112" s="12"/>
      <c r="C112" s="16"/>
      <c r="D112" s="21"/>
      <c r="E112" s="16"/>
      <c r="F112" s="45">
        <f t="shared" ref="F112:F113" si="24">SUM(G112:K112)</f>
        <v>70</v>
      </c>
      <c r="G112" s="45">
        <f>G106</f>
        <v>0</v>
      </c>
      <c r="H112" s="45">
        <f t="shared" ref="H112:K112" si="25">H106</f>
        <v>0</v>
      </c>
      <c r="I112" s="45">
        <f t="shared" si="25"/>
        <v>0</v>
      </c>
      <c r="J112" s="45">
        <f t="shared" si="25"/>
        <v>70</v>
      </c>
      <c r="K112" s="81">
        <f t="shared" si="25"/>
        <v>0</v>
      </c>
      <c r="L112" s="45">
        <f t="shared" ref="L112:Q112" si="26">L106</f>
        <v>0</v>
      </c>
      <c r="M112" s="45">
        <f t="shared" si="26"/>
        <v>0</v>
      </c>
      <c r="N112" s="45">
        <f t="shared" si="26"/>
        <v>0</v>
      </c>
      <c r="O112" s="45">
        <f t="shared" si="26"/>
        <v>0</v>
      </c>
      <c r="P112" s="45">
        <f t="shared" si="26"/>
        <v>0</v>
      </c>
      <c r="Q112" s="45">
        <f t="shared" si="26"/>
        <v>0</v>
      </c>
    </row>
    <row r="113" spans="1:17" s="3" customFormat="1" ht="11.25" x14ac:dyDescent="0.2">
      <c r="A113" s="39" t="s">
        <v>80</v>
      </c>
      <c r="B113" s="12"/>
      <c r="C113" s="16"/>
      <c r="D113" s="21"/>
      <c r="E113" s="16"/>
      <c r="F113" s="45">
        <f t="shared" si="24"/>
        <v>350</v>
      </c>
      <c r="G113" s="45">
        <f>G108+G109</f>
        <v>0</v>
      </c>
      <c r="H113" s="45">
        <f t="shared" ref="H113:K113" si="27">H108+H109</f>
        <v>0</v>
      </c>
      <c r="I113" s="45">
        <f t="shared" si="27"/>
        <v>350</v>
      </c>
      <c r="J113" s="45">
        <f t="shared" si="27"/>
        <v>0</v>
      </c>
      <c r="K113" s="81">
        <f t="shared" si="27"/>
        <v>0</v>
      </c>
      <c r="L113" s="45">
        <f t="shared" ref="L113:Q113" si="28">L108+L109</f>
        <v>0</v>
      </c>
      <c r="M113" s="45">
        <f t="shared" si="28"/>
        <v>0</v>
      </c>
      <c r="N113" s="45">
        <f t="shared" si="28"/>
        <v>0</v>
      </c>
      <c r="O113" s="45">
        <f t="shared" si="28"/>
        <v>0</v>
      </c>
      <c r="P113" s="45">
        <f t="shared" si="28"/>
        <v>0</v>
      </c>
      <c r="Q113" s="45">
        <f t="shared" si="28"/>
        <v>0</v>
      </c>
    </row>
    <row r="114" spans="1:17" s="3" customFormat="1" ht="33.75" x14ac:dyDescent="0.2">
      <c r="A114" s="17" t="s">
        <v>21</v>
      </c>
      <c r="B114" s="17" t="s">
        <v>22</v>
      </c>
      <c r="C114" s="44" t="s">
        <v>23</v>
      </c>
      <c r="D114" s="40" t="s">
        <v>10</v>
      </c>
      <c r="E114" s="44" t="s">
        <v>177</v>
      </c>
      <c r="F114" s="45">
        <f t="shared" si="19"/>
        <v>200</v>
      </c>
      <c r="G114" s="45">
        <v>200</v>
      </c>
      <c r="H114" s="45">
        <v>0</v>
      </c>
      <c r="I114" s="45">
        <v>0</v>
      </c>
      <c r="J114" s="45">
        <v>0</v>
      </c>
      <c r="K114" s="81">
        <v>0</v>
      </c>
      <c r="L114" s="45">
        <v>0</v>
      </c>
      <c r="M114" s="45">
        <v>0</v>
      </c>
      <c r="N114" s="45">
        <v>0</v>
      </c>
      <c r="O114" s="45">
        <v>0</v>
      </c>
      <c r="P114" s="45">
        <v>0</v>
      </c>
      <c r="Q114" s="45">
        <v>0</v>
      </c>
    </row>
    <row r="115" spans="1:17" s="3" customFormat="1" ht="33.75" x14ac:dyDescent="0.2">
      <c r="A115" s="18"/>
      <c r="B115" s="18"/>
      <c r="C115" s="44" t="s">
        <v>287</v>
      </c>
      <c r="D115" s="40" t="s">
        <v>11</v>
      </c>
      <c r="E115" s="44" t="s">
        <v>177</v>
      </c>
      <c r="F115" s="45">
        <f t="shared" si="19"/>
        <v>8531.6</v>
      </c>
      <c r="G115" s="45">
        <v>0</v>
      </c>
      <c r="H115" s="45">
        <v>1300</v>
      </c>
      <c r="I115" s="45">
        <v>3250</v>
      </c>
      <c r="J115" s="45">
        <v>3981.6</v>
      </c>
      <c r="K115" s="81">
        <v>0</v>
      </c>
      <c r="L115" s="45">
        <v>0</v>
      </c>
      <c r="M115" s="45">
        <v>0</v>
      </c>
      <c r="N115" s="45">
        <v>0</v>
      </c>
      <c r="O115" s="45">
        <v>0</v>
      </c>
      <c r="P115" s="45">
        <v>0</v>
      </c>
      <c r="Q115" s="45">
        <v>0</v>
      </c>
    </row>
    <row r="116" spans="1:17" s="3" customFormat="1" ht="22.5" x14ac:dyDescent="0.2">
      <c r="A116" s="18"/>
      <c r="B116" s="18"/>
      <c r="C116" s="70" t="s">
        <v>288</v>
      </c>
      <c r="D116" s="56" t="s">
        <v>14</v>
      </c>
      <c r="E116" s="44" t="s">
        <v>177</v>
      </c>
      <c r="F116" s="45">
        <f t="shared" si="19"/>
        <v>747.97</v>
      </c>
      <c r="G116" s="45">
        <v>0</v>
      </c>
      <c r="H116" s="45">
        <v>340.2</v>
      </c>
      <c r="I116" s="45">
        <v>360</v>
      </c>
      <c r="J116" s="45">
        <v>47.77</v>
      </c>
      <c r="K116" s="81">
        <v>0</v>
      </c>
      <c r="L116" s="45">
        <v>0</v>
      </c>
      <c r="M116" s="45">
        <v>0</v>
      </c>
      <c r="N116" s="45">
        <v>0</v>
      </c>
      <c r="O116" s="45">
        <v>0</v>
      </c>
      <c r="P116" s="45">
        <v>0</v>
      </c>
      <c r="Q116" s="45">
        <v>0</v>
      </c>
    </row>
    <row r="117" spans="1:17" s="3" customFormat="1" ht="22.5" x14ac:dyDescent="0.2">
      <c r="A117" s="18"/>
      <c r="B117" s="18"/>
      <c r="C117" s="70"/>
      <c r="D117" s="56"/>
      <c r="E117" s="44" t="s">
        <v>268</v>
      </c>
      <c r="F117" s="45">
        <f t="shared" si="19"/>
        <v>64.08</v>
      </c>
      <c r="G117" s="45">
        <v>0</v>
      </c>
      <c r="H117" s="45">
        <v>0</v>
      </c>
      <c r="I117" s="45">
        <v>0</v>
      </c>
      <c r="J117" s="45">
        <v>64.08</v>
      </c>
      <c r="K117" s="81">
        <v>0</v>
      </c>
      <c r="L117" s="45">
        <v>0</v>
      </c>
      <c r="M117" s="45">
        <v>0</v>
      </c>
      <c r="N117" s="45">
        <v>0</v>
      </c>
      <c r="O117" s="45">
        <v>0</v>
      </c>
      <c r="P117" s="45">
        <v>0</v>
      </c>
      <c r="Q117" s="45">
        <v>0</v>
      </c>
    </row>
    <row r="118" spans="1:17" s="3" customFormat="1" ht="22.5" x14ac:dyDescent="0.2">
      <c r="A118" s="18"/>
      <c r="B118" s="18"/>
      <c r="C118" s="44" t="s">
        <v>251</v>
      </c>
      <c r="D118" s="40" t="s">
        <v>20</v>
      </c>
      <c r="E118" s="44" t="s">
        <v>114</v>
      </c>
      <c r="F118" s="45">
        <f t="shared" si="19"/>
        <v>532</v>
      </c>
      <c r="G118" s="45">
        <v>0</v>
      </c>
      <c r="H118" s="45">
        <v>347</v>
      </c>
      <c r="I118" s="45">
        <v>185</v>
      </c>
      <c r="J118" s="45">
        <v>0</v>
      </c>
      <c r="K118" s="81">
        <v>0</v>
      </c>
      <c r="L118" s="45">
        <v>0</v>
      </c>
      <c r="M118" s="45">
        <v>0</v>
      </c>
      <c r="N118" s="45">
        <v>0</v>
      </c>
      <c r="O118" s="45">
        <v>0</v>
      </c>
      <c r="P118" s="45">
        <v>0</v>
      </c>
      <c r="Q118" s="45">
        <v>0</v>
      </c>
    </row>
    <row r="119" spans="1:17" s="3" customFormat="1" ht="22.5" x14ac:dyDescent="0.2">
      <c r="A119" s="26"/>
      <c r="B119" s="26"/>
      <c r="C119" s="44" t="s">
        <v>26</v>
      </c>
      <c r="D119" s="40" t="s">
        <v>27</v>
      </c>
      <c r="E119" s="44" t="s">
        <v>114</v>
      </c>
      <c r="F119" s="45">
        <f t="shared" si="19"/>
        <v>95</v>
      </c>
      <c r="G119" s="45">
        <v>95</v>
      </c>
      <c r="H119" s="45">
        <v>0</v>
      </c>
      <c r="I119" s="45">
        <v>0</v>
      </c>
      <c r="J119" s="45">
        <v>0</v>
      </c>
      <c r="K119" s="81">
        <v>0</v>
      </c>
      <c r="L119" s="45">
        <v>0</v>
      </c>
      <c r="M119" s="45">
        <v>0</v>
      </c>
      <c r="N119" s="45">
        <v>0</v>
      </c>
      <c r="O119" s="45">
        <v>0</v>
      </c>
      <c r="P119" s="45">
        <v>0</v>
      </c>
      <c r="Q119" s="45">
        <v>0</v>
      </c>
    </row>
    <row r="120" spans="1:17" s="3" customFormat="1" ht="11.25" x14ac:dyDescent="0.2">
      <c r="A120" s="12" t="s">
        <v>89</v>
      </c>
      <c r="B120" s="12"/>
      <c r="C120" s="16"/>
      <c r="D120" s="21"/>
      <c r="E120" s="16"/>
      <c r="F120" s="13">
        <f>SUM(G120:K120)</f>
        <v>10170.65</v>
      </c>
      <c r="G120" s="13">
        <f>G121+G122+G123</f>
        <v>295</v>
      </c>
      <c r="H120" s="13">
        <f t="shared" ref="H120:K120" si="29">H121+H122+H123</f>
        <v>1987.2</v>
      </c>
      <c r="I120" s="13">
        <f t="shared" si="29"/>
        <v>3795</v>
      </c>
      <c r="J120" s="13">
        <f t="shared" si="29"/>
        <v>4093.45</v>
      </c>
      <c r="K120" s="82">
        <f t="shared" si="29"/>
        <v>0</v>
      </c>
      <c r="L120" s="13">
        <f t="shared" ref="L120:Q120" si="30">L121+L122+L123</f>
        <v>0</v>
      </c>
      <c r="M120" s="13">
        <f t="shared" si="30"/>
        <v>0</v>
      </c>
      <c r="N120" s="13">
        <f t="shared" si="30"/>
        <v>0</v>
      </c>
      <c r="O120" s="13">
        <f t="shared" si="30"/>
        <v>0</v>
      </c>
      <c r="P120" s="13">
        <f t="shared" si="30"/>
        <v>0</v>
      </c>
      <c r="Q120" s="13">
        <f t="shared" si="30"/>
        <v>0</v>
      </c>
    </row>
    <row r="121" spans="1:17" s="3" customFormat="1" ht="11.25" x14ac:dyDescent="0.2">
      <c r="A121" s="39" t="s">
        <v>5</v>
      </c>
      <c r="B121" s="12"/>
      <c r="C121" s="16"/>
      <c r="D121" s="21"/>
      <c r="E121" s="16"/>
      <c r="F121" s="45">
        <f>SUM(G121:K121)</f>
        <v>9479.57</v>
      </c>
      <c r="G121" s="45">
        <f>G114+G115+G116</f>
        <v>200</v>
      </c>
      <c r="H121" s="45">
        <f t="shared" ref="H121:K121" si="31">H114+H115+H116</f>
        <v>1640.2</v>
      </c>
      <c r="I121" s="45">
        <f t="shared" si="31"/>
        <v>3610</v>
      </c>
      <c r="J121" s="45">
        <f t="shared" si="31"/>
        <v>4029.37</v>
      </c>
      <c r="K121" s="81">
        <f t="shared" si="31"/>
        <v>0</v>
      </c>
      <c r="L121" s="45">
        <f t="shared" ref="L121:Q121" si="32">L114+L115+L116</f>
        <v>0</v>
      </c>
      <c r="M121" s="45">
        <f t="shared" si="32"/>
        <v>0</v>
      </c>
      <c r="N121" s="45">
        <f t="shared" si="32"/>
        <v>0</v>
      </c>
      <c r="O121" s="45">
        <f t="shared" si="32"/>
        <v>0</v>
      </c>
      <c r="P121" s="45">
        <f t="shared" si="32"/>
        <v>0</v>
      </c>
      <c r="Q121" s="45">
        <f t="shared" si="32"/>
        <v>0</v>
      </c>
    </row>
    <row r="122" spans="1:17" s="3" customFormat="1" ht="11.25" x14ac:dyDescent="0.2">
      <c r="A122" s="39" t="s">
        <v>254</v>
      </c>
      <c r="B122" s="12"/>
      <c r="C122" s="16"/>
      <c r="D122" s="21"/>
      <c r="E122" s="16"/>
      <c r="F122" s="45">
        <f t="shared" ref="F122:F123" si="33">SUM(G122:K122)</f>
        <v>64.08</v>
      </c>
      <c r="G122" s="45">
        <f>G117</f>
        <v>0</v>
      </c>
      <c r="H122" s="45">
        <f t="shared" ref="H122:K122" si="34">H117</f>
        <v>0</v>
      </c>
      <c r="I122" s="45">
        <f t="shared" si="34"/>
        <v>0</v>
      </c>
      <c r="J122" s="45">
        <f t="shared" si="34"/>
        <v>64.08</v>
      </c>
      <c r="K122" s="81">
        <f t="shared" si="34"/>
        <v>0</v>
      </c>
      <c r="L122" s="45">
        <f t="shared" ref="L122:Q122" si="35">L117</f>
        <v>0</v>
      </c>
      <c r="M122" s="45">
        <f t="shared" si="35"/>
        <v>0</v>
      </c>
      <c r="N122" s="45">
        <f t="shared" si="35"/>
        <v>0</v>
      </c>
      <c r="O122" s="45">
        <f t="shared" si="35"/>
        <v>0</v>
      </c>
      <c r="P122" s="45">
        <f t="shared" si="35"/>
        <v>0</v>
      </c>
      <c r="Q122" s="45">
        <f t="shared" si="35"/>
        <v>0</v>
      </c>
    </row>
    <row r="123" spans="1:17" s="3" customFormat="1" ht="11.25" x14ac:dyDescent="0.2">
      <c r="A123" s="39" t="s">
        <v>80</v>
      </c>
      <c r="B123" s="12"/>
      <c r="C123" s="16"/>
      <c r="D123" s="21"/>
      <c r="E123" s="16"/>
      <c r="F123" s="45">
        <f t="shared" si="33"/>
        <v>627</v>
      </c>
      <c r="G123" s="45">
        <f>G118+G119</f>
        <v>95</v>
      </c>
      <c r="H123" s="45">
        <f t="shared" ref="H123:K123" si="36">H118+H119</f>
        <v>347</v>
      </c>
      <c r="I123" s="45">
        <f t="shared" si="36"/>
        <v>185</v>
      </c>
      <c r="J123" s="45">
        <f t="shared" si="36"/>
        <v>0</v>
      </c>
      <c r="K123" s="81">
        <f t="shared" si="36"/>
        <v>0</v>
      </c>
      <c r="L123" s="45">
        <f t="shared" ref="L123:Q123" si="37">L118+L119</f>
        <v>0</v>
      </c>
      <c r="M123" s="45">
        <f t="shared" si="37"/>
        <v>0</v>
      </c>
      <c r="N123" s="45">
        <f t="shared" si="37"/>
        <v>0</v>
      </c>
      <c r="O123" s="45">
        <f t="shared" si="37"/>
        <v>0</v>
      </c>
      <c r="P123" s="45">
        <f t="shared" si="37"/>
        <v>0</v>
      </c>
      <c r="Q123" s="45">
        <f t="shared" si="37"/>
        <v>0</v>
      </c>
    </row>
    <row r="124" spans="1:17" s="3" customFormat="1" ht="22.5" x14ac:dyDescent="0.2">
      <c r="A124" s="55" t="s">
        <v>28</v>
      </c>
      <c r="B124" s="55" t="s">
        <v>29</v>
      </c>
      <c r="C124" s="44" t="s">
        <v>24</v>
      </c>
      <c r="D124" s="40" t="s">
        <v>10</v>
      </c>
      <c r="E124" s="44" t="s">
        <v>177</v>
      </c>
      <c r="F124" s="45">
        <f t="shared" si="19"/>
        <v>10</v>
      </c>
      <c r="G124" s="45">
        <v>0</v>
      </c>
      <c r="H124" s="45">
        <v>0</v>
      </c>
      <c r="I124" s="45">
        <v>10</v>
      </c>
      <c r="J124" s="45">
        <v>0</v>
      </c>
      <c r="K124" s="81">
        <v>0</v>
      </c>
      <c r="L124" s="45">
        <v>0</v>
      </c>
      <c r="M124" s="45">
        <v>0</v>
      </c>
      <c r="N124" s="45">
        <v>0</v>
      </c>
      <c r="O124" s="45">
        <v>0</v>
      </c>
      <c r="P124" s="45">
        <v>0</v>
      </c>
      <c r="Q124" s="45">
        <v>0</v>
      </c>
    </row>
    <row r="125" spans="1:17" s="3" customFormat="1" ht="33.75" x14ac:dyDescent="0.2">
      <c r="A125" s="55"/>
      <c r="B125" s="55"/>
      <c r="C125" s="44" t="s">
        <v>289</v>
      </c>
      <c r="D125" s="40" t="s">
        <v>11</v>
      </c>
      <c r="E125" s="44" t="s">
        <v>177</v>
      </c>
      <c r="F125" s="45">
        <f t="shared" si="19"/>
        <v>1941.1499999999999</v>
      </c>
      <c r="G125" s="45">
        <v>0</v>
      </c>
      <c r="H125" s="45">
        <v>279.60000000000002</v>
      </c>
      <c r="I125" s="45">
        <v>918</v>
      </c>
      <c r="J125" s="45">
        <v>743.55</v>
      </c>
      <c r="K125" s="81">
        <v>0</v>
      </c>
      <c r="L125" s="45">
        <v>0</v>
      </c>
      <c r="M125" s="45">
        <v>0</v>
      </c>
      <c r="N125" s="45">
        <v>0</v>
      </c>
      <c r="O125" s="45">
        <v>0</v>
      </c>
      <c r="P125" s="45">
        <v>0</v>
      </c>
      <c r="Q125" s="45">
        <v>0</v>
      </c>
    </row>
    <row r="126" spans="1:17" s="3" customFormat="1" ht="22.5" x14ac:dyDescent="0.2">
      <c r="A126" s="55"/>
      <c r="B126" s="55"/>
      <c r="C126" s="76" t="s">
        <v>290</v>
      </c>
      <c r="D126" s="65" t="s">
        <v>14</v>
      </c>
      <c r="E126" s="44" t="s">
        <v>177</v>
      </c>
      <c r="F126" s="45">
        <f t="shared" si="19"/>
        <v>165.7</v>
      </c>
      <c r="G126" s="45">
        <v>0</v>
      </c>
      <c r="H126" s="45">
        <v>78.7</v>
      </c>
      <c r="I126" s="45">
        <v>53</v>
      </c>
      <c r="J126" s="45">
        <v>34</v>
      </c>
      <c r="K126" s="81">
        <v>0</v>
      </c>
      <c r="L126" s="45">
        <v>0</v>
      </c>
      <c r="M126" s="45">
        <v>0</v>
      </c>
      <c r="N126" s="45">
        <v>0</v>
      </c>
      <c r="O126" s="45">
        <v>0</v>
      </c>
      <c r="P126" s="45">
        <v>0</v>
      </c>
      <c r="Q126" s="45">
        <v>0</v>
      </c>
    </row>
    <row r="127" spans="1:17" s="3" customFormat="1" ht="22.5" x14ac:dyDescent="0.2">
      <c r="A127" s="55"/>
      <c r="B127" s="55"/>
      <c r="C127" s="77"/>
      <c r="D127" s="66"/>
      <c r="E127" s="44" t="s">
        <v>268</v>
      </c>
      <c r="F127" s="45">
        <f t="shared" si="19"/>
        <v>0</v>
      </c>
      <c r="G127" s="45">
        <v>0</v>
      </c>
      <c r="H127" s="45">
        <v>0</v>
      </c>
      <c r="I127" s="45">
        <v>0</v>
      </c>
      <c r="J127" s="45">
        <v>0</v>
      </c>
      <c r="K127" s="81">
        <v>0</v>
      </c>
      <c r="L127" s="45">
        <v>0</v>
      </c>
      <c r="M127" s="45">
        <v>0</v>
      </c>
      <c r="N127" s="45">
        <v>0</v>
      </c>
      <c r="O127" s="45">
        <v>0</v>
      </c>
      <c r="P127" s="45">
        <v>0</v>
      </c>
      <c r="Q127" s="45">
        <v>0</v>
      </c>
    </row>
    <row r="128" spans="1:17" s="3" customFormat="1" ht="56.25" x14ac:dyDescent="0.2">
      <c r="A128" s="55"/>
      <c r="B128" s="55"/>
      <c r="C128" s="44" t="s">
        <v>31</v>
      </c>
      <c r="D128" s="40" t="s">
        <v>36</v>
      </c>
      <c r="E128" s="44" t="s">
        <v>177</v>
      </c>
      <c r="F128" s="45">
        <f t="shared" si="19"/>
        <v>0</v>
      </c>
      <c r="G128" s="45">
        <v>0</v>
      </c>
      <c r="H128" s="45">
        <v>0</v>
      </c>
      <c r="I128" s="45">
        <v>0</v>
      </c>
      <c r="J128" s="45">
        <v>0</v>
      </c>
      <c r="K128" s="81">
        <v>0</v>
      </c>
      <c r="L128" s="45">
        <v>0</v>
      </c>
      <c r="M128" s="45">
        <v>0</v>
      </c>
      <c r="N128" s="45">
        <v>0</v>
      </c>
      <c r="O128" s="45">
        <v>0</v>
      </c>
      <c r="P128" s="45">
        <v>0</v>
      </c>
      <c r="Q128" s="45">
        <v>0</v>
      </c>
    </row>
    <row r="129" spans="1:17" s="3" customFormat="1" ht="11.25" x14ac:dyDescent="0.2">
      <c r="A129" s="12" t="s">
        <v>89</v>
      </c>
      <c r="B129" s="39"/>
      <c r="C129" s="44"/>
      <c r="D129" s="40"/>
      <c r="E129" s="44"/>
      <c r="F129" s="13">
        <f t="shared" si="19"/>
        <v>2116.85</v>
      </c>
      <c r="G129" s="13">
        <f>G130+G131</f>
        <v>0</v>
      </c>
      <c r="H129" s="13">
        <f t="shared" ref="H129:K129" si="38">H130+H131</f>
        <v>358.3</v>
      </c>
      <c r="I129" s="13">
        <f t="shared" si="38"/>
        <v>981</v>
      </c>
      <c r="J129" s="13">
        <f t="shared" si="38"/>
        <v>777.55</v>
      </c>
      <c r="K129" s="82">
        <f t="shared" si="38"/>
        <v>0</v>
      </c>
      <c r="L129" s="13">
        <f t="shared" ref="L129:Q129" si="39">L130+L131</f>
        <v>0</v>
      </c>
      <c r="M129" s="13">
        <f t="shared" si="39"/>
        <v>0</v>
      </c>
      <c r="N129" s="13">
        <f t="shared" si="39"/>
        <v>0</v>
      </c>
      <c r="O129" s="13">
        <f t="shared" si="39"/>
        <v>0</v>
      </c>
      <c r="P129" s="13">
        <f t="shared" si="39"/>
        <v>0</v>
      </c>
      <c r="Q129" s="13">
        <f t="shared" si="39"/>
        <v>0</v>
      </c>
    </row>
    <row r="130" spans="1:17" s="3" customFormat="1" ht="11.25" x14ac:dyDescent="0.2">
      <c r="A130" s="39" t="s">
        <v>5</v>
      </c>
      <c r="B130" s="12"/>
      <c r="C130" s="16"/>
      <c r="D130" s="21"/>
      <c r="E130" s="44"/>
      <c r="F130" s="45">
        <f>SUM(G130:K130)</f>
        <v>2116.85</v>
      </c>
      <c r="G130" s="45">
        <f>G124+G125+G126+G128</f>
        <v>0</v>
      </c>
      <c r="H130" s="45">
        <f t="shared" ref="H130:K130" si="40">H124+H125+H126+H128</f>
        <v>358.3</v>
      </c>
      <c r="I130" s="45">
        <f t="shared" si="40"/>
        <v>981</v>
      </c>
      <c r="J130" s="45">
        <f t="shared" si="40"/>
        <v>777.55</v>
      </c>
      <c r="K130" s="81">
        <f t="shared" si="40"/>
        <v>0</v>
      </c>
      <c r="L130" s="45">
        <f t="shared" ref="L130:Q130" si="41">L124+L125+L126+L128</f>
        <v>0</v>
      </c>
      <c r="M130" s="45">
        <f t="shared" si="41"/>
        <v>0</v>
      </c>
      <c r="N130" s="45">
        <f t="shared" si="41"/>
        <v>0</v>
      </c>
      <c r="O130" s="45">
        <f t="shared" si="41"/>
        <v>0</v>
      </c>
      <c r="P130" s="45">
        <f t="shared" si="41"/>
        <v>0</v>
      </c>
      <c r="Q130" s="45">
        <f t="shared" si="41"/>
        <v>0</v>
      </c>
    </row>
    <row r="131" spans="1:17" s="3" customFormat="1" ht="11.25" x14ac:dyDescent="0.2">
      <c r="A131" s="39" t="s">
        <v>254</v>
      </c>
      <c r="B131" s="12"/>
      <c r="C131" s="16"/>
      <c r="D131" s="21"/>
      <c r="E131" s="44"/>
      <c r="F131" s="45">
        <f t="shared" ref="F131:F132" si="42">SUM(G131:K131)</f>
        <v>0</v>
      </c>
      <c r="G131" s="45">
        <f>G127</f>
        <v>0</v>
      </c>
      <c r="H131" s="45">
        <f t="shared" ref="H131:K131" si="43">H127</f>
        <v>0</v>
      </c>
      <c r="I131" s="45">
        <f t="shared" si="43"/>
        <v>0</v>
      </c>
      <c r="J131" s="45">
        <f t="shared" si="43"/>
        <v>0</v>
      </c>
      <c r="K131" s="81">
        <f t="shared" si="43"/>
        <v>0</v>
      </c>
      <c r="L131" s="45">
        <f t="shared" ref="L131:Q131" si="44">L127</f>
        <v>0</v>
      </c>
      <c r="M131" s="45">
        <f t="shared" si="44"/>
        <v>0</v>
      </c>
      <c r="N131" s="45">
        <f t="shared" si="44"/>
        <v>0</v>
      </c>
      <c r="O131" s="45">
        <f t="shared" si="44"/>
        <v>0</v>
      </c>
      <c r="P131" s="45">
        <f t="shared" si="44"/>
        <v>0</v>
      </c>
      <c r="Q131" s="45">
        <f t="shared" si="44"/>
        <v>0</v>
      </c>
    </row>
    <row r="132" spans="1:17" s="3" customFormat="1" ht="11.25" x14ac:dyDescent="0.2">
      <c r="A132" s="39" t="s">
        <v>80</v>
      </c>
      <c r="B132" s="12"/>
      <c r="C132" s="16"/>
      <c r="D132" s="21"/>
      <c r="E132" s="44"/>
      <c r="F132" s="45">
        <f t="shared" si="42"/>
        <v>0</v>
      </c>
      <c r="G132" s="45">
        <v>0</v>
      </c>
      <c r="H132" s="45">
        <v>0</v>
      </c>
      <c r="I132" s="45">
        <v>0</v>
      </c>
      <c r="J132" s="45">
        <v>0</v>
      </c>
      <c r="K132" s="81">
        <v>0</v>
      </c>
      <c r="L132" s="45">
        <v>0</v>
      </c>
      <c r="M132" s="45">
        <v>0</v>
      </c>
      <c r="N132" s="45">
        <v>0</v>
      </c>
      <c r="O132" s="45">
        <v>0</v>
      </c>
      <c r="P132" s="45">
        <v>0</v>
      </c>
      <c r="Q132" s="45">
        <v>0</v>
      </c>
    </row>
    <row r="133" spans="1:17" s="3" customFormat="1" ht="33.75" x14ac:dyDescent="0.2">
      <c r="A133" s="55" t="s">
        <v>32</v>
      </c>
      <c r="B133" s="55" t="s">
        <v>29</v>
      </c>
      <c r="C133" s="44" t="s">
        <v>291</v>
      </c>
      <c r="D133" s="40" t="s">
        <v>14</v>
      </c>
      <c r="E133" s="44" t="s">
        <v>177</v>
      </c>
      <c r="F133" s="45">
        <f t="shared" si="19"/>
        <v>20</v>
      </c>
      <c r="G133" s="45">
        <v>0</v>
      </c>
      <c r="H133" s="45">
        <v>0</v>
      </c>
      <c r="I133" s="45">
        <v>20</v>
      </c>
      <c r="J133" s="45">
        <v>0</v>
      </c>
      <c r="K133" s="81">
        <v>0</v>
      </c>
      <c r="L133" s="45">
        <v>0</v>
      </c>
      <c r="M133" s="45">
        <v>0</v>
      </c>
      <c r="N133" s="45">
        <v>0</v>
      </c>
      <c r="O133" s="45">
        <v>0</v>
      </c>
      <c r="P133" s="45">
        <v>0</v>
      </c>
      <c r="Q133" s="45">
        <v>0</v>
      </c>
    </row>
    <row r="134" spans="1:17" s="3" customFormat="1" ht="22.5" x14ac:dyDescent="0.2">
      <c r="A134" s="55"/>
      <c r="B134" s="55"/>
      <c r="C134" s="44" t="s">
        <v>33</v>
      </c>
      <c r="D134" s="40" t="s">
        <v>18</v>
      </c>
      <c r="E134" s="44" t="s">
        <v>114</v>
      </c>
      <c r="F134" s="45">
        <f t="shared" si="19"/>
        <v>3.5</v>
      </c>
      <c r="G134" s="45">
        <v>3.5</v>
      </c>
      <c r="H134" s="45">
        <v>0</v>
      </c>
      <c r="I134" s="45">
        <v>0</v>
      </c>
      <c r="J134" s="45">
        <v>0</v>
      </c>
      <c r="K134" s="81">
        <v>0</v>
      </c>
      <c r="L134" s="45">
        <v>0</v>
      </c>
      <c r="M134" s="45">
        <v>0</v>
      </c>
      <c r="N134" s="45">
        <v>0</v>
      </c>
      <c r="O134" s="45">
        <v>0</v>
      </c>
      <c r="P134" s="45">
        <v>0</v>
      </c>
      <c r="Q134" s="45">
        <v>0</v>
      </c>
    </row>
    <row r="135" spans="1:17" s="8" customFormat="1" ht="11.25" x14ac:dyDescent="0.2">
      <c r="A135" s="12" t="s">
        <v>89</v>
      </c>
      <c r="B135" s="12"/>
      <c r="C135" s="16"/>
      <c r="D135" s="21"/>
      <c r="E135" s="16"/>
      <c r="F135" s="13">
        <f>SUM(G135:K135)</f>
        <v>23.5</v>
      </c>
      <c r="G135" s="13">
        <f>G136+G137+G138</f>
        <v>3.5</v>
      </c>
      <c r="H135" s="13">
        <f t="shared" ref="H135:K135" si="45">H136+H137+H138</f>
        <v>0</v>
      </c>
      <c r="I135" s="13">
        <f t="shared" si="45"/>
        <v>20</v>
      </c>
      <c r="J135" s="13">
        <f t="shared" si="45"/>
        <v>0</v>
      </c>
      <c r="K135" s="82">
        <f t="shared" si="45"/>
        <v>0</v>
      </c>
      <c r="L135" s="13">
        <f t="shared" ref="L135:Q135" si="46">L136+L137+L138</f>
        <v>0</v>
      </c>
      <c r="M135" s="13">
        <f t="shared" si="46"/>
        <v>0</v>
      </c>
      <c r="N135" s="13">
        <f t="shared" si="46"/>
        <v>0</v>
      </c>
      <c r="O135" s="13">
        <f t="shared" si="46"/>
        <v>0</v>
      </c>
      <c r="P135" s="13">
        <f t="shared" si="46"/>
        <v>0</v>
      </c>
      <c r="Q135" s="13">
        <f t="shared" si="46"/>
        <v>0</v>
      </c>
    </row>
    <row r="136" spans="1:17" s="8" customFormat="1" ht="11.25" x14ac:dyDescent="0.2">
      <c r="A136" s="39" t="s">
        <v>5</v>
      </c>
      <c r="B136" s="12"/>
      <c r="C136" s="16"/>
      <c r="D136" s="21"/>
      <c r="E136" s="16"/>
      <c r="F136" s="45">
        <f>SUM(G136:K136)</f>
        <v>20</v>
      </c>
      <c r="G136" s="45">
        <f>G133</f>
        <v>0</v>
      </c>
      <c r="H136" s="45">
        <f t="shared" ref="H136:K136" si="47">H133</f>
        <v>0</v>
      </c>
      <c r="I136" s="45">
        <f t="shared" si="47"/>
        <v>20</v>
      </c>
      <c r="J136" s="45">
        <f t="shared" si="47"/>
        <v>0</v>
      </c>
      <c r="K136" s="81">
        <f t="shared" si="47"/>
        <v>0</v>
      </c>
      <c r="L136" s="45">
        <f t="shared" ref="L136:Q136" si="48">L133</f>
        <v>0</v>
      </c>
      <c r="M136" s="45">
        <f t="shared" si="48"/>
        <v>0</v>
      </c>
      <c r="N136" s="45">
        <f t="shared" si="48"/>
        <v>0</v>
      </c>
      <c r="O136" s="45">
        <f t="shared" si="48"/>
        <v>0</v>
      </c>
      <c r="P136" s="45">
        <f t="shared" si="48"/>
        <v>0</v>
      </c>
      <c r="Q136" s="45">
        <f t="shared" si="48"/>
        <v>0</v>
      </c>
    </row>
    <row r="137" spans="1:17" s="8" customFormat="1" ht="11.25" x14ac:dyDescent="0.2">
      <c r="A137" s="39" t="s">
        <v>254</v>
      </c>
      <c r="B137" s="12"/>
      <c r="C137" s="16"/>
      <c r="D137" s="21"/>
      <c r="E137" s="16"/>
      <c r="F137" s="45">
        <f t="shared" ref="F137:F138" si="49">SUM(G137:K137)</f>
        <v>0</v>
      </c>
      <c r="G137" s="45">
        <v>0</v>
      </c>
      <c r="H137" s="45">
        <v>0</v>
      </c>
      <c r="I137" s="45">
        <v>0</v>
      </c>
      <c r="J137" s="45">
        <v>0</v>
      </c>
      <c r="K137" s="81">
        <v>0</v>
      </c>
      <c r="L137" s="45">
        <v>0</v>
      </c>
      <c r="M137" s="45">
        <v>0</v>
      </c>
      <c r="N137" s="45">
        <v>0</v>
      </c>
      <c r="O137" s="45">
        <v>0</v>
      </c>
      <c r="P137" s="45">
        <v>0</v>
      </c>
      <c r="Q137" s="45">
        <v>0</v>
      </c>
    </row>
    <row r="138" spans="1:17" s="8" customFormat="1" ht="11.25" x14ac:dyDescent="0.2">
      <c r="A138" s="39" t="s">
        <v>80</v>
      </c>
      <c r="B138" s="12"/>
      <c r="C138" s="16"/>
      <c r="D138" s="21"/>
      <c r="E138" s="16"/>
      <c r="F138" s="45">
        <f t="shared" si="49"/>
        <v>3.5</v>
      </c>
      <c r="G138" s="45">
        <f>G134</f>
        <v>3.5</v>
      </c>
      <c r="H138" s="45">
        <f t="shared" ref="H138:K138" si="50">H134</f>
        <v>0</v>
      </c>
      <c r="I138" s="45">
        <f t="shared" si="50"/>
        <v>0</v>
      </c>
      <c r="J138" s="45">
        <f t="shared" si="50"/>
        <v>0</v>
      </c>
      <c r="K138" s="81">
        <f t="shared" si="50"/>
        <v>0</v>
      </c>
      <c r="L138" s="45">
        <f t="shared" ref="L138:Q138" si="51">L134</f>
        <v>0</v>
      </c>
      <c r="M138" s="45">
        <f t="shared" si="51"/>
        <v>0</v>
      </c>
      <c r="N138" s="45">
        <f t="shared" si="51"/>
        <v>0</v>
      </c>
      <c r="O138" s="45">
        <f t="shared" si="51"/>
        <v>0</v>
      </c>
      <c r="P138" s="45">
        <f t="shared" si="51"/>
        <v>0</v>
      </c>
      <c r="Q138" s="45">
        <f t="shared" si="51"/>
        <v>0</v>
      </c>
    </row>
    <row r="139" spans="1:17" s="3" customFormat="1" ht="22.5" x14ac:dyDescent="0.2">
      <c r="A139" s="55" t="s">
        <v>34</v>
      </c>
      <c r="B139" s="55" t="s">
        <v>29</v>
      </c>
      <c r="C139" s="44" t="s">
        <v>292</v>
      </c>
      <c r="D139" s="40" t="s">
        <v>10</v>
      </c>
      <c r="E139" s="44" t="s">
        <v>177</v>
      </c>
      <c r="F139" s="45">
        <f t="shared" si="19"/>
        <v>600</v>
      </c>
      <c r="G139" s="45">
        <v>0</v>
      </c>
      <c r="H139" s="45">
        <v>0</v>
      </c>
      <c r="I139" s="45">
        <v>200</v>
      </c>
      <c r="J139" s="45">
        <v>400</v>
      </c>
      <c r="K139" s="81">
        <v>0</v>
      </c>
      <c r="L139" s="45">
        <v>0</v>
      </c>
      <c r="M139" s="45">
        <v>0</v>
      </c>
      <c r="N139" s="45">
        <v>0</v>
      </c>
      <c r="O139" s="45">
        <v>0</v>
      </c>
      <c r="P139" s="45">
        <v>0</v>
      </c>
      <c r="Q139" s="45">
        <v>0</v>
      </c>
    </row>
    <row r="140" spans="1:17" s="3" customFormat="1" ht="22.5" x14ac:dyDescent="0.2">
      <c r="A140" s="55"/>
      <c r="B140" s="55"/>
      <c r="C140" s="44" t="s">
        <v>35</v>
      </c>
      <c r="D140" s="40" t="s">
        <v>16</v>
      </c>
      <c r="E140" s="44" t="s">
        <v>177</v>
      </c>
      <c r="F140" s="45">
        <f t="shared" si="19"/>
        <v>140.73699999999999</v>
      </c>
      <c r="G140" s="45">
        <v>0</v>
      </c>
      <c r="H140" s="45">
        <v>140.73699999999999</v>
      </c>
      <c r="I140" s="45">
        <v>0</v>
      </c>
      <c r="J140" s="45">
        <v>0</v>
      </c>
      <c r="K140" s="81">
        <v>0</v>
      </c>
      <c r="L140" s="45">
        <v>0</v>
      </c>
      <c r="M140" s="45">
        <v>0</v>
      </c>
      <c r="N140" s="45">
        <v>0</v>
      </c>
      <c r="O140" s="45">
        <v>0</v>
      </c>
      <c r="P140" s="45">
        <v>0</v>
      </c>
      <c r="Q140" s="45">
        <v>0</v>
      </c>
    </row>
    <row r="141" spans="1:17" s="3" customFormat="1" ht="22.5" x14ac:dyDescent="0.2">
      <c r="A141" s="55"/>
      <c r="B141" s="55"/>
      <c r="C141" s="70" t="s">
        <v>293</v>
      </c>
      <c r="D141" s="56" t="s">
        <v>14</v>
      </c>
      <c r="E141" s="44" t="s">
        <v>177</v>
      </c>
      <c r="F141" s="45">
        <f t="shared" si="19"/>
        <v>890</v>
      </c>
      <c r="G141" s="45">
        <v>0</v>
      </c>
      <c r="H141" s="45">
        <v>0</v>
      </c>
      <c r="I141" s="45">
        <v>890</v>
      </c>
      <c r="J141" s="45">
        <v>0</v>
      </c>
      <c r="K141" s="81">
        <v>0</v>
      </c>
      <c r="L141" s="45">
        <v>0</v>
      </c>
      <c r="M141" s="45">
        <v>0</v>
      </c>
      <c r="N141" s="45">
        <v>0</v>
      </c>
      <c r="O141" s="45">
        <v>0</v>
      </c>
      <c r="P141" s="45">
        <v>0</v>
      </c>
      <c r="Q141" s="45">
        <v>0</v>
      </c>
    </row>
    <row r="142" spans="1:17" s="3" customFormat="1" ht="22.5" x14ac:dyDescent="0.2">
      <c r="A142" s="55"/>
      <c r="B142" s="55"/>
      <c r="C142" s="70"/>
      <c r="D142" s="56"/>
      <c r="E142" s="44" t="s">
        <v>268</v>
      </c>
      <c r="F142" s="45">
        <f t="shared" si="19"/>
        <v>568</v>
      </c>
      <c r="G142" s="45">
        <v>0</v>
      </c>
      <c r="H142" s="45">
        <v>0</v>
      </c>
      <c r="I142" s="45">
        <v>0</v>
      </c>
      <c r="J142" s="45">
        <v>488</v>
      </c>
      <c r="K142" s="81">
        <v>80</v>
      </c>
      <c r="L142" s="45">
        <v>0</v>
      </c>
      <c r="M142" s="45">
        <v>0</v>
      </c>
      <c r="N142" s="45">
        <v>0</v>
      </c>
      <c r="O142" s="45">
        <v>0</v>
      </c>
      <c r="P142" s="45">
        <v>0</v>
      </c>
      <c r="Q142" s="45">
        <v>0</v>
      </c>
    </row>
    <row r="143" spans="1:17" s="3" customFormat="1" ht="56.25" x14ac:dyDescent="0.2">
      <c r="A143" s="55"/>
      <c r="B143" s="55"/>
      <c r="C143" s="44" t="s">
        <v>15</v>
      </c>
      <c r="D143" s="40" t="s">
        <v>36</v>
      </c>
      <c r="E143" s="44" t="s">
        <v>177</v>
      </c>
      <c r="F143" s="45">
        <f t="shared" si="19"/>
        <v>250</v>
      </c>
      <c r="G143" s="45">
        <v>0</v>
      </c>
      <c r="H143" s="45">
        <v>0</v>
      </c>
      <c r="I143" s="45">
        <v>250</v>
      </c>
      <c r="J143" s="45">
        <v>0</v>
      </c>
      <c r="K143" s="81">
        <v>0</v>
      </c>
      <c r="L143" s="45">
        <v>0</v>
      </c>
      <c r="M143" s="45">
        <v>0</v>
      </c>
      <c r="N143" s="45">
        <v>0</v>
      </c>
      <c r="O143" s="45">
        <v>0</v>
      </c>
      <c r="P143" s="45">
        <v>0</v>
      </c>
      <c r="Q143" s="45">
        <v>0</v>
      </c>
    </row>
    <row r="144" spans="1:17" s="3" customFormat="1" ht="45" x14ac:dyDescent="0.2">
      <c r="A144" s="55"/>
      <c r="B144" s="55"/>
      <c r="C144" s="44" t="s">
        <v>252</v>
      </c>
      <c r="D144" s="40" t="s">
        <v>20</v>
      </c>
      <c r="E144" s="44" t="s">
        <v>114</v>
      </c>
      <c r="F144" s="45">
        <f t="shared" si="19"/>
        <v>660</v>
      </c>
      <c r="G144" s="45">
        <v>0</v>
      </c>
      <c r="H144" s="45">
        <v>250</v>
      </c>
      <c r="I144" s="45">
        <v>210</v>
      </c>
      <c r="J144" s="45">
        <v>100</v>
      </c>
      <c r="K144" s="81">
        <v>100</v>
      </c>
      <c r="L144" s="45">
        <v>0</v>
      </c>
      <c r="M144" s="45">
        <v>0</v>
      </c>
      <c r="N144" s="45">
        <v>0</v>
      </c>
      <c r="O144" s="45">
        <v>0</v>
      </c>
      <c r="P144" s="45">
        <v>0</v>
      </c>
      <c r="Q144" s="45">
        <v>0</v>
      </c>
    </row>
    <row r="145" spans="1:19" s="3" customFormat="1" ht="22.5" x14ac:dyDescent="0.2">
      <c r="A145" s="55"/>
      <c r="B145" s="55"/>
      <c r="C145" s="44" t="s">
        <v>26</v>
      </c>
      <c r="D145" s="40" t="s">
        <v>37</v>
      </c>
      <c r="E145" s="44" t="s">
        <v>114</v>
      </c>
      <c r="F145" s="45">
        <f t="shared" si="19"/>
        <v>70</v>
      </c>
      <c r="G145" s="45">
        <v>70</v>
      </c>
      <c r="H145" s="45">
        <v>0</v>
      </c>
      <c r="I145" s="45">
        <v>0</v>
      </c>
      <c r="J145" s="45">
        <v>0</v>
      </c>
      <c r="K145" s="81">
        <v>0</v>
      </c>
      <c r="L145" s="45">
        <v>0</v>
      </c>
      <c r="M145" s="45">
        <v>0</v>
      </c>
      <c r="N145" s="45">
        <v>0</v>
      </c>
      <c r="O145" s="45">
        <v>0</v>
      </c>
      <c r="P145" s="45">
        <v>0</v>
      </c>
      <c r="Q145" s="45">
        <v>0</v>
      </c>
    </row>
    <row r="146" spans="1:19" s="3" customFormat="1" ht="22.5" x14ac:dyDescent="0.2">
      <c r="A146" s="55"/>
      <c r="B146" s="55"/>
      <c r="C146" s="44" t="s">
        <v>25</v>
      </c>
      <c r="D146" s="40" t="s">
        <v>27</v>
      </c>
      <c r="E146" s="44" t="s">
        <v>114</v>
      </c>
      <c r="F146" s="45">
        <f t="shared" si="19"/>
        <v>48.3</v>
      </c>
      <c r="G146" s="45">
        <v>0</v>
      </c>
      <c r="H146" s="45">
        <v>48.3</v>
      </c>
      <c r="I146" s="45">
        <v>0</v>
      </c>
      <c r="J146" s="45">
        <v>0</v>
      </c>
      <c r="K146" s="81">
        <v>0</v>
      </c>
      <c r="L146" s="45">
        <v>0</v>
      </c>
      <c r="M146" s="45">
        <v>0</v>
      </c>
      <c r="N146" s="45">
        <v>0</v>
      </c>
      <c r="O146" s="45">
        <v>0</v>
      </c>
      <c r="P146" s="45">
        <v>0</v>
      </c>
      <c r="Q146" s="45">
        <v>0</v>
      </c>
    </row>
    <row r="147" spans="1:19" s="3" customFormat="1" ht="22.5" x14ac:dyDescent="0.2">
      <c r="A147" s="55"/>
      <c r="B147" s="55"/>
      <c r="C147" s="44" t="s">
        <v>253</v>
      </c>
      <c r="D147" s="40" t="s">
        <v>18</v>
      </c>
      <c r="E147" s="44" t="s">
        <v>114</v>
      </c>
      <c r="F147" s="45">
        <f t="shared" si="19"/>
        <v>90</v>
      </c>
      <c r="G147" s="45">
        <v>30</v>
      </c>
      <c r="H147" s="45">
        <v>60</v>
      </c>
      <c r="I147" s="45">
        <v>0</v>
      </c>
      <c r="J147" s="45">
        <v>0</v>
      </c>
      <c r="K147" s="81">
        <v>0</v>
      </c>
      <c r="L147" s="45">
        <v>0</v>
      </c>
      <c r="M147" s="45">
        <v>0</v>
      </c>
      <c r="N147" s="45">
        <v>0</v>
      </c>
      <c r="O147" s="45">
        <v>0</v>
      </c>
      <c r="P147" s="45">
        <v>0</v>
      </c>
      <c r="Q147" s="45">
        <v>0</v>
      </c>
    </row>
    <row r="148" spans="1:19" s="3" customFormat="1" ht="22.5" x14ac:dyDescent="0.2">
      <c r="A148" s="55"/>
      <c r="B148" s="55"/>
      <c r="C148" s="44" t="s">
        <v>38</v>
      </c>
      <c r="D148" s="40" t="s">
        <v>39</v>
      </c>
      <c r="E148" s="44" t="s">
        <v>114</v>
      </c>
      <c r="F148" s="45">
        <f t="shared" si="19"/>
        <v>99</v>
      </c>
      <c r="G148" s="45">
        <v>99</v>
      </c>
      <c r="H148" s="45">
        <v>0</v>
      </c>
      <c r="I148" s="45">
        <v>0</v>
      </c>
      <c r="J148" s="45">
        <v>0</v>
      </c>
      <c r="K148" s="81">
        <v>0</v>
      </c>
      <c r="L148" s="45">
        <v>0</v>
      </c>
      <c r="M148" s="45">
        <v>0</v>
      </c>
      <c r="N148" s="45">
        <v>0</v>
      </c>
      <c r="O148" s="45">
        <v>0</v>
      </c>
      <c r="P148" s="45">
        <v>0</v>
      </c>
      <c r="Q148" s="45">
        <v>0</v>
      </c>
    </row>
    <row r="149" spans="1:19" s="3" customFormat="1" ht="33.75" x14ac:dyDescent="0.2">
      <c r="A149" s="55"/>
      <c r="B149" s="55"/>
      <c r="C149" s="44" t="s">
        <v>294</v>
      </c>
      <c r="D149" s="40" t="s">
        <v>11</v>
      </c>
      <c r="E149" s="44" t="s">
        <v>177</v>
      </c>
      <c r="F149" s="45">
        <f t="shared" si="19"/>
        <v>3777.4</v>
      </c>
      <c r="G149" s="45">
        <v>0</v>
      </c>
      <c r="H149" s="45">
        <v>0</v>
      </c>
      <c r="I149" s="45">
        <v>0</v>
      </c>
      <c r="J149" s="45">
        <v>3777.4</v>
      </c>
      <c r="K149" s="81">
        <v>0</v>
      </c>
      <c r="L149" s="45">
        <v>0</v>
      </c>
      <c r="M149" s="45">
        <v>0</v>
      </c>
      <c r="N149" s="45">
        <v>0</v>
      </c>
      <c r="O149" s="45">
        <v>0</v>
      </c>
      <c r="P149" s="45">
        <v>0</v>
      </c>
      <c r="Q149" s="45">
        <v>0</v>
      </c>
    </row>
    <row r="150" spans="1:19" s="8" customFormat="1" ht="11.25" x14ac:dyDescent="0.2">
      <c r="A150" s="12" t="s">
        <v>89</v>
      </c>
      <c r="B150" s="12"/>
      <c r="C150" s="16"/>
      <c r="D150" s="21"/>
      <c r="E150" s="16"/>
      <c r="F150" s="13">
        <f t="shared" ref="F150:F155" si="52">SUM(G150:K150)</f>
        <v>7193.4369999999999</v>
      </c>
      <c r="G150" s="13">
        <f>G151+G152+G153</f>
        <v>199</v>
      </c>
      <c r="H150" s="13">
        <f t="shared" ref="H150:K150" si="53">H151+H152+H153</f>
        <v>499.03700000000003</v>
      </c>
      <c r="I150" s="13">
        <f t="shared" si="53"/>
        <v>1550</v>
      </c>
      <c r="J150" s="13">
        <f t="shared" si="53"/>
        <v>4765.3999999999996</v>
      </c>
      <c r="K150" s="82">
        <f t="shared" si="53"/>
        <v>180</v>
      </c>
      <c r="L150" s="13">
        <f t="shared" ref="L150:Q150" si="54">L151+L152+L153</f>
        <v>0</v>
      </c>
      <c r="M150" s="13">
        <f t="shared" si="54"/>
        <v>0</v>
      </c>
      <c r="N150" s="13">
        <f t="shared" si="54"/>
        <v>0</v>
      </c>
      <c r="O150" s="13">
        <f t="shared" si="54"/>
        <v>0</v>
      </c>
      <c r="P150" s="13">
        <f t="shared" si="54"/>
        <v>0</v>
      </c>
      <c r="Q150" s="13">
        <f t="shared" si="54"/>
        <v>0</v>
      </c>
    </row>
    <row r="151" spans="1:19" s="8" customFormat="1" ht="11.25" x14ac:dyDescent="0.2">
      <c r="A151" s="39" t="s">
        <v>5</v>
      </c>
      <c r="B151" s="12"/>
      <c r="C151" s="16"/>
      <c r="D151" s="21"/>
      <c r="E151" s="16"/>
      <c r="F151" s="45">
        <f t="shared" si="52"/>
        <v>5658.1369999999997</v>
      </c>
      <c r="G151" s="45">
        <f>G149+G143+G141+G140+G139</f>
        <v>0</v>
      </c>
      <c r="H151" s="45">
        <f t="shared" ref="H151:K151" si="55">H149+H143+H141+H140+H139</f>
        <v>140.73699999999999</v>
      </c>
      <c r="I151" s="45">
        <f t="shared" si="55"/>
        <v>1340</v>
      </c>
      <c r="J151" s="45">
        <f t="shared" si="55"/>
        <v>4177.3999999999996</v>
      </c>
      <c r="K151" s="81">
        <f t="shared" si="55"/>
        <v>0</v>
      </c>
      <c r="L151" s="45">
        <f t="shared" ref="L151:Q151" si="56">L149+L143+L141+L140+L139</f>
        <v>0</v>
      </c>
      <c r="M151" s="45">
        <f t="shared" si="56"/>
        <v>0</v>
      </c>
      <c r="N151" s="45">
        <f t="shared" si="56"/>
        <v>0</v>
      </c>
      <c r="O151" s="45">
        <f t="shared" si="56"/>
        <v>0</v>
      </c>
      <c r="P151" s="45">
        <f t="shared" si="56"/>
        <v>0</v>
      </c>
      <c r="Q151" s="45">
        <f t="shared" si="56"/>
        <v>0</v>
      </c>
    </row>
    <row r="152" spans="1:19" s="8" customFormat="1" ht="11.25" x14ac:dyDescent="0.2">
      <c r="A152" s="39" t="s">
        <v>254</v>
      </c>
      <c r="B152" s="12"/>
      <c r="C152" s="16"/>
      <c r="D152" s="21"/>
      <c r="E152" s="16"/>
      <c r="F152" s="45">
        <f t="shared" si="52"/>
        <v>568</v>
      </c>
      <c r="G152" s="45">
        <f>G142</f>
        <v>0</v>
      </c>
      <c r="H152" s="45">
        <f t="shared" ref="H152:K152" si="57">H142</f>
        <v>0</v>
      </c>
      <c r="I152" s="45">
        <f t="shared" si="57"/>
        <v>0</v>
      </c>
      <c r="J152" s="45">
        <f t="shared" si="57"/>
        <v>488</v>
      </c>
      <c r="K152" s="81">
        <f t="shared" si="57"/>
        <v>80</v>
      </c>
      <c r="L152" s="45">
        <f t="shared" ref="L152:Q152" si="58">L142</f>
        <v>0</v>
      </c>
      <c r="M152" s="45">
        <f t="shared" si="58"/>
        <v>0</v>
      </c>
      <c r="N152" s="45">
        <f t="shared" si="58"/>
        <v>0</v>
      </c>
      <c r="O152" s="45">
        <f t="shared" si="58"/>
        <v>0</v>
      </c>
      <c r="P152" s="45">
        <f t="shared" si="58"/>
        <v>0</v>
      </c>
      <c r="Q152" s="45">
        <f t="shared" si="58"/>
        <v>0</v>
      </c>
    </row>
    <row r="153" spans="1:19" s="8" customFormat="1" ht="11.25" x14ac:dyDescent="0.2">
      <c r="A153" s="39" t="s">
        <v>80</v>
      </c>
      <c r="B153" s="12"/>
      <c r="C153" s="16"/>
      <c r="D153" s="21"/>
      <c r="E153" s="16"/>
      <c r="F153" s="45">
        <f t="shared" si="52"/>
        <v>967.3</v>
      </c>
      <c r="G153" s="45">
        <f>G144+G145+G146+G147+G148</f>
        <v>199</v>
      </c>
      <c r="H153" s="45">
        <f t="shared" ref="H153:K153" si="59">H144+H145+H146+H147+H148</f>
        <v>358.3</v>
      </c>
      <c r="I153" s="45">
        <f t="shared" si="59"/>
        <v>210</v>
      </c>
      <c r="J153" s="45">
        <f t="shared" si="59"/>
        <v>100</v>
      </c>
      <c r="K153" s="81">
        <f t="shared" si="59"/>
        <v>100</v>
      </c>
      <c r="L153" s="45">
        <f t="shared" ref="L153:Q153" si="60">L144+L145+L146+L147+L148</f>
        <v>0</v>
      </c>
      <c r="M153" s="45">
        <f t="shared" si="60"/>
        <v>0</v>
      </c>
      <c r="N153" s="45">
        <f t="shared" si="60"/>
        <v>0</v>
      </c>
      <c r="O153" s="45">
        <f t="shared" si="60"/>
        <v>0</v>
      </c>
      <c r="P153" s="45">
        <f t="shared" si="60"/>
        <v>0</v>
      </c>
      <c r="Q153" s="45">
        <f t="shared" si="60"/>
        <v>0</v>
      </c>
    </row>
    <row r="154" spans="1:19" s="3" customFormat="1" ht="56.25" x14ac:dyDescent="0.2">
      <c r="A154" s="55" t="s">
        <v>40</v>
      </c>
      <c r="B154" s="39" t="s">
        <v>29</v>
      </c>
      <c r="C154" s="44" t="s">
        <v>295</v>
      </c>
      <c r="D154" s="40" t="s">
        <v>10</v>
      </c>
      <c r="E154" s="44" t="s">
        <v>177</v>
      </c>
      <c r="F154" s="45">
        <f t="shared" si="52"/>
        <v>311.42</v>
      </c>
      <c r="G154" s="45">
        <v>0</v>
      </c>
      <c r="H154" s="45">
        <v>200</v>
      </c>
      <c r="I154" s="45">
        <v>81.72</v>
      </c>
      <c r="J154" s="45">
        <v>19.7</v>
      </c>
      <c r="K154" s="81">
        <v>10</v>
      </c>
      <c r="L154" s="45">
        <v>0</v>
      </c>
      <c r="M154" s="45">
        <v>0</v>
      </c>
      <c r="N154" s="45">
        <v>0</v>
      </c>
      <c r="O154" s="45">
        <v>0</v>
      </c>
      <c r="P154" s="45">
        <v>0</v>
      </c>
      <c r="Q154" s="45">
        <v>0</v>
      </c>
    </row>
    <row r="155" spans="1:19" s="3" customFormat="1" ht="45" x14ac:dyDescent="0.2">
      <c r="A155" s="55"/>
      <c r="B155" s="39" t="s">
        <v>8</v>
      </c>
      <c r="C155" s="44" t="s">
        <v>296</v>
      </c>
      <c r="D155" s="40" t="s">
        <v>11</v>
      </c>
      <c r="E155" s="44" t="s">
        <v>177</v>
      </c>
      <c r="F155" s="45">
        <f t="shared" si="52"/>
        <v>8323.6899999999987</v>
      </c>
      <c r="G155" s="45">
        <v>0</v>
      </c>
      <c r="H155" s="45">
        <v>241.4</v>
      </c>
      <c r="I155" s="45">
        <v>4262</v>
      </c>
      <c r="J155" s="45">
        <v>2040.29</v>
      </c>
      <c r="K155" s="81">
        <v>1780</v>
      </c>
      <c r="L155" s="45">
        <v>0</v>
      </c>
      <c r="M155" s="45">
        <v>0</v>
      </c>
      <c r="N155" s="45">
        <v>0</v>
      </c>
      <c r="O155" s="45">
        <v>0</v>
      </c>
      <c r="P155" s="45">
        <v>0</v>
      </c>
      <c r="Q155" s="45">
        <v>0</v>
      </c>
    </row>
    <row r="156" spans="1:19" s="3" customFormat="1" ht="22.5" x14ac:dyDescent="0.2">
      <c r="A156" s="55"/>
      <c r="B156" s="55" t="s">
        <v>29</v>
      </c>
      <c r="C156" s="70" t="s">
        <v>270</v>
      </c>
      <c r="D156" s="56" t="s">
        <v>14</v>
      </c>
      <c r="E156" s="44" t="s">
        <v>177</v>
      </c>
      <c r="F156" s="45">
        <f t="shared" si="19"/>
        <v>157</v>
      </c>
      <c r="G156" s="45">
        <v>0</v>
      </c>
      <c r="H156" s="45">
        <v>29</v>
      </c>
      <c r="I156" s="45">
        <v>64</v>
      </c>
      <c r="J156" s="45">
        <v>34</v>
      </c>
      <c r="K156" s="81">
        <v>30</v>
      </c>
      <c r="L156" s="45">
        <v>0</v>
      </c>
      <c r="M156" s="45">
        <v>0</v>
      </c>
      <c r="N156" s="45">
        <v>0</v>
      </c>
      <c r="O156" s="45">
        <v>0</v>
      </c>
      <c r="P156" s="45">
        <v>0</v>
      </c>
      <c r="Q156" s="45">
        <v>0</v>
      </c>
      <c r="S156" s="38"/>
    </row>
    <row r="157" spans="1:19" s="3" customFormat="1" ht="22.5" x14ac:dyDescent="0.2">
      <c r="A157" s="55"/>
      <c r="B157" s="55"/>
      <c r="C157" s="70"/>
      <c r="D157" s="56"/>
      <c r="E157" s="44" t="s">
        <v>268</v>
      </c>
      <c r="F157" s="45">
        <f t="shared" si="19"/>
        <v>205.92</v>
      </c>
      <c r="G157" s="45">
        <v>0</v>
      </c>
      <c r="H157" s="45">
        <v>0</v>
      </c>
      <c r="I157" s="45">
        <v>0</v>
      </c>
      <c r="J157" s="45">
        <v>195.92</v>
      </c>
      <c r="K157" s="81">
        <v>10</v>
      </c>
      <c r="L157" s="45">
        <v>0</v>
      </c>
      <c r="M157" s="45">
        <v>0</v>
      </c>
      <c r="N157" s="45">
        <v>0</v>
      </c>
      <c r="O157" s="45">
        <v>0</v>
      </c>
      <c r="P157" s="45">
        <v>0</v>
      </c>
      <c r="Q157" s="45">
        <v>0</v>
      </c>
    </row>
    <row r="158" spans="1:19" s="3" customFormat="1" ht="22.5" x14ac:dyDescent="0.2">
      <c r="A158" s="55"/>
      <c r="B158" s="55"/>
      <c r="C158" s="44" t="s">
        <v>255</v>
      </c>
      <c r="D158" s="40" t="s">
        <v>43</v>
      </c>
      <c r="E158" s="44" t="s">
        <v>114</v>
      </c>
      <c r="F158" s="45">
        <f t="shared" si="19"/>
        <v>3</v>
      </c>
      <c r="G158" s="45">
        <v>1.5</v>
      </c>
      <c r="H158" s="45">
        <v>1.5</v>
      </c>
      <c r="I158" s="45">
        <v>0</v>
      </c>
      <c r="J158" s="45">
        <v>0</v>
      </c>
      <c r="K158" s="81">
        <v>0</v>
      </c>
      <c r="L158" s="45">
        <v>0</v>
      </c>
      <c r="M158" s="45">
        <v>0</v>
      </c>
      <c r="N158" s="45">
        <v>0</v>
      </c>
      <c r="O158" s="45">
        <v>0</v>
      </c>
      <c r="P158" s="45">
        <v>0</v>
      </c>
      <c r="Q158" s="45">
        <v>0</v>
      </c>
    </row>
    <row r="159" spans="1:19" s="3" customFormat="1" ht="22.5" x14ac:dyDescent="0.2">
      <c r="A159" s="55"/>
      <c r="B159" s="55"/>
      <c r="C159" s="44" t="s">
        <v>256</v>
      </c>
      <c r="D159" s="40" t="s">
        <v>27</v>
      </c>
      <c r="E159" s="44" t="s">
        <v>114</v>
      </c>
      <c r="F159" s="45">
        <f t="shared" si="19"/>
        <v>6.6</v>
      </c>
      <c r="G159" s="45">
        <v>5</v>
      </c>
      <c r="H159" s="45">
        <v>1.6</v>
      </c>
      <c r="I159" s="45">
        <v>0</v>
      </c>
      <c r="J159" s="45">
        <v>0</v>
      </c>
      <c r="K159" s="81">
        <v>0</v>
      </c>
      <c r="L159" s="45">
        <v>0</v>
      </c>
      <c r="M159" s="45">
        <v>0</v>
      </c>
      <c r="N159" s="45">
        <v>0</v>
      </c>
      <c r="O159" s="45">
        <v>0</v>
      </c>
      <c r="P159" s="45">
        <v>0</v>
      </c>
      <c r="Q159" s="45">
        <v>0</v>
      </c>
    </row>
    <row r="160" spans="1:19" s="3" customFormat="1" ht="22.5" x14ac:dyDescent="0.2">
      <c r="A160" s="55"/>
      <c r="B160" s="55"/>
      <c r="C160" s="44" t="s">
        <v>257</v>
      </c>
      <c r="D160" s="40" t="s">
        <v>18</v>
      </c>
      <c r="E160" s="44" t="s">
        <v>114</v>
      </c>
      <c r="F160" s="45">
        <f t="shared" si="19"/>
        <v>3</v>
      </c>
      <c r="G160" s="45">
        <v>2</v>
      </c>
      <c r="H160" s="45">
        <v>1</v>
      </c>
      <c r="I160" s="45">
        <v>0</v>
      </c>
      <c r="J160" s="45">
        <v>0</v>
      </c>
      <c r="K160" s="81">
        <v>0</v>
      </c>
      <c r="L160" s="45">
        <v>0</v>
      </c>
      <c r="M160" s="45">
        <v>0</v>
      </c>
      <c r="N160" s="45">
        <v>0</v>
      </c>
      <c r="O160" s="45">
        <v>0</v>
      </c>
      <c r="P160" s="45">
        <v>0</v>
      </c>
      <c r="Q160" s="45">
        <v>0</v>
      </c>
    </row>
    <row r="161" spans="1:17" s="3" customFormat="1" ht="56.25" x14ac:dyDescent="0.2">
      <c r="A161" s="55"/>
      <c r="B161" s="55"/>
      <c r="C161" s="44" t="s">
        <v>258</v>
      </c>
      <c r="D161" s="40" t="s">
        <v>39</v>
      </c>
      <c r="E161" s="44" t="s">
        <v>114</v>
      </c>
      <c r="F161" s="45">
        <f t="shared" si="19"/>
        <v>8.5</v>
      </c>
      <c r="G161" s="45">
        <v>1</v>
      </c>
      <c r="H161" s="45">
        <v>1.5</v>
      </c>
      <c r="I161" s="45">
        <v>2</v>
      </c>
      <c r="J161" s="45">
        <v>2</v>
      </c>
      <c r="K161" s="81">
        <v>2</v>
      </c>
      <c r="L161" s="45">
        <v>0</v>
      </c>
      <c r="M161" s="45">
        <v>0</v>
      </c>
      <c r="N161" s="45">
        <v>0</v>
      </c>
      <c r="O161" s="45">
        <v>0</v>
      </c>
      <c r="P161" s="45">
        <v>0</v>
      </c>
      <c r="Q161" s="45">
        <v>0</v>
      </c>
    </row>
    <row r="162" spans="1:17" s="8" customFormat="1" ht="11.25" x14ac:dyDescent="0.2">
      <c r="A162" s="12" t="s">
        <v>89</v>
      </c>
      <c r="B162" s="12"/>
      <c r="C162" s="16"/>
      <c r="D162" s="21"/>
      <c r="E162" s="16"/>
      <c r="F162" s="13">
        <f>SUM(G162:K162)</f>
        <v>9019.130000000001</v>
      </c>
      <c r="G162" s="13">
        <f>G163+G164+G165</f>
        <v>9.5</v>
      </c>
      <c r="H162" s="13">
        <f t="shared" ref="H162:K162" si="61">H163+H164+H165</f>
        <v>476</v>
      </c>
      <c r="I162" s="13">
        <f t="shared" si="61"/>
        <v>4409.72</v>
      </c>
      <c r="J162" s="13">
        <f t="shared" si="61"/>
        <v>2291.91</v>
      </c>
      <c r="K162" s="82">
        <f t="shared" si="61"/>
        <v>1832</v>
      </c>
      <c r="L162" s="13">
        <f t="shared" ref="L162:Q162" si="62">L163+L164+L165</f>
        <v>0</v>
      </c>
      <c r="M162" s="13">
        <f t="shared" si="62"/>
        <v>0</v>
      </c>
      <c r="N162" s="13">
        <f t="shared" si="62"/>
        <v>0</v>
      </c>
      <c r="O162" s="13">
        <f t="shared" si="62"/>
        <v>0</v>
      </c>
      <c r="P162" s="13">
        <f t="shared" si="62"/>
        <v>0</v>
      </c>
      <c r="Q162" s="13">
        <f t="shared" si="62"/>
        <v>0</v>
      </c>
    </row>
    <row r="163" spans="1:17" s="8" customFormat="1" ht="11.25" x14ac:dyDescent="0.2">
      <c r="A163" s="39" t="s">
        <v>5</v>
      </c>
      <c r="B163" s="12"/>
      <c r="C163" s="16"/>
      <c r="D163" s="21"/>
      <c r="E163" s="16"/>
      <c r="F163" s="45">
        <f>SUM(G163:K163)</f>
        <v>8792.11</v>
      </c>
      <c r="G163" s="45">
        <f>G154+G155+G156</f>
        <v>0</v>
      </c>
      <c r="H163" s="45">
        <f t="shared" ref="H163:K163" si="63">H154+H155+H156</f>
        <v>470.4</v>
      </c>
      <c r="I163" s="45">
        <f t="shared" si="63"/>
        <v>4407.72</v>
      </c>
      <c r="J163" s="45">
        <f t="shared" si="63"/>
        <v>2093.9899999999998</v>
      </c>
      <c r="K163" s="81">
        <f t="shared" si="63"/>
        <v>1820</v>
      </c>
      <c r="L163" s="45">
        <f t="shared" ref="L163:Q163" si="64">L154+L155+L156</f>
        <v>0</v>
      </c>
      <c r="M163" s="45">
        <f t="shared" si="64"/>
        <v>0</v>
      </c>
      <c r="N163" s="45">
        <f t="shared" si="64"/>
        <v>0</v>
      </c>
      <c r="O163" s="45">
        <f t="shared" si="64"/>
        <v>0</v>
      </c>
      <c r="P163" s="45">
        <f t="shared" si="64"/>
        <v>0</v>
      </c>
      <c r="Q163" s="45">
        <f t="shared" si="64"/>
        <v>0</v>
      </c>
    </row>
    <row r="164" spans="1:17" s="8" customFormat="1" ht="11.25" x14ac:dyDescent="0.2">
      <c r="A164" s="39" t="s">
        <v>254</v>
      </c>
      <c r="B164" s="12"/>
      <c r="C164" s="16"/>
      <c r="D164" s="21"/>
      <c r="E164" s="16"/>
      <c r="F164" s="45">
        <f t="shared" ref="F164:F165" si="65">SUM(G164:K164)</f>
        <v>205.92</v>
      </c>
      <c r="G164" s="45">
        <f>G157</f>
        <v>0</v>
      </c>
      <c r="H164" s="45">
        <f t="shared" ref="H164:K164" si="66">H157</f>
        <v>0</v>
      </c>
      <c r="I164" s="45">
        <f t="shared" si="66"/>
        <v>0</v>
      </c>
      <c r="J164" s="45">
        <f t="shared" si="66"/>
        <v>195.92</v>
      </c>
      <c r="K164" s="81">
        <f t="shared" si="66"/>
        <v>10</v>
      </c>
      <c r="L164" s="45">
        <f t="shared" ref="L164:Q164" si="67">L157</f>
        <v>0</v>
      </c>
      <c r="M164" s="45">
        <f t="shared" si="67"/>
        <v>0</v>
      </c>
      <c r="N164" s="45">
        <f t="shared" si="67"/>
        <v>0</v>
      </c>
      <c r="O164" s="45">
        <f t="shared" si="67"/>
        <v>0</v>
      </c>
      <c r="P164" s="45">
        <f t="shared" si="67"/>
        <v>0</v>
      </c>
      <c r="Q164" s="45">
        <f t="shared" si="67"/>
        <v>0</v>
      </c>
    </row>
    <row r="165" spans="1:17" s="8" customFormat="1" ht="11.25" x14ac:dyDescent="0.2">
      <c r="A165" s="39" t="s">
        <v>80</v>
      </c>
      <c r="B165" s="12"/>
      <c r="C165" s="16"/>
      <c r="D165" s="21"/>
      <c r="E165" s="16"/>
      <c r="F165" s="45">
        <f t="shared" si="65"/>
        <v>21.1</v>
      </c>
      <c r="G165" s="45">
        <f>G158+G159+G160+G161</f>
        <v>9.5</v>
      </c>
      <c r="H165" s="45">
        <f t="shared" ref="H165:K165" si="68">H158+H159+H160+H161</f>
        <v>5.6</v>
      </c>
      <c r="I165" s="45">
        <f t="shared" si="68"/>
        <v>2</v>
      </c>
      <c r="J165" s="45">
        <f t="shared" si="68"/>
        <v>2</v>
      </c>
      <c r="K165" s="81">
        <f t="shared" si="68"/>
        <v>2</v>
      </c>
      <c r="L165" s="45">
        <f t="shared" ref="L165:Q165" si="69">L158+L159+L160+L161</f>
        <v>0</v>
      </c>
      <c r="M165" s="45">
        <f t="shared" si="69"/>
        <v>0</v>
      </c>
      <c r="N165" s="45">
        <f t="shared" si="69"/>
        <v>0</v>
      </c>
      <c r="O165" s="45">
        <f t="shared" si="69"/>
        <v>0</v>
      </c>
      <c r="P165" s="45">
        <f t="shared" si="69"/>
        <v>0</v>
      </c>
      <c r="Q165" s="45">
        <f t="shared" si="69"/>
        <v>0</v>
      </c>
    </row>
    <row r="166" spans="1:17" s="3" customFormat="1" ht="22.5" x14ac:dyDescent="0.2">
      <c r="A166" s="39" t="s">
        <v>44</v>
      </c>
      <c r="B166" s="39" t="s">
        <v>8</v>
      </c>
      <c r="C166" s="44" t="s">
        <v>17</v>
      </c>
      <c r="D166" s="40" t="s">
        <v>10</v>
      </c>
      <c r="E166" s="44" t="s">
        <v>177</v>
      </c>
      <c r="F166" s="45">
        <f t="shared" ref="F166:F210" si="70">SUM(G166:K166)</f>
        <v>3048.3</v>
      </c>
      <c r="G166" s="45">
        <v>0</v>
      </c>
      <c r="H166" s="45">
        <v>0</v>
      </c>
      <c r="I166" s="45">
        <v>3048.3</v>
      </c>
      <c r="J166" s="45">
        <v>0</v>
      </c>
      <c r="K166" s="81">
        <v>0</v>
      </c>
      <c r="L166" s="45">
        <v>0</v>
      </c>
      <c r="M166" s="45">
        <v>0</v>
      </c>
      <c r="N166" s="45">
        <v>0</v>
      </c>
      <c r="O166" s="45">
        <v>0</v>
      </c>
      <c r="P166" s="45">
        <v>0</v>
      </c>
      <c r="Q166" s="45">
        <v>0</v>
      </c>
    </row>
    <row r="167" spans="1:17" s="3" customFormat="1" ht="11.25" x14ac:dyDescent="0.2">
      <c r="A167" s="12" t="s">
        <v>89</v>
      </c>
      <c r="B167" s="39"/>
      <c r="C167" s="44"/>
      <c r="D167" s="40"/>
      <c r="E167" s="44"/>
      <c r="F167" s="13">
        <f>SUM(G167:K167)</f>
        <v>3048.3</v>
      </c>
      <c r="G167" s="13">
        <f>G168+G169+G170</f>
        <v>0</v>
      </c>
      <c r="H167" s="13">
        <f t="shared" ref="H167:K167" si="71">H168+H169+H170</f>
        <v>0</v>
      </c>
      <c r="I167" s="13">
        <f t="shared" si="71"/>
        <v>3048.3</v>
      </c>
      <c r="J167" s="13">
        <f t="shared" si="71"/>
        <v>0</v>
      </c>
      <c r="K167" s="82">
        <f t="shared" si="71"/>
        <v>0</v>
      </c>
      <c r="L167" s="13">
        <f t="shared" ref="L167:Q167" si="72">L168+L169+L170</f>
        <v>0</v>
      </c>
      <c r="M167" s="13">
        <f t="shared" si="72"/>
        <v>0</v>
      </c>
      <c r="N167" s="13">
        <f t="shared" si="72"/>
        <v>0</v>
      </c>
      <c r="O167" s="13">
        <f t="shared" si="72"/>
        <v>0</v>
      </c>
      <c r="P167" s="13">
        <f t="shared" si="72"/>
        <v>0</v>
      </c>
      <c r="Q167" s="13">
        <f t="shared" si="72"/>
        <v>0</v>
      </c>
    </row>
    <row r="168" spans="1:17" s="3" customFormat="1" ht="11.25" x14ac:dyDescent="0.2">
      <c r="A168" s="39" t="s">
        <v>5</v>
      </c>
      <c r="B168" s="39"/>
      <c r="C168" s="44"/>
      <c r="D168" s="40"/>
      <c r="E168" s="44"/>
      <c r="F168" s="45">
        <f t="shared" si="70"/>
        <v>3048.3</v>
      </c>
      <c r="G168" s="45">
        <f>G166</f>
        <v>0</v>
      </c>
      <c r="H168" s="45">
        <f t="shared" ref="H168:K168" si="73">H166</f>
        <v>0</v>
      </c>
      <c r="I168" s="45">
        <f t="shared" si="73"/>
        <v>3048.3</v>
      </c>
      <c r="J168" s="45">
        <f t="shared" si="73"/>
        <v>0</v>
      </c>
      <c r="K168" s="81">
        <f t="shared" si="73"/>
        <v>0</v>
      </c>
      <c r="L168" s="45">
        <f t="shared" ref="L168:Q168" si="74">L166</f>
        <v>0</v>
      </c>
      <c r="M168" s="45">
        <f t="shared" si="74"/>
        <v>0</v>
      </c>
      <c r="N168" s="45">
        <f t="shared" si="74"/>
        <v>0</v>
      </c>
      <c r="O168" s="45">
        <f t="shared" si="74"/>
        <v>0</v>
      </c>
      <c r="P168" s="45">
        <f t="shared" si="74"/>
        <v>0</v>
      </c>
      <c r="Q168" s="45">
        <f t="shared" si="74"/>
        <v>0</v>
      </c>
    </row>
    <row r="169" spans="1:17" s="3" customFormat="1" ht="11.25" x14ac:dyDescent="0.2">
      <c r="A169" s="39" t="s">
        <v>90</v>
      </c>
      <c r="B169" s="39"/>
      <c r="C169" s="44"/>
      <c r="D169" s="40"/>
      <c r="E169" s="44"/>
      <c r="F169" s="45">
        <f t="shared" si="70"/>
        <v>0</v>
      </c>
      <c r="G169" s="45">
        <v>0</v>
      </c>
      <c r="H169" s="45">
        <v>0</v>
      </c>
      <c r="I169" s="45">
        <v>0</v>
      </c>
      <c r="J169" s="45">
        <v>0</v>
      </c>
      <c r="K169" s="81">
        <v>0</v>
      </c>
      <c r="L169" s="45">
        <v>0</v>
      </c>
      <c r="M169" s="45">
        <v>0</v>
      </c>
      <c r="N169" s="45">
        <v>0</v>
      </c>
      <c r="O169" s="45">
        <v>0</v>
      </c>
      <c r="P169" s="45">
        <v>0</v>
      </c>
      <c r="Q169" s="45">
        <v>0</v>
      </c>
    </row>
    <row r="170" spans="1:17" s="3" customFormat="1" ht="11.25" x14ac:dyDescent="0.2">
      <c r="A170" s="39" t="s">
        <v>80</v>
      </c>
      <c r="B170" s="39"/>
      <c r="C170" s="44"/>
      <c r="D170" s="40"/>
      <c r="E170" s="44"/>
      <c r="F170" s="45">
        <f t="shared" si="70"/>
        <v>0</v>
      </c>
      <c r="G170" s="45">
        <v>0</v>
      </c>
      <c r="H170" s="45">
        <v>0</v>
      </c>
      <c r="I170" s="45">
        <v>0</v>
      </c>
      <c r="J170" s="45">
        <v>0</v>
      </c>
      <c r="K170" s="81">
        <v>0</v>
      </c>
      <c r="L170" s="45">
        <v>0</v>
      </c>
      <c r="M170" s="45">
        <v>0</v>
      </c>
      <c r="N170" s="45">
        <v>0</v>
      </c>
      <c r="O170" s="45">
        <v>0</v>
      </c>
      <c r="P170" s="45">
        <v>0</v>
      </c>
      <c r="Q170" s="45">
        <v>0</v>
      </c>
    </row>
    <row r="171" spans="1:17" s="3" customFormat="1" ht="22.5" x14ac:dyDescent="0.2">
      <c r="A171" s="55" t="s">
        <v>45</v>
      </c>
      <c r="B171" s="73" t="s">
        <v>29</v>
      </c>
      <c r="C171" s="44" t="s">
        <v>23</v>
      </c>
      <c r="D171" s="40" t="s">
        <v>27</v>
      </c>
      <c r="E171" s="44" t="s">
        <v>114</v>
      </c>
      <c r="F171" s="45">
        <f t="shared" si="70"/>
        <v>10</v>
      </c>
      <c r="G171" s="45">
        <v>10</v>
      </c>
      <c r="H171" s="45">
        <v>0</v>
      </c>
      <c r="I171" s="45">
        <v>0</v>
      </c>
      <c r="J171" s="45">
        <v>0</v>
      </c>
      <c r="K171" s="81">
        <v>0</v>
      </c>
      <c r="L171" s="45">
        <v>0</v>
      </c>
      <c r="M171" s="45">
        <v>0</v>
      </c>
      <c r="N171" s="45">
        <v>0</v>
      </c>
      <c r="O171" s="45">
        <v>0</v>
      </c>
      <c r="P171" s="45">
        <v>0</v>
      </c>
      <c r="Q171" s="45">
        <v>0</v>
      </c>
    </row>
    <row r="172" spans="1:17" s="3" customFormat="1" ht="22.5" x14ac:dyDescent="0.2">
      <c r="A172" s="55"/>
      <c r="B172" s="74"/>
      <c r="C172" s="44" t="s">
        <v>33</v>
      </c>
      <c r="D172" s="40" t="s">
        <v>43</v>
      </c>
      <c r="E172" s="44" t="s">
        <v>114</v>
      </c>
      <c r="F172" s="45">
        <f t="shared" si="70"/>
        <v>10</v>
      </c>
      <c r="G172" s="45">
        <v>10</v>
      </c>
      <c r="H172" s="45">
        <v>0</v>
      </c>
      <c r="I172" s="45">
        <v>0</v>
      </c>
      <c r="J172" s="45">
        <v>0</v>
      </c>
      <c r="K172" s="81">
        <v>0</v>
      </c>
      <c r="L172" s="45">
        <v>0</v>
      </c>
      <c r="M172" s="45">
        <v>0</v>
      </c>
      <c r="N172" s="45">
        <v>0</v>
      </c>
      <c r="O172" s="45">
        <v>0</v>
      </c>
      <c r="P172" s="45">
        <v>0</v>
      </c>
      <c r="Q172" s="45">
        <v>0</v>
      </c>
    </row>
    <row r="173" spans="1:17" s="3" customFormat="1" ht="22.5" x14ac:dyDescent="0.2">
      <c r="A173" s="55"/>
      <c r="B173" s="74"/>
      <c r="C173" s="73" t="s">
        <v>297</v>
      </c>
      <c r="D173" s="65" t="s">
        <v>14</v>
      </c>
      <c r="E173" s="41" t="s">
        <v>5</v>
      </c>
      <c r="F173" s="45">
        <f t="shared" si="70"/>
        <v>20</v>
      </c>
      <c r="G173" s="45">
        <v>0</v>
      </c>
      <c r="H173" s="45">
        <v>0</v>
      </c>
      <c r="I173" s="45">
        <v>20</v>
      </c>
      <c r="J173" s="45">
        <v>0</v>
      </c>
      <c r="K173" s="81">
        <v>0</v>
      </c>
      <c r="L173" s="45">
        <v>0</v>
      </c>
      <c r="M173" s="45">
        <v>0</v>
      </c>
      <c r="N173" s="45">
        <v>0</v>
      </c>
      <c r="O173" s="45">
        <v>0</v>
      </c>
      <c r="P173" s="45">
        <v>0</v>
      </c>
      <c r="Q173" s="45">
        <v>0</v>
      </c>
    </row>
    <row r="174" spans="1:17" s="3" customFormat="1" ht="22.5" x14ac:dyDescent="0.2">
      <c r="A174" s="55"/>
      <c r="B174" s="74"/>
      <c r="C174" s="75"/>
      <c r="D174" s="66"/>
      <c r="E174" s="39" t="s">
        <v>254</v>
      </c>
      <c r="F174" s="45">
        <f t="shared" si="70"/>
        <v>0</v>
      </c>
      <c r="G174" s="45">
        <v>0</v>
      </c>
      <c r="H174" s="45">
        <v>0</v>
      </c>
      <c r="I174" s="45">
        <v>0</v>
      </c>
      <c r="J174" s="45">
        <v>0</v>
      </c>
      <c r="K174" s="81">
        <v>0</v>
      </c>
      <c r="L174" s="45">
        <v>0</v>
      </c>
      <c r="M174" s="45">
        <v>0</v>
      </c>
      <c r="N174" s="45">
        <v>0</v>
      </c>
      <c r="O174" s="45">
        <v>0</v>
      </c>
      <c r="P174" s="45">
        <v>0</v>
      </c>
      <c r="Q174" s="45">
        <v>0</v>
      </c>
    </row>
    <row r="175" spans="1:17" s="8" customFormat="1" ht="11.25" x14ac:dyDescent="0.2">
      <c r="A175" s="12" t="s">
        <v>89</v>
      </c>
      <c r="B175" s="12"/>
      <c r="C175" s="16"/>
      <c r="D175" s="21"/>
      <c r="E175" s="16"/>
      <c r="F175" s="13">
        <f t="shared" si="70"/>
        <v>40</v>
      </c>
      <c r="G175" s="13">
        <f>G176+G178</f>
        <v>20</v>
      </c>
      <c r="H175" s="13">
        <f t="shared" ref="H175:K175" si="75">H176+H178</f>
        <v>0</v>
      </c>
      <c r="I175" s="13">
        <f t="shared" si="75"/>
        <v>20</v>
      </c>
      <c r="J175" s="13">
        <f t="shared" si="75"/>
        <v>0</v>
      </c>
      <c r="K175" s="82">
        <f t="shared" si="75"/>
        <v>0</v>
      </c>
      <c r="L175" s="13">
        <f t="shared" ref="L175:Q175" si="76">L176+L178</f>
        <v>0</v>
      </c>
      <c r="M175" s="13">
        <f t="shared" si="76"/>
        <v>0</v>
      </c>
      <c r="N175" s="13">
        <f t="shared" si="76"/>
        <v>0</v>
      </c>
      <c r="O175" s="13">
        <f t="shared" si="76"/>
        <v>0</v>
      </c>
      <c r="P175" s="13">
        <f t="shared" si="76"/>
        <v>0</v>
      </c>
      <c r="Q175" s="13">
        <f t="shared" si="76"/>
        <v>0</v>
      </c>
    </row>
    <row r="176" spans="1:17" s="8" customFormat="1" ht="11.25" x14ac:dyDescent="0.2">
      <c r="A176" s="39" t="s">
        <v>5</v>
      </c>
      <c r="B176" s="12"/>
      <c r="C176" s="16"/>
      <c r="D176" s="21"/>
      <c r="E176" s="16"/>
      <c r="F176" s="45">
        <f t="shared" si="70"/>
        <v>20</v>
      </c>
      <c r="G176" s="45">
        <f>G173</f>
        <v>0</v>
      </c>
      <c r="H176" s="45">
        <f t="shared" ref="H176:K177" si="77">H173</f>
        <v>0</v>
      </c>
      <c r="I176" s="45">
        <f t="shared" si="77"/>
        <v>20</v>
      </c>
      <c r="J176" s="45">
        <f t="shared" si="77"/>
        <v>0</v>
      </c>
      <c r="K176" s="81">
        <f t="shared" si="77"/>
        <v>0</v>
      </c>
      <c r="L176" s="45">
        <f t="shared" ref="L176:Q176" si="78">L173</f>
        <v>0</v>
      </c>
      <c r="M176" s="45">
        <f t="shared" si="78"/>
        <v>0</v>
      </c>
      <c r="N176" s="45">
        <f t="shared" si="78"/>
        <v>0</v>
      </c>
      <c r="O176" s="45">
        <f t="shared" si="78"/>
        <v>0</v>
      </c>
      <c r="P176" s="45">
        <f t="shared" si="78"/>
        <v>0</v>
      </c>
      <c r="Q176" s="45">
        <f t="shared" si="78"/>
        <v>0</v>
      </c>
    </row>
    <row r="177" spans="1:17" s="8" customFormat="1" ht="11.25" x14ac:dyDescent="0.2">
      <c r="A177" s="39" t="s">
        <v>254</v>
      </c>
      <c r="B177" s="12"/>
      <c r="C177" s="16"/>
      <c r="D177" s="21"/>
      <c r="E177" s="16"/>
      <c r="F177" s="45">
        <f t="shared" si="70"/>
        <v>0</v>
      </c>
      <c r="G177" s="45">
        <f>G174</f>
        <v>0</v>
      </c>
      <c r="H177" s="45">
        <f t="shared" si="77"/>
        <v>0</v>
      </c>
      <c r="I177" s="45">
        <f t="shared" si="77"/>
        <v>0</v>
      </c>
      <c r="J177" s="45">
        <f t="shared" si="77"/>
        <v>0</v>
      </c>
      <c r="K177" s="81">
        <f t="shared" si="77"/>
        <v>0</v>
      </c>
      <c r="L177" s="45">
        <f t="shared" ref="L177:Q177" si="79">L174</f>
        <v>0</v>
      </c>
      <c r="M177" s="45">
        <f t="shared" si="79"/>
        <v>0</v>
      </c>
      <c r="N177" s="45">
        <f t="shared" si="79"/>
        <v>0</v>
      </c>
      <c r="O177" s="45">
        <f t="shared" si="79"/>
        <v>0</v>
      </c>
      <c r="P177" s="45">
        <f t="shared" si="79"/>
        <v>0</v>
      </c>
      <c r="Q177" s="45">
        <f t="shared" si="79"/>
        <v>0</v>
      </c>
    </row>
    <row r="178" spans="1:17" s="8" customFormat="1" ht="11.25" x14ac:dyDescent="0.2">
      <c r="A178" s="39" t="s">
        <v>80</v>
      </c>
      <c r="B178" s="12"/>
      <c r="C178" s="16"/>
      <c r="D178" s="21"/>
      <c r="E178" s="16"/>
      <c r="F178" s="45">
        <f t="shared" si="70"/>
        <v>20</v>
      </c>
      <c r="G178" s="45">
        <f>G171+G172</f>
        <v>20</v>
      </c>
      <c r="H178" s="45">
        <f t="shared" ref="H178:K178" si="80">H171+H172</f>
        <v>0</v>
      </c>
      <c r="I178" s="45">
        <f t="shared" si="80"/>
        <v>0</v>
      </c>
      <c r="J178" s="45">
        <f t="shared" si="80"/>
        <v>0</v>
      </c>
      <c r="K178" s="81">
        <f t="shared" si="80"/>
        <v>0</v>
      </c>
      <c r="L178" s="45">
        <f t="shared" ref="L178:Q178" si="81">L171+L172</f>
        <v>0</v>
      </c>
      <c r="M178" s="45">
        <f t="shared" si="81"/>
        <v>0</v>
      </c>
      <c r="N178" s="45">
        <f t="shared" si="81"/>
        <v>0</v>
      </c>
      <c r="O178" s="45">
        <f t="shared" si="81"/>
        <v>0</v>
      </c>
      <c r="P178" s="45">
        <f t="shared" si="81"/>
        <v>0</v>
      </c>
      <c r="Q178" s="45">
        <f t="shared" si="81"/>
        <v>0</v>
      </c>
    </row>
    <row r="179" spans="1:17" s="3" customFormat="1" ht="22.5" x14ac:dyDescent="0.2">
      <c r="A179" s="55" t="s">
        <v>46</v>
      </c>
      <c r="B179" s="73" t="s">
        <v>8</v>
      </c>
      <c r="C179" s="70" t="s">
        <v>298</v>
      </c>
      <c r="D179" s="56" t="s">
        <v>14</v>
      </c>
      <c r="E179" s="44" t="s">
        <v>177</v>
      </c>
      <c r="F179" s="45">
        <f t="shared" si="70"/>
        <v>280.10000000000002</v>
      </c>
      <c r="G179" s="45">
        <v>0</v>
      </c>
      <c r="H179" s="45">
        <v>60.3</v>
      </c>
      <c r="I179" s="45">
        <v>124</v>
      </c>
      <c r="J179" s="45">
        <v>30</v>
      </c>
      <c r="K179" s="81">
        <v>65.8</v>
      </c>
      <c r="L179" s="45">
        <v>0</v>
      </c>
      <c r="M179" s="45">
        <v>0</v>
      </c>
      <c r="N179" s="45">
        <v>0</v>
      </c>
      <c r="O179" s="45">
        <v>0</v>
      </c>
      <c r="P179" s="45">
        <v>0</v>
      </c>
      <c r="Q179" s="45">
        <v>0</v>
      </c>
    </row>
    <row r="180" spans="1:17" s="3" customFormat="1" ht="22.5" x14ac:dyDescent="0.2">
      <c r="A180" s="55"/>
      <c r="B180" s="74"/>
      <c r="C180" s="70"/>
      <c r="D180" s="56"/>
      <c r="E180" s="44" t="s">
        <v>268</v>
      </c>
      <c r="F180" s="45">
        <f t="shared" si="70"/>
        <v>72.08</v>
      </c>
      <c r="G180" s="45">
        <v>0</v>
      </c>
      <c r="H180" s="45">
        <v>0</v>
      </c>
      <c r="I180" s="45">
        <v>0</v>
      </c>
      <c r="J180" s="45">
        <v>5.88</v>
      </c>
      <c r="K180" s="81">
        <v>66.2</v>
      </c>
      <c r="L180" s="45">
        <v>0</v>
      </c>
      <c r="M180" s="45">
        <v>0</v>
      </c>
      <c r="N180" s="45">
        <v>0</v>
      </c>
      <c r="O180" s="45">
        <v>0</v>
      </c>
      <c r="P180" s="45">
        <v>0</v>
      </c>
      <c r="Q180" s="45">
        <v>0</v>
      </c>
    </row>
    <row r="181" spans="1:17" s="8" customFormat="1" ht="11.25" x14ac:dyDescent="0.2">
      <c r="A181" s="12" t="s">
        <v>89</v>
      </c>
      <c r="B181" s="12"/>
      <c r="C181" s="16"/>
      <c r="D181" s="21"/>
      <c r="E181" s="16"/>
      <c r="F181" s="13">
        <f>SUM(G181:K181)</f>
        <v>352.18</v>
      </c>
      <c r="G181" s="13">
        <f>G182+G183</f>
        <v>0</v>
      </c>
      <c r="H181" s="13">
        <f t="shared" ref="H181:K181" si="82">H182+H183</f>
        <v>60.3</v>
      </c>
      <c r="I181" s="13">
        <f t="shared" si="82"/>
        <v>124</v>
      </c>
      <c r="J181" s="13">
        <f t="shared" si="82"/>
        <v>35.880000000000003</v>
      </c>
      <c r="K181" s="82">
        <f t="shared" si="82"/>
        <v>132</v>
      </c>
      <c r="L181" s="13">
        <f t="shared" ref="L181:Q181" si="83">L182+L183</f>
        <v>0</v>
      </c>
      <c r="M181" s="13">
        <f t="shared" si="83"/>
        <v>0</v>
      </c>
      <c r="N181" s="13">
        <f t="shared" si="83"/>
        <v>0</v>
      </c>
      <c r="O181" s="13">
        <f t="shared" si="83"/>
        <v>0</v>
      </c>
      <c r="P181" s="13">
        <f t="shared" si="83"/>
        <v>0</v>
      </c>
      <c r="Q181" s="13">
        <f t="shared" si="83"/>
        <v>0</v>
      </c>
    </row>
    <row r="182" spans="1:17" s="8" customFormat="1" ht="11.25" x14ac:dyDescent="0.2">
      <c r="A182" s="39" t="s">
        <v>5</v>
      </c>
      <c r="B182" s="12"/>
      <c r="C182" s="16"/>
      <c r="D182" s="21"/>
      <c r="E182" s="16"/>
      <c r="F182" s="45">
        <f>SUM(G182:K182)</f>
        <v>280.10000000000002</v>
      </c>
      <c r="G182" s="45">
        <f>G179</f>
        <v>0</v>
      </c>
      <c r="H182" s="45">
        <f>H179</f>
        <v>60.3</v>
      </c>
      <c r="I182" s="45">
        <f t="shared" ref="I182:K182" si="84">I179</f>
        <v>124</v>
      </c>
      <c r="J182" s="45">
        <f t="shared" si="84"/>
        <v>30</v>
      </c>
      <c r="K182" s="81">
        <f t="shared" si="84"/>
        <v>65.8</v>
      </c>
      <c r="L182" s="45">
        <f t="shared" ref="L182:Q182" si="85">L179</f>
        <v>0</v>
      </c>
      <c r="M182" s="45">
        <f t="shared" si="85"/>
        <v>0</v>
      </c>
      <c r="N182" s="45">
        <f t="shared" si="85"/>
        <v>0</v>
      </c>
      <c r="O182" s="45">
        <f t="shared" si="85"/>
        <v>0</v>
      </c>
      <c r="P182" s="45">
        <f t="shared" si="85"/>
        <v>0</v>
      </c>
      <c r="Q182" s="45">
        <f t="shared" si="85"/>
        <v>0</v>
      </c>
    </row>
    <row r="183" spans="1:17" s="8" customFormat="1" ht="11.25" x14ac:dyDescent="0.2">
      <c r="A183" s="39" t="s">
        <v>254</v>
      </c>
      <c r="B183" s="12"/>
      <c r="C183" s="16"/>
      <c r="D183" s="21"/>
      <c r="E183" s="16"/>
      <c r="F183" s="45">
        <f t="shared" ref="F183:F184" si="86">SUM(G183:K183)</f>
        <v>72.08</v>
      </c>
      <c r="G183" s="45">
        <f>G180</f>
        <v>0</v>
      </c>
      <c r="H183" s="45">
        <f>H180</f>
        <v>0</v>
      </c>
      <c r="I183" s="45">
        <f>I180</f>
        <v>0</v>
      </c>
      <c r="J183" s="45">
        <f>J180</f>
        <v>5.88</v>
      </c>
      <c r="K183" s="81">
        <f>K180</f>
        <v>66.2</v>
      </c>
      <c r="L183" s="45">
        <f t="shared" ref="L183:Q183" si="87">L180</f>
        <v>0</v>
      </c>
      <c r="M183" s="45">
        <f t="shared" si="87"/>
        <v>0</v>
      </c>
      <c r="N183" s="45">
        <f t="shared" si="87"/>
        <v>0</v>
      </c>
      <c r="O183" s="45">
        <f t="shared" si="87"/>
        <v>0</v>
      </c>
      <c r="P183" s="45">
        <f t="shared" si="87"/>
        <v>0</v>
      </c>
      <c r="Q183" s="45">
        <f t="shared" si="87"/>
        <v>0</v>
      </c>
    </row>
    <row r="184" spans="1:17" s="8" customFormat="1" ht="11.25" x14ac:dyDescent="0.2">
      <c r="A184" s="39" t="s">
        <v>80</v>
      </c>
      <c r="B184" s="12"/>
      <c r="C184" s="16"/>
      <c r="D184" s="21"/>
      <c r="E184" s="16"/>
      <c r="F184" s="45">
        <f t="shared" si="86"/>
        <v>0</v>
      </c>
      <c r="G184" s="45">
        <v>0</v>
      </c>
      <c r="H184" s="45">
        <v>0</v>
      </c>
      <c r="I184" s="45">
        <v>0</v>
      </c>
      <c r="J184" s="45">
        <v>0</v>
      </c>
      <c r="K184" s="81">
        <v>0</v>
      </c>
      <c r="L184" s="45">
        <v>0</v>
      </c>
      <c r="M184" s="45">
        <v>0</v>
      </c>
      <c r="N184" s="45">
        <v>0</v>
      </c>
      <c r="O184" s="45">
        <v>0</v>
      </c>
      <c r="P184" s="45">
        <v>0</v>
      </c>
      <c r="Q184" s="45">
        <v>0</v>
      </c>
    </row>
    <row r="185" spans="1:17" s="3" customFormat="1" ht="33.75" x14ac:dyDescent="0.2">
      <c r="A185" s="17" t="s">
        <v>240</v>
      </c>
      <c r="B185" s="17" t="s">
        <v>8</v>
      </c>
      <c r="C185" s="41" t="s">
        <v>299</v>
      </c>
      <c r="D185" s="41" t="s">
        <v>14</v>
      </c>
      <c r="E185" s="44" t="s">
        <v>177</v>
      </c>
      <c r="F185" s="45">
        <f t="shared" si="70"/>
        <v>659.53</v>
      </c>
      <c r="G185" s="45">
        <v>0</v>
      </c>
      <c r="H185" s="45">
        <v>207.3</v>
      </c>
      <c r="I185" s="45">
        <v>104</v>
      </c>
      <c r="J185" s="45">
        <v>122.23</v>
      </c>
      <c r="K185" s="81">
        <v>226</v>
      </c>
      <c r="L185" s="45">
        <v>0</v>
      </c>
      <c r="M185" s="45">
        <v>0</v>
      </c>
      <c r="N185" s="45">
        <v>0</v>
      </c>
      <c r="O185" s="45">
        <v>0</v>
      </c>
      <c r="P185" s="45">
        <v>0</v>
      </c>
      <c r="Q185" s="45">
        <v>0</v>
      </c>
    </row>
    <row r="186" spans="1:17" s="3" customFormat="1" ht="22.5" x14ac:dyDescent="0.2">
      <c r="A186" s="18"/>
      <c r="B186" s="18"/>
      <c r="C186" s="42"/>
      <c r="D186" s="42"/>
      <c r="E186" s="44" t="s">
        <v>268</v>
      </c>
      <c r="F186" s="45">
        <f t="shared" si="70"/>
        <v>7.1</v>
      </c>
      <c r="G186" s="45">
        <v>0</v>
      </c>
      <c r="H186" s="45">
        <v>0</v>
      </c>
      <c r="I186" s="45">
        <v>0</v>
      </c>
      <c r="J186" s="45">
        <v>3.5</v>
      </c>
      <c r="K186" s="81">
        <v>3.6</v>
      </c>
      <c r="L186" s="45">
        <v>0</v>
      </c>
      <c r="M186" s="45">
        <v>0</v>
      </c>
      <c r="N186" s="45">
        <v>0</v>
      </c>
      <c r="O186" s="45">
        <v>0</v>
      </c>
      <c r="P186" s="45">
        <v>0</v>
      </c>
      <c r="Q186" s="45">
        <v>0</v>
      </c>
    </row>
    <row r="187" spans="1:17" s="3" customFormat="1" ht="33.75" x14ac:dyDescent="0.2">
      <c r="A187" s="18"/>
      <c r="B187" s="18"/>
      <c r="C187" s="44" t="s">
        <v>300</v>
      </c>
      <c r="D187" s="40" t="s">
        <v>10</v>
      </c>
      <c r="E187" s="44" t="s">
        <v>177</v>
      </c>
      <c r="F187" s="45">
        <f t="shared" si="70"/>
        <v>87.28</v>
      </c>
      <c r="G187" s="45">
        <v>0</v>
      </c>
      <c r="H187" s="45">
        <v>0</v>
      </c>
      <c r="I187" s="45">
        <v>17.600000000000001</v>
      </c>
      <c r="J187" s="45">
        <v>29.3</v>
      </c>
      <c r="K187" s="81">
        <v>40.380000000000003</v>
      </c>
      <c r="L187" s="45">
        <v>0</v>
      </c>
      <c r="M187" s="45">
        <v>0</v>
      </c>
      <c r="N187" s="45">
        <v>0</v>
      </c>
      <c r="O187" s="45">
        <v>0</v>
      </c>
      <c r="P187" s="45">
        <v>0</v>
      </c>
      <c r="Q187" s="45">
        <v>0</v>
      </c>
    </row>
    <row r="188" spans="1:17" s="3" customFormat="1" ht="56.25" x14ac:dyDescent="0.2">
      <c r="A188" s="26"/>
      <c r="B188" s="26"/>
      <c r="C188" s="44" t="s">
        <v>259</v>
      </c>
      <c r="D188" s="40" t="s">
        <v>18</v>
      </c>
      <c r="E188" s="44" t="s">
        <v>114</v>
      </c>
      <c r="F188" s="45">
        <f t="shared" si="70"/>
        <v>198.05</v>
      </c>
      <c r="G188" s="45">
        <v>38.049999999999997</v>
      </c>
      <c r="H188" s="45">
        <v>40</v>
      </c>
      <c r="I188" s="45">
        <v>40</v>
      </c>
      <c r="J188" s="45">
        <v>40</v>
      </c>
      <c r="K188" s="81">
        <v>40</v>
      </c>
      <c r="L188" s="45">
        <v>0</v>
      </c>
      <c r="M188" s="45">
        <v>0</v>
      </c>
      <c r="N188" s="45">
        <v>0</v>
      </c>
      <c r="O188" s="45">
        <v>0</v>
      </c>
      <c r="P188" s="45">
        <v>0</v>
      </c>
      <c r="Q188" s="45">
        <v>0</v>
      </c>
    </row>
    <row r="189" spans="1:17" s="8" customFormat="1" ht="11.25" x14ac:dyDescent="0.2">
      <c r="A189" s="12" t="s">
        <v>89</v>
      </c>
      <c r="B189" s="12"/>
      <c r="C189" s="16"/>
      <c r="D189" s="21"/>
      <c r="E189" s="16"/>
      <c r="F189" s="13">
        <f>SUM(G189:K189)</f>
        <v>951.96</v>
      </c>
      <c r="G189" s="13">
        <f>G190+G191+G192</f>
        <v>38.049999999999997</v>
      </c>
      <c r="H189" s="13">
        <f t="shared" ref="H189:K189" si="88">H190+H191+H192</f>
        <v>247.3</v>
      </c>
      <c r="I189" s="13">
        <f t="shared" si="88"/>
        <v>161.6</v>
      </c>
      <c r="J189" s="13">
        <f t="shared" si="88"/>
        <v>195.03</v>
      </c>
      <c r="K189" s="82">
        <f t="shared" si="88"/>
        <v>309.98</v>
      </c>
      <c r="L189" s="13">
        <f t="shared" ref="L189:Q189" si="89">L190+L191+L192</f>
        <v>0</v>
      </c>
      <c r="M189" s="13">
        <f t="shared" si="89"/>
        <v>0</v>
      </c>
      <c r="N189" s="13">
        <f t="shared" si="89"/>
        <v>0</v>
      </c>
      <c r="O189" s="13">
        <f t="shared" si="89"/>
        <v>0</v>
      </c>
      <c r="P189" s="13">
        <f t="shared" si="89"/>
        <v>0</v>
      </c>
      <c r="Q189" s="13">
        <f t="shared" si="89"/>
        <v>0</v>
      </c>
    </row>
    <row r="190" spans="1:17" s="8" customFormat="1" ht="11.25" x14ac:dyDescent="0.2">
      <c r="A190" s="39" t="s">
        <v>5</v>
      </c>
      <c r="B190" s="12"/>
      <c r="C190" s="16"/>
      <c r="D190" s="21"/>
      <c r="E190" s="16"/>
      <c r="F190" s="45">
        <f>SUM(G190:K190)</f>
        <v>746.81</v>
      </c>
      <c r="G190" s="45">
        <f>G185+G187</f>
        <v>0</v>
      </c>
      <c r="H190" s="45">
        <f t="shared" ref="H190:K190" si="90">H185+H187</f>
        <v>207.3</v>
      </c>
      <c r="I190" s="45">
        <f t="shared" si="90"/>
        <v>121.6</v>
      </c>
      <c r="J190" s="45">
        <f t="shared" si="90"/>
        <v>151.53</v>
      </c>
      <c r="K190" s="81">
        <f t="shared" si="90"/>
        <v>266.38</v>
      </c>
      <c r="L190" s="45">
        <f t="shared" ref="L190:Q190" si="91">L185+L187</f>
        <v>0</v>
      </c>
      <c r="M190" s="45">
        <f t="shared" si="91"/>
        <v>0</v>
      </c>
      <c r="N190" s="45">
        <f t="shared" si="91"/>
        <v>0</v>
      </c>
      <c r="O190" s="45">
        <f t="shared" si="91"/>
        <v>0</v>
      </c>
      <c r="P190" s="45">
        <f t="shared" si="91"/>
        <v>0</v>
      </c>
      <c r="Q190" s="45">
        <f t="shared" si="91"/>
        <v>0</v>
      </c>
    </row>
    <row r="191" spans="1:17" s="8" customFormat="1" ht="11.25" x14ac:dyDescent="0.2">
      <c r="A191" s="39" t="s">
        <v>254</v>
      </c>
      <c r="B191" s="12"/>
      <c r="C191" s="16"/>
      <c r="D191" s="21"/>
      <c r="E191" s="16"/>
      <c r="F191" s="45">
        <f t="shared" si="70"/>
        <v>7.1</v>
      </c>
      <c r="G191" s="45">
        <f>G186</f>
        <v>0</v>
      </c>
      <c r="H191" s="45">
        <f t="shared" ref="H191:K191" si="92">H186</f>
        <v>0</v>
      </c>
      <c r="I191" s="45">
        <f t="shared" si="92"/>
        <v>0</v>
      </c>
      <c r="J191" s="45">
        <f t="shared" si="92"/>
        <v>3.5</v>
      </c>
      <c r="K191" s="81">
        <f t="shared" si="92"/>
        <v>3.6</v>
      </c>
      <c r="L191" s="45">
        <f t="shared" ref="L191:Q191" si="93">L186</f>
        <v>0</v>
      </c>
      <c r="M191" s="45">
        <f t="shared" si="93"/>
        <v>0</v>
      </c>
      <c r="N191" s="45">
        <f t="shared" si="93"/>
        <v>0</v>
      </c>
      <c r="O191" s="45">
        <f t="shared" si="93"/>
        <v>0</v>
      </c>
      <c r="P191" s="45">
        <f t="shared" si="93"/>
        <v>0</v>
      </c>
      <c r="Q191" s="45">
        <f t="shared" si="93"/>
        <v>0</v>
      </c>
    </row>
    <row r="192" spans="1:17" s="8" customFormat="1" ht="11.25" x14ac:dyDescent="0.2">
      <c r="A192" s="39" t="s">
        <v>80</v>
      </c>
      <c r="B192" s="12"/>
      <c r="C192" s="16"/>
      <c r="D192" s="21"/>
      <c r="E192" s="16"/>
      <c r="F192" s="45">
        <f t="shared" si="70"/>
        <v>198.05</v>
      </c>
      <c r="G192" s="45">
        <f>G188</f>
        <v>38.049999999999997</v>
      </c>
      <c r="H192" s="45">
        <f t="shared" ref="H192:K192" si="94">H188</f>
        <v>40</v>
      </c>
      <c r="I192" s="45">
        <f t="shared" si="94"/>
        <v>40</v>
      </c>
      <c r="J192" s="45">
        <f t="shared" si="94"/>
        <v>40</v>
      </c>
      <c r="K192" s="81">
        <f t="shared" si="94"/>
        <v>40</v>
      </c>
      <c r="L192" s="45">
        <f t="shared" ref="L192:Q192" si="95">L188</f>
        <v>0</v>
      </c>
      <c r="M192" s="45">
        <f t="shared" si="95"/>
        <v>0</v>
      </c>
      <c r="N192" s="45">
        <f t="shared" si="95"/>
        <v>0</v>
      </c>
      <c r="O192" s="45">
        <f t="shared" si="95"/>
        <v>0</v>
      </c>
      <c r="P192" s="45">
        <f t="shared" si="95"/>
        <v>0</v>
      </c>
      <c r="Q192" s="45">
        <f t="shared" si="95"/>
        <v>0</v>
      </c>
    </row>
    <row r="193" spans="1:18" s="3" customFormat="1" ht="22.5" x14ac:dyDescent="0.2">
      <c r="A193" s="55" t="s">
        <v>48</v>
      </c>
      <c r="B193" s="55" t="s">
        <v>29</v>
      </c>
      <c r="C193" s="70" t="s">
        <v>301</v>
      </c>
      <c r="D193" s="56" t="s">
        <v>14</v>
      </c>
      <c r="E193" s="44" t="s">
        <v>177</v>
      </c>
      <c r="F193" s="45">
        <f t="shared" si="70"/>
        <v>49</v>
      </c>
      <c r="G193" s="45">
        <v>0</v>
      </c>
      <c r="H193" s="45">
        <v>0</v>
      </c>
      <c r="I193" s="45">
        <v>49</v>
      </c>
      <c r="J193" s="45">
        <v>0</v>
      </c>
      <c r="K193" s="81">
        <v>0</v>
      </c>
      <c r="L193" s="45">
        <v>0</v>
      </c>
      <c r="M193" s="45">
        <v>0</v>
      </c>
      <c r="N193" s="45">
        <v>0</v>
      </c>
      <c r="O193" s="45">
        <v>0</v>
      </c>
      <c r="P193" s="45">
        <v>0</v>
      </c>
      <c r="Q193" s="45">
        <v>0</v>
      </c>
    </row>
    <row r="194" spans="1:18" s="3" customFormat="1" ht="22.5" x14ac:dyDescent="0.2">
      <c r="A194" s="55"/>
      <c r="B194" s="55"/>
      <c r="C194" s="70"/>
      <c r="D194" s="56"/>
      <c r="E194" s="44" t="s">
        <v>268</v>
      </c>
      <c r="F194" s="45">
        <f t="shared" si="70"/>
        <v>184</v>
      </c>
      <c r="G194" s="45">
        <v>0</v>
      </c>
      <c r="H194" s="45">
        <v>0</v>
      </c>
      <c r="I194" s="45">
        <v>0</v>
      </c>
      <c r="J194" s="45">
        <v>154</v>
      </c>
      <c r="K194" s="81">
        <v>30</v>
      </c>
      <c r="L194" s="45">
        <v>0</v>
      </c>
      <c r="M194" s="45">
        <v>0</v>
      </c>
      <c r="N194" s="45">
        <v>0</v>
      </c>
      <c r="O194" s="45">
        <v>0</v>
      </c>
      <c r="P194" s="45">
        <v>0</v>
      </c>
      <c r="Q194" s="45">
        <v>0</v>
      </c>
    </row>
    <row r="195" spans="1:18" s="8" customFormat="1" ht="11.25" x14ac:dyDescent="0.2">
      <c r="A195" s="12" t="s">
        <v>89</v>
      </c>
      <c r="B195" s="12"/>
      <c r="C195" s="16"/>
      <c r="D195" s="21"/>
      <c r="E195" s="16"/>
      <c r="F195" s="13">
        <f>SUM(G195:K195)</f>
        <v>233</v>
      </c>
      <c r="G195" s="13">
        <f>G196+G197</f>
        <v>0</v>
      </c>
      <c r="H195" s="13">
        <f t="shared" ref="H195:K195" si="96">H196+H197</f>
        <v>0</v>
      </c>
      <c r="I195" s="13">
        <f t="shared" si="96"/>
        <v>49</v>
      </c>
      <c r="J195" s="13">
        <f t="shared" si="96"/>
        <v>154</v>
      </c>
      <c r="K195" s="82">
        <f t="shared" si="96"/>
        <v>30</v>
      </c>
      <c r="L195" s="13">
        <f t="shared" ref="L195:Q195" si="97">L196+L197</f>
        <v>0</v>
      </c>
      <c r="M195" s="13">
        <f t="shared" si="97"/>
        <v>0</v>
      </c>
      <c r="N195" s="13">
        <f t="shared" si="97"/>
        <v>0</v>
      </c>
      <c r="O195" s="13">
        <f t="shared" si="97"/>
        <v>0</v>
      </c>
      <c r="P195" s="13">
        <f t="shared" si="97"/>
        <v>0</v>
      </c>
      <c r="Q195" s="13">
        <f t="shared" si="97"/>
        <v>0</v>
      </c>
    </row>
    <row r="196" spans="1:18" s="8" customFormat="1" ht="11.25" x14ac:dyDescent="0.2">
      <c r="A196" s="39" t="s">
        <v>5</v>
      </c>
      <c r="B196" s="12"/>
      <c r="C196" s="16"/>
      <c r="D196" s="21"/>
      <c r="E196" s="16"/>
      <c r="F196" s="45">
        <f t="shared" si="70"/>
        <v>49</v>
      </c>
      <c r="G196" s="45">
        <f>G193</f>
        <v>0</v>
      </c>
      <c r="H196" s="45">
        <f t="shared" ref="H196:K197" si="98">H193</f>
        <v>0</v>
      </c>
      <c r="I196" s="45">
        <f t="shared" si="98"/>
        <v>49</v>
      </c>
      <c r="J196" s="45">
        <f t="shared" si="98"/>
        <v>0</v>
      </c>
      <c r="K196" s="81">
        <f t="shared" si="98"/>
        <v>0</v>
      </c>
      <c r="L196" s="45">
        <f t="shared" ref="L196:Q196" si="99">L193</f>
        <v>0</v>
      </c>
      <c r="M196" s="45">
        <f t="shared" si="99"/>
        <v>0</v>
      </c>
      <c r="N196" s="45">
        <f t="shared" si="99"/>
        <v>0</v>
      </c>
      <c r="O196" s="45">
        <f t="shared" si="99"/>
        <v>0</v>
      </c>
      <c r="P196" s="45">
        <f t="shared" si="99"/>
        <v>0</v>
      </c>
      <c r="Q196" s="45">
        <f t="shared" si="99"/>
        <v>0</v>
      </c>
    </row>
    <row r="197" spans="1:18" s="8" customFormat="1" ht="11.25" x14ac:dyDescent="0.2">
      <c r="A197" s="39" t="s">
        <v>254</v>
      </c>
      <c r="B197" s="12"/>
      <c r="C197" s="16"/>
      <c r="D197" s="21"/>
      <c r="E197" s="16"/>
      <c r="F197" s="45">
        <f t="shared" si="70"/>
        <v>184</v>
      </c>
      <c r="G197" s="45">
        <f>G194</f>
        <v>0</v>
      </c>
      <c r="H197" s="45">
        <f t="shared" si="98"/>
        <v>0</v>
      </c>
      <c r="I197" s="45">
        <f t="shared" si="98"/>
        <v>0</v>
      </c>
      <c r="J197" s="45">
        <f t="shared" si="98"/>
        <v>154</v>
      </c>
      <c r="K197" s="81">
        <f t="shared" si="98"/>
        <v>30</v>
      </c>
      <c r="L197" s="45">
        <f t="shared" ref="L197:Q197" si="100">L194</f>
        <v>0</v>
      </c>
      <c r="M197" s="45">
        <f t="shared" si="100"/>
        <v>0</v>
      </c>
      <c r="N197" s="45">
        <f t="shared" si="100"/>
        <v>0</v>
      </c>
      <c r="O197" s="45">
        <f t="shared" si="100"/>
        <v>0</v>
      </c>
      <c r="P197" s="45">
        <f t="shared" si="100"/>
        <v>0</v>
      </c>
      <c r="Q197" s="45">
        <f t="shared" si="100"/>
        <v>0</v>
      </c>
    </row>
    <row r="198" spans="1:18" s="8" customFormat="1" ht="11.25" x14ac:dyDescent="0.2">
      <c r="A198" s="39" t="s">
        <v>80</v>
      </c>
      <c r="B198" s="12"/>
      <c r="C198" s="16"/>
      <c r="D198" s="21"/>
      <c r="E198" s="16"/>
      <c r="F198" s="45">
        <f t="shared" si="70"/>
        <v>0</v>
      </c>
      <c r="G198" s="45">
        <v>0</v>
      </c>
      <c r="H198" s="45">
        <v>0</v>
      </c>
      <c r="I198" s="45">
        <v>0</v>
      </c>
      <c r="J198" s="45">
        <v>0</v>
      </c>
      <c r="K198" s="81">
        <v>0</v>
      </c>
      <c r="L198" s="45">
        <v>0</v>
      </c>
      <c r="M198" s="45">
        <v>0</v>
      </c>
      <c r="N198" s="45">
        <v>0</v>
      </c>
      <c r="O198" s="45">
        <v>0</v>
      </c>
      <c r="P198" s="45">
        <v>0</v>
      </c>
      <c r="Q198" s="45">
        <v>0</v>
      </c>
    </row>
    <row r="199" spans="1:18" s="3" customFormat="1" ht="67.5" x14ac:dyDescent="0.2">
      <c r="A199" s="47" t="s">
        <v>49</v>
      </c>
      <c r="B199" s="47" t="s">
        <v>50</v>
      </c>
      <c r="C199" s="44" t="s">
        <v>302</v>
      </c>
      <c r="D199" s="40" t="s">
        <v>10</v>
      </c>
      <c r="E199" s="44" t="s">
        <v>177</v>
      </c>
      <c r="F199" s="45">
        <f t="shared" si="70"/>
        <v>5.3599999999999994</v>
      </c>
      <c r="G199" s="45">
        <v>0</v>
      </c>
      <c r="H199" s="45">
        <v>0</v>
      </c>
      <c r="I199" s="45">
        <v>1.68</v>
      </c>
      <c r="J199" s="45">
        <v>1.68</v>
      </c>
      <c r="K199" s="81">
        <v>2</v>
      </c>
      <c r="L199" s="45">
        <v>0</v>
      </c>
      <c r="M199" s="45">
        <v>0</v>
      </c>
      <c r="N199" s="45">
        <v>0</v>
      </c>
      <c r="O199" s="45">
        <v>0</v>
      </c>
      <c r="P199" s="45">
        <v>0</v>
      </c>
      <c r="Q199" s="45">
        <v>0</v>
      </c>
    </row>
    <row r="200" spans="1:18" s="8" customFormat="1" ht="11.25" x14ac:dyDescent="0.2">
      <c r="A200" s="12" t="s">
        <v>89</v>
      </c>
      <c r="B200" s="12"/>
      <c r="C200" s="16"/>
      <c r="D200" s="21"/>
      <c r="E200" s="16"/>
      <c r="F200" s="13">
        <f>SUM(G200:K200)</f>
        <v>5.3599999999999994</v>
      </c>
      <c r="G200" s="13">
        <f>G201+G202+G203</f>
        <v>0</v>
      </c>
      <c r="H200" s="13">
        <f t="shared" ref="H200:K200" si="101">H201+H202+H203</f>
        <v>0</v>
      </c>
      <c r="I200" s="13">
        <f t="shared" si="101"/>
        <v>1.68</v>
      </c>
      <c r="J200" s="13">
        <f t="shared" si="101"/>
        <v>1.68</v>
      </c>
      <c r="K200" s="82">
        <f t="shared" si="101"/>
        <v>2</v>
      </c>
      <c r="L200" s="13">
        <f t="shared" ref="L200:Q200" si="102">L201+L202+L203</f>
        <v>0</v>
      </c>
      <c r="M200" s="13">
        <f t="shared" si="102"/>
        <v>0</v>
      </c>
      <c r="N200" s="13">
        <f t="shared" si="102"/>
        <v>0</v>
      </c>
      <c r="O200" s="13">
        <f t="shared" si="102"/>
        <v>0</v>
      </c>
      <c r="P200" s="13">
        <f t="shared" si="102"/>
        <v>0</v>
      </c>
      <c r="Q200" s="13">
        <f t="shared" si="102"/>
        <v>0</v>
      </c>
    </row>
    <row r="201" spans="1:18" s="8" customFormat="1" ht="11.25" x14ac:dyDescent="0.2">
      <c r="A201" s="39" t="s">
        <v>5</v>
      </c>
      <c r="B201" s="12"/>
      <c r="C201" s="16"/>
      <c r="D201" s="21"/>
      <c r="E201" s="16"/>
      <c r="F201" s="45">
        <f>SUM(G201:K201)</f>
        <v>5.3599999999999994</v>
      </c>
      <c r="G201" s="45">
        <f>G199</f>
        <v>0</v>
      </c>
      <c r="H201" s="45">
        <f t="shared" ref="H201:K201" si="103">H199</f>
        <v>0</v>
      </c>
      <c r="I201" s="45">
        <f t="shared" si="103"/>
        <v>1.68</v>
      </c>
      <c r="J201" s="45">
        <f t="shared" si="103"/>
        <v>1.68</v>
      </c>
      <c r="K201" s="81">
        <f t="shared" si="103"/>
        <v>2</v>
      </c>
      <c r="L201" s="45">
        <f t="shared" ref="L201:Q201" si="104">L199</f>
        <v>0</v>
      </c>
      <c r="M201" s="45">
        <f t="shared" si="104"/>
        <v>0</v>
      </c>
      <c r="N201" s="45">
        <f t="shared" si="104"/>
        <v>0</v>
      </c>
      <c r="O201" s="45">
        <f t="shared" si="104"/>
        <v>0</v>
      </c>
      <c r="P201" s="45">
        <f t="shared" si="104"/>
        <v>0</v>
      </c>
      <c r="Q201" s="45">
        <f t="shared" si="104"/>
        <v>0</v>
      </c>
    </row>
    <row r="202" spans="1:18" s="8" customFormat="1" ht="11.25" x14ac:dyDescent="0.2">
      <c r="A202" s="39" t="s">
        <v>254</v>
      </c>
      <c r="B202" s="12"/>
      <c r="C202" s="16"/>
      <c r="D202" s="21"/>
      <c r="E202" s="16"/>
      <c r="F202" s="45">
        <f t="shared" si="70"/>
        <v>0</v>
      </c>
      <c r="G202" s="45">
        <v>0</v>
      </c>
      <c r="H202" s="45">
        <v>0</v>
      </c>
      <c r="I202" s="45">
        <v>0</v>
      </c>
      <c r="J202" s="45">
        <v>0</v>
      </c>
      <c r="K202" s="81">
        <v>0</v>
      </c>
      <c r="L202" s="45">
        <v>0</v>
      </c>
      <c r="M202" s="45">
        <v>0</v>
      </c>
      <c r="N202" s="45">
        <v>0</v>
      </c>
      <c r="O202" s="45">
        <v>0</v>
      </c>
      <c r="P202" s="45">
        <v>0</v>
      </c>
      <c r="Q202" s="45">
        <v>0</v>
      </c>
    </row>
    <row r="203" spans="1:18" s="8" customFormat="1" ht="11.25" x14ac:dyDescent="0.2">
      <c r="A203" s="39" t="s">
        <v>80</v>
      </c>
      <c r="B203" s="12"/>
      <c r="C203" s="16"/>
      <c r="D203" s="21"/>
      <c r="E203" s="16"/>
      <c r="F203" s="45">
        <f t="shared" si="70"/>
        <v>0</v>
      </c>
      <c r="G203" s="45">
        <v>0</v>
      </c>
      <c r="H203" s="45">
        <v>0</v>
      </c>
      <c r="I203" s="45">
        <v>0</v>
      </c>
      <c r="J203" s="45">
        <v>0</v>
      </c>
      <c r="K203" s="81">
        <v>0</v>
      </c>
      <c r="L203" s="45">
        <v>0</v>
      </c>
      <c r="M203" s="45">
        <v>0</v>
      </c>
      <c r="N203" s="45">
        <v>0</v>
      </c>
      <c r="O203" s="45">
        <v>0</v>
      </c>
      <c r="P203" s="45">
        <v>0</v>
      </c>
      <c r="Q203" s="45">
        <v>0</v>
      </c>
    </row>
    <row r="204" spans="1:18" s="3" customFormat="1" ht="22.5" x14ac:dyDescent="0.2">
      <c r="A204" s="47" t="s">
        <v>51</v>
      </c>
      <c r="B204" s="47" t="s">
        <v>29</v>
      </c>
      <c r="C204" s="44" t="s">
        <v>260</v>
      </c>
      <c r="D204" s="40" t="s">
        <v>43</v>
      </c>
      <c r="E204" s="44" t="s">
        <v>114</v>
      </c>
      <c r="F204" s="45">
        <f t="shared" si="70"/>
        <v>2</v>
      </c>
      <c r="G204" s="45">
        <v>1</v>
      </c>
      <c r="H204" s="45">
        <v>1</v>
      </c>
      <c r="I204" s="45">
        <v>0</v>
      </c>
      <c r="J204" s="45">
        <v>0</v>
      </c>
      <c r="K204" s="81">
        <v>0</v>
      </c>
      <c r="L204" s="45">
        <v>0</v>
      </c>
      <c r="M204" s="45">
        <v>0</v>
      </c>
      <c r="N204" s="45">
        <v>0</v>
      </c>
      <c r="O204" s="45">
        <v>0</v>
      </c>
      <c r="P204" s="45">
        <v>0</v>
      </c>
      <c r="Q204" s="45">
        <v>0</v>
      </c>
      <c r="R204" s="2"/>
    </row>
    <row r="205" spans="1:18" s="3" customFormat="1" ht="11.25" x14ac:dyDescent="0.2">
      <c r="A205" s="12" t="s">
        <v>89</v>
      </c>
      <c r="B205" s="39"/>
      <c r="C205" s="51"/>
      <c r="D205" s="40"/>
      <c r="E205" s="44"/>
      <c r="F205" s="13">
        <f t="shared" si="70"/>
        <v>2</v>
      </c>
      <c r="G205" s="13">
        <f t="shared" ref="G205:K205" si="105">G206+G207+G208</f>
        <v>1</v>
      </c>
      <c r="H205" s="13">
        <f t="shared" si="105"/>
        <v>1</v>
      </c>
      <c r="I205" s="13">
        <f t="shared" si="105"/>
        <v>0</v>
      </c>
      <c r="J205" s="13">
        <f t="shared" si="105"/>
        <v>0</v>
      </c>
      <c r="K205" s="82">
        <f t="shared" si="105"/>
        <v>0</v>
      </c>
      <c r="L205" s="13">
        <f t="shared" ref="L205:Q205" si="106">L206+L207+L208</f>
        <v>0</v>
      </c>
      <c r="M205" s="13">
        <f t="shared" si="106"/>
        <v>0</v>
      </c>
      <c r="N205" s="13">
        <f t="shared" si="106"/>
        <v>0</v>
      </c>
      <c r="O205" s="13">
        <f t="shared" si="106"/>
        <v>0</v>
      </c>
      <c r="P205" s="13">
        <f t="shared" si="106"/>
        <v>0</v>
      </c>
      <c r="Q205" s="13">
        <f t="shared" si="106"/>
        <v>0</v>
      </c>
      <c r="R205" s="2"/>
    </row>
    <row r="206" spans="1:18" s="3" customFormat="1" ht="11.25" x14ac:dyDescent="0.2">
      <c r="A206" s="39" t="s">
        <v>5</v>
      </c>
      <c r="B206" s="39"/>
      <c r="C206" s="51"/>
      <c r="D206" s="40"/>
      <c r="E206" s="44"/>
      <c r="F206" s="45">
        <f t="shared" si="70"/>
        <v>0</v>
      </c>
      <c r="G206" s="45">
        <v>0</v>
      </c>
      <c r="H206" s="45">
        <v>0</v>
      </c>
      <c r="I206" s="45">
        <v>0</v>
      </c>
      <c r="J206" s="45">
        <v>0</v>
      </c>
      <c r="K206" s="81">
        <v>0</v>
      </c>
      <c r="L206" s="45">
        <v>0</v>
      </c>
      <c r="M206" s="45">
        <v>0</v>
      </c>
      <c r="N206" s="45">
        <v>0</v>
      </c>
      <c r="O206" s="45">
        <v>0</v>
      </c>
      <c r="P206" s="45">
        <v>0</v>
      </c>
      <c r="Q206" s="45">
        <v>0</v>
      </c>
      <c r="R206" s="2"/>
    </row>
    <row r="207" spans="1:18" s="3" customFormat="1" ht="11.25" x14ac:dyDescent="0.2">
      <c r="A207" s="39" t="s">
        <v>254</v>
      </c>
      <c r="B207" s="39"/>
      <c r="C207" s="51"/>
      <c r="D207" s="40"/>
      <c r="E207" s="44"/>
      <c r="F207" s="45">
        <f t="shared" si="70"/>
        <v>0</v>
      </c>
      <c r="G207" s="45">
        <v>0</v>
      </c>
      <c r="H207" s="45">
        <v>0</v>
      </c>
      <c r="I207" s="45">
        <v>0</v>
      </c>
      <c r="J207" s="45">
        <v>0</v>
      </c>
      <c r="K207" s="81">
        <v>0</v>
      </c>
      <c r="L207" s="45">
        <v>0</v>
      </c>
      <c r="M207" s="45">
        <v>0</v>
      </c>
      <c r="N207" s="45">
        <v>0</v>
      </c>
      <c r="O207" s="45">
        <v>0</v>
      </c>
      <c r="P207" s="45">
        <v>0</v>
      </c>
      <c r="Q207" s="45">
        <v>0</v>
      </c>
      <c r="R207" s="2"/>
    </row>
    <row r="208" spans="1:18" s="3" customFormat="1" ht="11.25" x14ac:dyDescent="0.2">
      <c r="A208" s="39" t="s">
        <v>80</v>
      </c>
      <c r="B208" s="39"/>
      <c r="C208" s="51"/>
      <c r="D208" s="40"/>
      <c r="E208" s="44"/>
      <c r="F208" s="45">
        <f t="shared" si="70"/>
        <v>2</v>
      </c>
      <c r="G208" s="45">
        <f>G204</f>
        <v>1</v>
      </c>
      <c r="H208" s="45">
        <f t="shared" ref="H208:K208" si="107">H204</f>
        <v>1</v>
      </c>
      <c r="I208" s="45">
        <f t="shared" si="107"/>
        <v>0</v>
      </c>
      <c r="J208" s="45">
        <f t="shared" si="107"/>
        <v>0</v>
      </c>
      <c r="K208" s="81">
        <f t="shared" si="107"/>
        <v>0</v>
      </c>
      <c r="L208" s="45">
        <f t="shared" ref="L208:Q208" si="108">L204</f>
        <v>0</v>
      </c>
      <c r="M208" s="45">
        <f t="shared" si="108"/>
        <v>0</v>
      </c>
      <c r="N208" s="45">
        <f t="shared" si="108"/>
        <v>0</v>
      </c>
      <c r="O208" s="45">
        <f t="shared" si="108"/>
        <v>0</v>
      </c>
      <c r="P208" s="45">
        <f t="shared" si="108"/>
        <v>0</v>
      </c>
      <c r="Q208" s="45">
        <f t="shared" si="108"/>
        <v>0</v>
      </c>
      <c r="R208" s="2"/>
    </row>
    <row r="209" spans="1:19" s="3" customFormat="1" ht="22.5" x14ac:dyDescent="0.2">
      <c r="A209" s="73" t="s">
        <v>52</v>
      </c>
      <c r="B209" s="73" t="s">
        <v>29</v>
      </c>
      <c r="C209" s="44" t="s">
        <v>33</v>
      </c>
      <c r="D209" s="40" t="s">
        <v>43</v>
      </c>
      <c r="E209" s="44" t="s">
        <v>114</v>
      </c>
      <c r="F209" s="45">
        <f t="shared" si="70"/>
        <v>30</v>
      </c>
      <c r="G209" s="45">
        <v>30</v>
      </c>
      <c r="H209" s="45">
        <v>0</v>
      </c>
      <c r="I209" s="45">
        <v>0</v>
      </c>
      <c r="J209" s="45">
        <v>0</v>
      </c>
      <c r="K209" s="81">
        <v>0</v>
      </c>
      <c r="L209" s="45">
        <v>0</v>
      </c>
      <c r="M209" s="45">
        <v>0</v>
      </c>
      <c r="N209" s="45">
        <v>0</v>
      </c>
      <c r="O209" s="45">
        <v>0</v>
      </c>
      <c r="P209" s="45">
        <v>0</v>
      </c>
      <c r="Q209" s="45">
        <v>0</v>
      </c>
      <c r="R209" s="2"/>
      <c r="S209" s="2"/>
    </row>
    <row r="210" spans="1:19" s="3" customFormat="1" ht="22.5" x14ac:dyDescent="0.2">
      <c r="A210" s="74"/>
      <c r="B210" s="74"/>
      <c r="C210" s="44" t="s">
        <v>261</v>
      </c>
      <c r="D210" s="40" t="s">
        <v>18</v>
      </c>
      <c r="E210" s="44" t="s">
        <v>114</v>
      </c>
      <c r="F210" s="45">
        <f t="shared" si="70"/>
        <v>140</v>
      </c>
      <c r="G210" s="45">
        <v>70</v>
      </c>
      <c r="H210" s="45">
        <v>70</v>
      </c>
      <c r="I210" s="45">
        <v>0</v>
      </c>
      <c r="J210" s="45">
        <v>0</v>
      </c>
      <c r="K210" s="81">
        <v>0</v>
      </c>
      <c r="L210" s="45">
        <v>0</v>
      </c>
      <c r="M210" s="45">
        <v>0</v>
      </c>
      <c r="N210" s="45">
        <v>0</v>
      </c>
      <c r="O210" s="45">
        <v>0</v>
      </c>
      <c r="P210" s="45">
        <v>0</v>
      </c>
      <c r="Q210" s="45">
        <v>0</v>
      </c>
    </row>
    <row r="211" spans="1:19" s="8" customFormat="1" ht="11.25" x14ac:dyDescent="0.2">
      <c r="A211" s="12" t="s">
        <v>89</v>
      </c>
      <c r="B211" s="12"/>
      <c r="C211" s="16"/>
      <c r="D211" s="21"/>
      <c r="E211" s="44"/>
      <c r="F211" s="13">
        <f t="shared" ref="F211:F274" si="109">SUM(G211:K211)</f>
        <v>170</v>
      </c>
      <c r="G211" s="13">
        <f>G212+G213+G214</f>
        <v>100</v>
      </c>
      <c r="H211" s="13">
        <f t="shared" ref="H211:K211" si="110">H212+H213+H214</f>
        <v>70</v>
      </c>
      <c r="I211" s="13">
        <f t="shared" si="110"/>
        <v>0</v>
      </c>
      <c r="J211" s="13">
        <f t="shared" si="110"/>
        <v>0</v>
      </c>
      <c r="K211" s="82">
        <f t="shared" si="110"/>
        <v>0</v>
      </c>
      <c r="L211" s="13">
        <f t="shared" ref="L211:Q211" si="111">L212+L213+L214</f>
        <v>0</v>
      </c>
      <c r="M211" s="13">
        <f t="shared" si="111"/>
        <v>0</v>
      </c>
      <c r="N211" s="13">
        <f t="shared" si="111"/>
        <v>0</v>
      </c>
      <c r="O211" s="13">
        <f t="shared" si="111"/>
        <v>0</v>
      </c>
      <c r="P211" s="13">
        <f t="shared" si="111"/>
        <v>0</v>
      </c>
      <c r="Q211" s="13">
        <f t="shared" si="111"/>
        <v>0</v>
      </c>
    </row>
    <row r="212" spans="1:19" s="8" customFormat="1" ht="11.25" x14ac:dyDescent="0.2">
      <c r="A212" s="39" t="s">
        <v>5</v>
      </c>
      <c r="B212" s="12"/>
      <c r="C212" s="16"/>
      <c r="D212" s="21"/>
      <c r="E212" s="44"/>
      <c r="F212" s="45">
        <f t="shared" si="109"/>
        <v>0</v>
      </c>
      <c r="G212" s="45">
        <v>0</v>
      </c>
      <c r="H212" s="45">
        <v>0</v>
      </c>
      <c r="I212" s="45">
        <v>0</v>
      </c>
      <c r="J212" s="45">
        <v>0</v>
      </c>
      <c r="K212" s="81">
        <v>0</v>
      </c>
      <c r="L212" s="45">
        <v>0</v>
      </c>
      <c r="M212" s="45">
        <v>0</v>
      </c>
      <c r="N212" s="45">
        <v>0</v>
      </c>
      <c r="O212" s="45">
        <v>0</v>
      </c>
      <c r="P212" s="45">
        <v>0</v>
      </c>
      <c r="Q212" s="45">
        <v>0</v>
      </c>
    </row>
    <row r="213" spans="1:19" s="8" customFormat="1" ht="11.25" x14ac:dyDescent="0.2">
      <c r="A213" s="39" t="s">
        <v>254</v>
      </c>
      <c r="B213" s="12"/>
      <c r="C213" s="16"/>
      <c r="D213" s="21"/>
      <c r="E213" s="44"/>
      <c r="F213" s="45">
        <f t="shared" si="109"/>
        <v>0</v>
      </c>
      <c r="G213" s="45">
        <v>0</v>
      </c>
      <c r="H213" s="45">
        <v>0</v>
      </c>
      <c r="I213" s="45">
        <v>0</v>
      </c>
      <c r="J213" s="45">
        <v>0</v>
      </c>
      <c r="K213" s="81">
        <v>0</v>
      </c>
      <c r="L213" s="45">
        <v>0</v>
      </c>
      <c r="M213" s="45">
        <v>0</v>
      </c>
      <c r="N213" s="45">
        <v>0</v>
      </c>
      <c r="O213" s="45">
        <v>0</v>
      </c>
      <c r="P213" s="45">
        <v>0</v>
      </c>
      <c r="Q213" s="45">
        <v>0</v>
      </c>
    </row>
    <row r="214" spans="1:19" s="8" customFormat="1" ht="11.25" x14ac:dyDescent="0.2">
      <c r="A214" s="39" t="s">
        <v>80</v>
      </c>
      <c r="B214" s="12"/>
      <c r="C214" s="16"/>
      <c r="D214" s="21"/>
      <c r="E214" s="44"/>
      <c r="F214" s="45">
        <f t="shared" si="109"/>
        <v>170</v>
      </c>
      <c r="G214" s="45">
        <f>G209+G210</f>
        <v>100</v>
      </c>
      <c r="H214" s="45">
        <f t="shared" ref="H214:K214" si="112">H209+H210</f>
        <v>70</v>
      </c>
      <c r="I214" s="45">
        <f t="shared" si="112"/>
        <v>0</v>
      </c>
      <c r="J214" s="45">
        <f t="shared" si="112"/>
        <v>0</v>
      </c>
      <c r="K214" s="81">
        <f t="shared" si="112"/>
        <v>0</v>
      </c>
      <c r="L214" s="45">
        <f t="shared" ref="L214:Q214" si="113">L209+L210</f>
        <v>0</v>
      </c>
      <c r="M214" s="45">
        <f t="shared" si="113"/>
        <v>0</v>
      </c>
      <c r="N214" s="45">
        <f t="shared" si="113"/>
        <v>0</v>
      </c>
      <c r="O214" s="45">
        <f t="shared" si="113"/>
        <v>0</v>
      </c>
      <c r="P214" s="45">
        <f t="shared" si="113"/>
        <v>0</v>
      </c>
      <c r="Q214" s="45">
        <f t="shared" si="113"/>
        <v>0</v>
      </c>
    </row>
    <row r="215" spans="1:19" s="3" customFormat="1" ht="22.5" x14ac:dyDescent="0.2">
      <c r="A215" s="47" t="s">
        <v>53</v>
      </c>
      <c r="B215" s="47" t="s">
        <v>54</v>
      </c>
      <c r="C215" s="44" t="s">
        <v>41</v>
      </c>
      <c r="D215" s="40" t="s">
        <v>20</v>
      </c>
      <c r="E215" s="44" t="s">
        <v>114</v>
      </c>
      <c r="F215" s="45">
        <f t="shared" si="109"/>
        <v>50</v>
      </c>
      <c r="G215" s="45">
        <v>0</v>
      </c>
      <c r="H215" s="45">
        <v>50</v>
      </c>
      <c r="I215" s="45">
        <v>0</v>
      </c>
      <c r="J215" s="45">
        <v>0</v>
      </c>
      <c r="K215" s="81">
        <v>0</v>
      </c>
      <c r="L215" s="45">
        <v>0</v>
      </c>
      <c r="M215" s="45">
        <v>0</v>
      </c>
      <c r="N215" s="45">
        <v>0</v>
      </c>
      <c r="O215" s="45">
        <v>0</v>
      </c>
      <c r="P215" s="45">
        <v>0</v>
      </c>
      <c r="Q215" s="45">
        <v>0</v>
      </c>
    </row>
    <row r="216" spans="1:19" s="3" customFormat="1" ht="11.25" x14ac:dyDescent="0.2">
      <c r="A216" s="12" t="s">
        <v>89</v>
      </c>
      <c r="B216" s="39"/>
      <c r="C216" s="51"/>
      <c r="D216" s="40"/>
      <c r="E216" s="44"/>
      <c r="F216" s="13">
        <f t="shared" si="109"/>
        <v>50</v>
      </c>
      <c r="G216" s="13">
        <f>G217+G218+G219</f>
        <v>0</v>
      </c>
      <c r="H216" s="13">
        <f t="shared" ref="H216:K216" si="114">H217+H218+H219</f>
        <v>50</v>
      </c>
      <c r="I216" s="13">
        <f t="shared" si="114"/>
        <v>0</v>
      </c>
      <c r="J216" s="13">
        <f t="shared" si="114"/>
        <v>0</v>
      </c>
      <c r="K216" s="82">
        <f t="shared" si="114"/>
        <v>0</v>
      </c>
      <c r="L216" s="13">
        <f t="shared" ref="L216:Q216" si="115">L217+L218+L219</f>
        <v>0</v>
      </c>
      <c r="M216" s="13">
        <f t="shared" si="115"/>
        <v>0</v>
      </c>
      <c r="N216" s="13">
        <f t="shared" si="115"/>
        <v>0</v>
      </c>
      <c r="O216" s="13">
        <f t="shared" si="115"/>
        <v>0</v>
      </c>
      <c r="P216" s="13">
        <f t="shared" si="115"/>
        <v>0</v>
      </c>
      <c r="Q216" s="13">
        <f t="shared" si="115"/>
        <v>0</v>
      </c>
    </row>
    <row r="217" spans="1:19" s="3" customFormat="1" ht="11.25" x14ac:dyDescent="0.2">
      <c r="A217" s="39" t="s">
        <v>5</v>
      </c>
      <c r="B217" s="39"/>
      <c r="C217" s="51"/>
      <c r="D217" s="40"/>
      <c r="E217" s="44"/>
      <c r="F217" s="45">
        <f t="shared" si="109"/>
        <v>0</v>
      </c>
      <c r="G217" s="45">
        <v>0</v>
      </c>
      <c r="H217" s="45">
        <v>0</v>
      </c>
      <c r="I217" s="45">
        <v>0</v>
      </c>
      <c r="J217" s="45">
        <v>0</v>
      </c>
      <c r="K217" s="81">
        <v>0</v>
      </c>
      <c r="L217" s="45">
        <v>0</v>
      </c>
      <c r="M217" s="45">
        <v>0</v>
      </c>
      <c r="N217" s="45">
        <v>0</v>
      </c>
      <c r="O217" s="45">
        <v>0</v>
      </c>
      <c r="P217" s="45">
        <v>0</v>
      </c>
      <c r="Q217" s="45">
        <v>0</v>
      </c>
    </row>
    <row r="218" spans="1:19" s="3" customFormat="1" ht="11.25" x14ac:dyDescent="0.2">
      <c r="A218" s="39" t="s">
        <v>254</v>
      </c>
      <c r="B218" s="39"/>
      <c r="C218" s="51"/>
      <c r="D218" s="40"/>
      <c r="E218" s="44"/>
      <c r="F218" s="45">
        <f t="shared" si="109"/>
        <v>0</v>
      </c>
      <c r="G218" s="45">
        <v>0</v>
      </c>
      <c r="H218" s="45">
        <v>0</v>
      </c>
      <c r="I218" s="45">
        <v>0</v>
      </c>
      <c r="J218" s="45">
        <v>0</v>
      </c>
      <c r="K218" s="81">
        <v>0</v>
      </c>
      <c r="L218" s="45">
        <v>0</v>
      </c>
      <c r="M218" s="45">
        <v>0</v>
      </c>
      <c r="N218" s="45">
        <v>0</v>
      </c>
      <c r="O218" s="45">
        <v>0</v>
      </c>
      <c r="P218" s="45">
        <v>0</v>
      </c>
      <c r="Q218" s="45">
        <v>0</v>
      </c>
    </row>
    <row r="219" spans="1:19" s="3" customFormat="1" ht="11.25" x14ac:dyDescent="0.2">
      <c r="A219" s="39" t="s">
        <v>80</v>
      </c>
      <c r="B219" s="39"/>
      <c r="C219" s="51"/>
      <c r="D219" s="40"/>
      <c r="E219" s="44"/>
      <c r="F219" s="45">
        <f t="shared" si="109"/>
        <v>50</v>
      </c>
      <c r="G219" s="45">
        <f>G215</f>
        <v>0</v>
      </c>
      <c r="H219" s="45">
        <f t="shared" ref="H219:K219" si="116">H215</f>
        <v>50</v>
      </c>
      <c r="I219" s="45">
        <f t="shared" si="116"/>
        <v>0</v>
      </c>
      <c r="J219" s="45">
        <f t="shared" si="116"/>
        <v>0</v>
      </c>
      <c r="K219" s="81">
        <f t="shared" si="116"/>
        <v>0</v>
      </c>
      <c r="L219" s="45">
        <f t="shared" ref="L219:Q219" si="117">L215</f>
        <v>0</v>
      </c>
      <c r="M219" s="45">
        <f t="shared" si="117"/>
        <v>0</v>
      </c>
      <c r="N219" s="45">
        <f t="shared" si="117"/>
        <v>0</v>
      </c>
      <c r="O219" s="45">
        <f t="shared" si="117"/>
        <v>0</v>
      </c>
      <c r="P219" s="45">
        <f t="shared" si="117"/>
        <v>0</v>
      </c>
      <c r="Q219" s="45">
        <f t="shared" si="117"/>
        <v>0</v>
      </c>
    </row>
    <row r="220" spans="1:19" s="3" customFormat="1" ht="22.5" x14ac:dyDescent="0.2">
      <c r="A220" s="39" t="s">
        <v>55</v>
      </c>
      <c r="B220" s="39"/>
      <c r="C220" s="44" t="s">
        <v>33</v>
      </c>
      <c r="D220" s="40" t="s">
        <v>18</v>
      </c>
      <c r="E220" s="44" t="s">
        <v>114</v>
      </c>
      <c r="F220" s="45">
        <f t="shared" si="109"/>
        <v>30</v>
      </c>
      <c r="G220" s="45">
        <v>30</v>
      </c>
      <c r="H220" s="45">
        <v>0</v>
      </c>
      <c r="I220" s="45">
        <v>0</v>
      </c>
      <c r="J220" s="45">
        <v>0</v>
      </c>
      <c r="K220" s="81">
        <v>0</v>
      </c>
      <c r="L220" s="45">
        <v>0</v>
      </c>
      <c r="M220" s="45">
        <v>0</v>
      </c>
      <c r="N220" s="45">
        <v>0</v>
      </c>
      <c r="O220" s="45">
        <v>0</v>
      </c>
      <c r="P220" s="45">
        <v>0</v>
      </c>
      <c r="Q220" s="45">
        <v>0</v>
      </c>
    </row>
    <row r="221" spans="1:19" s="3" customFormat="1" ht="11.25" x14ac:dyDescent="0.2">
      <c r="A221" s="12" t="s">
        <v>89</v>
      </c>
      <c r="B221" s="39"/>
      <c r="C221" s="44"/>
      <c r="D221" s="40"/>
      <c r="E221" s="44"/>
      <c r="F221" s="13">
        <f t="shared" si="109"/>
        <v>30</v>
      </c>
      <c r="G221" s="13">
        <f>G222+G223+G224</f>
        <v>30</v>
      </c>
      <c r="H221" s="13">
        <f t="shared" ref="H221:K221" si="118">H222+H223+H224</f>
        <v>0</v>
      </c>
      <c r="I221" s="13">
        <f t="shared" si="118"/>
        <v>0</v>
      </c>
      <c r="J221" s="13">
        <f t="shared" si="118"/>
        <v>0</v>
      </c>
      <c r="K221" s="82">
        <f t="shared" si="118"/>
        <v>0</v>
      </c>
      <c r="L221" s="13">
        <f t="shared" ref="L221:Q221" si="119">L222+L223+L224</f>
        <v>0</v>
      </c>
      <c r="M221" s="13">
        <f t="shared" si="119"/>
        <v>0</v>
      </c>
      <c r="N221" s="13">
        <f t="shared" si="119"/>
        <v>0</v>
      </c>
      <c r="O221" s="13">
        <f t="shared" si="119"/>
        <v>0</v>
      </c>
      <c r="P221" s="13">
        <f t="shared" si="119"/>
        <v>0</v>
      </c>
      <c r="Q221" s="13">
        <f t="shared" si="119"/>
        <v>0</v>
      </c>
    </row>
    <row r="222" spans="1:19" s="3" customFormat="1" ht="11.25" x14ac:dyDescent="0.2">
      <c r="A222" s="39" t="s">
        <v>5</v>
      </c>
      <c r="B222" s="39"/>
      <c r="C222" s="44"/>
      <c r="D222" s="40"/>
      <c r="E222" s="44"/>
      <c r="F222" s="45">
        <f t="shared" si="109"/>
        <v>0</v>
      </c>
      <c r="G222" s="45">
        <v>0</v>
      </c>
      <c r="H222" s="45">
        <v>0</v>
      </c>
      <c r="I222" s="45">
        <v>0</v>
      </c>
      <c r="J222" s="45">
        <v>0</v>
      </c>
      <c r="K222" s="81">
        <v>0</v>
      </c>
      <c r="L222" s="45">
        <v>0</v>
      </c>
      <c r="M222" s="45">
        <v>0</v>
      </c>
      <c r="N222" s="45">
        <v>0</v>
      </c>
      <c r="O222" s="45">
        <v>0</v>
      </c>
      <c r="P222" s="45">
        <v>0</v>
      </c>
      <c r="Q222" s="45">
        <v>0</v>
      </c>
    </row>
    <row r="223" spans="1:19" s="3" customFormat="1" ht="11.25" x14ac:dyDescent="0.2">
      <c r="A223" s="39" t="s">
        <v>254</v>
      </c>
      <c r="B223" s="39"/>
      <c r="C223" s="44"/>
      <c r="D223" s="40"/>
      <c r="E223" s="44"/>
      <c r="F223" s="45">
        <f t="shared" si="109"/>
        <v>0</v>
      </c>
      <c r="G223" s="45">
        <v>0</v>
      </c>
      <c r="H223" s="45">
        <v>0</v>
      </c>
      <c r="I223" s="45">
        <v>0</v>
      </c>
      <c r="J223" s="45">
        <v>0</v>
      </c>
      <c r="K223" s="81">
        <v>0</v>
      </c>
      <c r="L223" s="45">
        <v>0</v>
      </c>
      <c r="M223" s="45">
        <v>0</v>
      </c>
      <c r="N223" s="45">
        <v>0</v>
      </c>
      <c r="O223" s="45">
        <v>0</v>
      </c>
      <c r="P223" s="45">
        <v>0</v>
      </c>
      <c r="Q223" s="45">
        <v>0</v>
      </c>
    </row>
    <row r="224" spans="1:19" s="3" customFormat="1" ht="11.25" x14ac:dyDescent="0.2">
      <c r="A224" s="39" t="s">
        <v>80</v>
      </c>
      <c r="B224" s="39"/>
      <c r="C224" s="44"/>
      <c r="D224" s="40"/>
      <c r="E224" s="44"/>
      <c r="F224" s="45">
        <f t="shared" si="109"/>
        <v>30</v>
      </c>
      <c r="G224" s="45">
        <f>G220</f>
        <v>30</v>
      </c>
      <c r="H224" s="45">
        <f t="shared" ref="H224:K224" si="120">H220</f>
        <v>0</v>
      </c>
      <c r="I224" s="45">
        <f t="shared" si="120"/>
        <v>0</v>
      </c>
      <c r="J224" s="45">
        <f t="shared" si="120"/>
        <v>0</v>
      </c>
      <c r="K224" s="81">
        <f t="shared" si="120"/>
        <v>0</v>
      </c>
      <c r="L224" s="45">
        <f t="shared" ref="L224:Q224" si="121">L220</f>
        <v>0</v>
      </c>
      <c r="M224" s="45">
        <f t="shared" si="121"/>
        <v>0</v>
      </c>
      <c r="N224" s="45">
        <f t="shared" si="121"/>
        <v>0</v>
      </c>
      <c r="O224" s="45">
        <f t="shared" si="121"/>
        <v>0</v>
      </c>
      <c r="P224" s="45">
        <f t="shared" si="121"/>
        <v>0</v>
      </c>
      <c r="Q224" s="45">
        <f t="shared" si="121"/>
        <v>0</v>
      </c>
    </row>
    <row r="225" spans="1:17" s="3" customFormat="1" ht="33.75" x14ac:dyDescent="0.2">
      <c r="A225" s="39" t="s">
        <v>56</v>
      </c>
      <c r="B225" s="47" t="s">
        <v>29</v>
      </c>
      <c r="C225" s="44" t="s">
        <v>57</v>
      </c>
      <c r="D225" s="40" t="s">
        <v>14</v>
      </c>
      <c r="E225" s="44" t="s">
        <v>177</v>
      </c>
      <c r="F225" s="45">
        <f>SUM(G225:K225)</f>
        <v>26</v>
      </c>
      <c r="G225" s="45">
        <v>0</v>
      </c>
      <c r="H225" s="45">
        <v>0</v>
      </c>
      <c r="I225" s="45">
        <v>26</v>
      </c>
      <c r="J225" s="45">
        <v>0</v>
      </c>
      <c r="K225" s="81">
        <v>0</v>
      </c>
      <c r="L225" s="45">
        <v>0</v>
      </c>
      <c r="M225" s="45">
        <v>0</v>
      </c>
      <c r="N225" s="45">
        <v>0</v>
      </c>
      <c r="O225" s="45">
        <v>0</v>
      </c>
      <c r="P225" s="45">
        <v>0</v>
      </c>
      <c r="Q225" s="45">
        <v>0</v>
      </c>
    </row>
    <row r="226" spans="1:17" s="3" customFormat="1" ht="11.25" x14ac:dyDescent="0.2">
      <c r="A226" s="12" t="s">
        <v>89</v>
      </c>
      <c r="B226" s="39"/>
      <c r="C226" s="44"/>
      <c r="D226" s="40"/>
      <c r="E226" s="44"/>
      <c r="F226" s="13">
        <f t="shared" si="109"/>
        <v>26</v>
      </c>
      <c r="G226" s="13">
        <f>G227+G228+G229</f>
        <v>0</v>
      </c>
      <c r="H226" s="13">
        <f t="shared" ref="H226:K226" si="122">H227+H228+H229</f>
        <v>0</v>
      </c>
      <c r="I226" s="13">
        <f t="shared" si="122"/>
        <v>26</v>
      </c>
      <c r="J226" s="13">
        <f t="shared" si="122"/>
        <v>0</v>
      </c>
      <c r="K226" s="82">
        <f t="shared" si="122"/>
        <v>0</v>
      </c>
      <c r="L226" s="13">
        <f t="shared" ref="L226:Q226" si="123">L227+L228+L229</f>
        <v>0</v>
      </c>
      <c r="M226" s="13">
        <f t="shared" si="123"/>
        <v>0</v>
      </c>
      <c r="N226" s="13">
        <f t="shared" si="123"/>
        <v>0</v>
      </c>
      <c r="O226" s="13">
        <f t="shared" si="123"/>
        <v>0</v>
      </c>
      <c r="P226" s="13">
        <f t="shared" si="123"/>
        <v>0</v>
      </c>
      <c r="Q226" s="13">
        <f t="shared" si="123"/>
        <v>0</v>
      </c>
    </row>
    <row r="227" spans="1:17" s="3" customFormat="1" ht="11.25" x14ac:dyDescent="0.2">
      <c r="A227" s="39" t="s">
        <v>5</v>
      </c>
      <c r="B227" s="39"/>
      <c r="C227" s="44"/>
      <c r="D227" s="40"/>
      <c r="E227" s="44"/>
      <c r="F227" s="45">
        <f t="shared" si="109"/>
        <v>26</v>
      </c>
      <c r="G227" s="45">
        <f>G225</f>
        <v>0</v>
      </c>
      <c r="H227" s="45">
        <f t="shared" ref="H227:K227" si="124">H225</f>
        <v>0</v>
      </c>
      <c r="I227" s="45">
        <f t="shared" si="124"/>
        <v>26</v>
      </c>
      <c r="J227" s="45">
        <f t="shared" si="124"/>
        <v>0</v>
      </c>
      <c r="K227" s="81">
        <f t="shared" si="124"/>
        <v>0</v>
      </c>
      <c r="L227" s="45">
        <f t="shared" ref="L227:Q227" si="125">L225</f>
        <v>0</v>
      </c>
      <c r="M227" s="45">
        <f t="shared" si="125"/>
        <v>0</v>
      </c>
      <c r="N227" s="45">
        <f t="shared" si="125"/>
        <v>0</v>
      </c>
      <c r="O227" s="45">
        <f t="shared" si="125"/>
        <v>0</v>
      </c>
      <c r="P227" s="45">
        <f t="shared" si="125"/>
        <v>0</v>
      </c>
      <c r="Q227" s="45">
        <f t="shared" si="125"/>
        <v>0</v>
      </c>
    </row>
    <row r="228" spans="1:17" s="3" customFormat="1" ht="11.25" x14ac:dyDescent="0.2">
      <c r="A228" s="39" t="s">
        <v>254</v>
      </c>
      <c r="B228" s="39"/>
      <c r="C228" s="44"/>
      <c r="D228" s="40"/>
      <c r="E228" s="44"/>
      <c r="F228" s="45">
        <f t="shared" si="109"/>
        <v>0</v>
      </c>
      <c r="G228" s="45">
        <v>0</v>
      </c>
      <c r="H228" s="45">
        <v>0</v>
      </c>
      <c r="I228" s="45">
        <v>0</v>
      </c>
      <c r="J228" s="45">
        <v>0</v>
      </c>
      <c r="K228" s="81">
        <v>0</v>
      </c>
      <c r="L228" s="45">
        <v>0</v>
      </c>
      <c r="M228" s="45">
        <v>0</v>
      </c>
      <c r="N228" s="45">
        <v>0</v>
      </c>
      <c r="O228" s="45">
        <v>0</v>
      </c>
      <c r="P228" s="45">
        <v>0</v>
      </c>
      <c r="Q228" s="45">
        <v>0</v>
      </c>
    </row>
    <row r="229" spans="1:17" s="3" customFormat="1" ht="11.25" x14ac:dyDescent="0.2">
      <c r="A229" s="39" t="s">
        <v>80</v>
      </c>
      <c r="B229" s="39"/>
      <c r="C229" s="44"/>
      <c r="D229" s="40"/>
      <c r="E229" s="44"/>
      <c r="F229" s="45">
        <f t="shared" si="109"/>
        <v>0</v>
      </c>
      <c r="G229" s="45">
        <v>0</v>
      </c>
      <c r="H229" s="45">
        <v>0</v>
      </c>
      <c r="I229" s="45">
        <v>0</v>
      </c>
      <c r="J229" s="45">
        <v>0</v>
      </c>
      <c r="K229" s="81">
        <v>0</v>
      </c>
      <c r="L229" s="45">
        <v>0</v>
      </c>
      <c r="M229" s="45">
        <v>0</v>
      </c>
      <c r="N229" s="45">
        <v>0</v>
      </c>
      <c r="O229" s="45">
        <v>0</v>
      </c>
      <c r="P229" s="45">
        <v>0</v>
      </c>
      <c r="Q229" s="45">
        <v>0</v>
      </c>
    </row>
    <row r="230" spans="1:17" s="3" customFormat="1" ht="22.5" x14ac:dyDescent="0.2">
      <c r="A230" s="47" t="s">
        <v>58</v>
      </c>
      <c r="B230" s="55" t="s">
        <v>8</v>
      </c>
      <c r="C230" s="76" t="s">
        <v>303</v>
      </c>
      <c r="D230" s="65" t="s">
        <v>14</v>
      </c>
      <c r="E230" s="44" t="s">
        <v>177</v>
      </c>
      <c r="F230" s="45">
        <f t="shared" si="109"/>
        <v>184.6</v>
      </c>
      <c r="G230" s="45">
        <v>0</v>
      </c>
      <c r="H230" s="45">
        <v>0</v>
      </c>
      <c r="I230" s="45">
        <v>184.6</v>
      </c>
      <c r="J230" s="45">
        <v>0</v>
      </c>
      <c r="K230" s="81">
        <v>0</v>
      </c>
      <c r="L230" s="45">
        <v>0</v>
      </c>
      <c r="M230" s="45">
        <v>0</v>
      </c>
      <c r="N230" s="45">
        <v>0</v>
      </c>
      <c r="O230" s="45">
        <v>0</v>
      </c>
      <c r="P230" s="45">
        <v>0</v>
      </c>
      <c r="Q230" s="45">
        <v>0</v>
      </c>
    </row>
    <row r="231" spans="1:17" s="3" customFormat="1" ht="22.5" x14ac:dyDescent="0.2">
      <c r="A231" s="48"/>
      <c r="B231" s="55"/>
      <c r="C231" s="77"/>
      <c r="D231" s="66"/>
      <c r="E231" s="44" t="s">
        <v>268</v>
      </c>
      <c r="F231" s="45">
        <f t="shared" si="109"/>
        <v>0</v>
      </c>
      <c r="G231" s="45">
        <v>0</v>
      </c>
      <c r="H231" s="45">
        <v>0</v>
      </c>
      <c r="I231" s="45">
        <v>0</v>
      </c>
      <c r="J231" s="45">
        <v>0</v>
      </c>
      <c r="K231" s="81">
        <v>0</v>
      </c>
      <c r="L231" s="45">
        <v>0</v>
      </c>
      <c r="M231" s="45">
        <v>0</v>
      </c>
      <c r="N231" s="45">
        <v>0</v>
      </c>
      <c r="O231" s="45">
        <v>0</v>
      </c>
      <c r="P231" s="45">
        <v>0</v>
      </c>
      <c r="Q231" s="45">
        <v>0</v>
      </c>
    </row>
    <row r="232" spans="1:17" s="3" customFormat="1" ht="33.75" x14ac:dyDescent="0.2">
      <c r="A232" s="49"/>
      <c r="B232" s="55"/>
      <c r="C232" s="44"/>
      <c r="D232" s="40" t="s">
        <v>11</v>
      </c>
      <c r="E232" s="44" t="s">
        <v>177</v>
      </c>
      <c r="F232" s="45">
        <f t="shared" si="109"/>
        <v>0</v>
      </c>
      <c r="G232" s="45">
        <v>0</v>
      </c>
      <c r="H232" s="45">
        <v>0</v>
      </c>
      <c r="I232" s="45">
        <v>0</v>
      </c>
      <c r="J232" s="45">
        <v>0</v>
      </c>
      <c r="K232" s="81">
        <v>0</v>
      </c>
      <c r="L232" s="45">
        <v>0</v>
      </c>
      <c r="M232" s="45">
        <v>0</v>
      </c>
      <c r="N232" s="45">
        <v>0</v>
      </c>
      <c r="O232" s="45">
        <v>0</v>
      </c>
      <c r="P232" s="45">
        <v>0</v>
      </c>
      <c r="Q232" s="45">
        <v>0</v>
      </c>
    </row>
    <row r="233" spans="1:17" s="3" customFormat="1" ht="11.25" x14ac:dyDescent="0.2">
      <c r="A233" s="12" t="s">
        <v>89</v>
      </c>
      <c r="B233" s="39"/>
      <c r="C233" s="44"/>
      <c r="D233" s="40"/>
      <c r="E233" s="44"/>
      <c r="F233" s="13">
        <f t="shared" si="109"/>
        <v>184.6</v>
      </c>
      <c r="G233" s="13">
        <f>G234+G235+G236</f>
        <v>0</v>
      </c>
      <c r="H233" s="13">
        <f t="shared" ref="H233:K233" si="126">H234+H235+H236</f>
        <v>0</v>
      </c>
      <c r="I233" s="13">
        <f t="shared" si="126"/>
        <v>184.6</v>
      </c>
      <c r="J233" s="13">
        <f t="shared" si="126"/>
        <v>0</v>
      </c>
      <c r="K233" s="82">
        <f t="shared" si="126"/>
        <v>0</v>
      </c>
      <c r="L233" s="13">
        <f t="shared" ref="L233:Q233" si="127">L234+L235+L236</f>
        <v>0</v>
      </c>
      <c r="M233" s="13">
        <f t="shared" si="127"/>
        <v>0</v>
      </c>
      <c r="N233" s="13">
        <f t="shared" si="127"/>
        <v>0</v>
      </c>
      <c r="O233" s="13">
        <f t="shared" si="127"/>
        <v>0</v>
      </c>
      <c r="P233" s="13">
        <f t="shared" si="127"/>
        <v>0</v>
      </c>
      <c r="Q233" s="13">
        <f t="shared" si="127"/>
        <v>0</v>
      </c>
    </row>
    <row r="234" spans="1:17" s="3" customFormat="1" ht="11.25" x14ac:dyDescent="0.2">
      <c r="A234" s="39" t="s">
        <v>5</v>
      </c>
      <c r="B234" s="39"/>
      <c r="C234" s="44"/>
      <c r="D234" s="40"/>
      <c r="E234" s="44"/>
      <c r="F234" s="45">
        <f t="shared" si="109"/>
        <v>184.6</v>
      </c>
      <c r="G234" s="45">
        <f>G230+G232</f>
        <v>0</v>
      </c>
      <c r="H234" s="45">
        <f t="shared" ref="H234:K234" si="128">H230+H232</f>
        <v>0</v>
      </c>
      <c r="I234" s="45">
        <f t="shared" si="128"/>
        <v>184.6</v>
      </c>
      <c r="J234" s="45">
        <f t="shared" si="128"/>
        <v>0</v>
      </c>
      <c r="K234" s="81">
        <f t="shared" si="128"/>
        <v>0</v>
      </c>
      <c r="L234" s="45">
        <f t="shared" ref="L234:Q234" si="129">L230+L232</f>
        <v>0</v>
      </c>
      <c r="M234" s="45">
        <f t="shared" si="129"/>
        <v>0</v>
      </c>
      <c r="N234" s="45">
        <f t="shared" si="129"/>
        <v>0</v>
      </c>
      <c r="O234" s="45">
        <f t="shared" si="129"/>
        <v>0</v>
      </c>
      <c r="P234" s="45">
        <f t="shared" si="129"/>
        <v>0</v>
      </c>
      <c r="Q234" s="45">
        <f t="shared" si="129"/>
        <v>0</v>
      </c>
    </row>
    <row r="235" spans="1:17" s="3" customFormat="1" ht="11.25" x14ac:dyDescent="0.2">
      <c r="A235" s="39" t="s">
        <v>254</v>
      </c>
      <c r="B235" s="39"/>
      <c r="C235" s="44"/>
      <c r="D235" s="40"/>
      <c r="E235" s="44"/>
      <c r="F235" s="45">
        <f t="shared" si="109"/>
        <v>0</v>
      </c>
      <c r="G235" s="45">
        <f>G231</f>
        <v>0</v>
      </c>
      <c r="H235" s="45">
        <f t="shared" ref="H235:K235" si="130">H231</f>
        <v>0</v>
      </c>
      <c r="I235" s="45">
        <f t="shared" si="130"/>
        <v>0</v>
      </c>
      <c r="J235" s="45">
        <f t="shared" si="130"/>
        <v>0</v>
      </c>
      <c r="K235" s="81">
        <f t="shared" si="130"/>
        <v>0</v>
      </c>
      <c r="L235" s="45">
        <f t="shared" ref="L235:Q235" si="131">L231</f>
        <v>0</v>
      </c>
      <c r="M235" s="45">
        <f t="shared" si="131"/>
        <v>0</v>
      </c>
      <c r="N235" s="45">
        <f t="shared" si="131"/>
        <v>0</v>
      </c>
      <c r="O235" s="45">
        <f t="shared" si="131"/>
        <v>0</v>
      </c>
      <c r="P235" s="45">
        <f t="shared" si="131"/>
        <v>0</v>
      </c>
      <c r="Q235" s="45">
        <f t="shared" si="131"/>
        <v>0</v>
      </c>
    </row>
    <row r="236" spans="1:17" s="3" customFormat="1" ht="11.25" x14ac:dyDescent="0.2">
      <c r="A236" s="39" t="s">
        <v>80</v>
      </c>
      <c r="B236" s="39"/>
      <c r="C236" s="44"/>
      <c r="D236" s="40"/>
      <c r="E236" s="44"/>
      <c r="F236" s="45">
        <f t="shared" si="109"/>
        <v>0</v>
      </c>
      <c r="G236" s="45">
        <v>0</v>
      </c>
      <c r="H236" s="45">
        <v>0</v>
      </c>
      <c r="I236" s="45">
        <v>0</v>
      </c>
      <c r="J236" s="45">
        <v>0</v>
      </c>
      <c r="K236" s="81">
        <v>0</v>
      </c>
      <c r="L236" s="45">
        <v>0</v>
      </c>
      <c r="M236" s="45">
        <v>0</v>
      </c>
      <c r="N236" s="45">
        <v>0</v>
      </c>
      <c r="O236" s="45">
        <v>0</v>
      </c>
      <c r="P236" s="45">
        <v>0</v>
      </c>
      <c r="Q236" s="45">
        <v>0</v>
      </c>
    </row>
    <row r="237" spans="1:17" s="3" customFormat="1" ht="22.5" x14ac:dyDescent="0.2">
      <c r="A237" s="55" t="s">
        <v>59</v>
      </c>
      <c r="B237" s="55" t="s">
        <v>8</v>
      </c>
      <c r="C237" s="76" t="s">
        <v>304</v>
      </c>
      <c r="D237" s="65" t="s">
        <v>14</v>
      </c>
      <c r="E237" s="44" t="s">
        <v>271</v>
      </c>
      <c r="F237" s="45">
        <f t="shared" si="109"/>
        <v>0</v>
      </c>
      <c r="G237" s="45">
        <v>0</v>
      </c>
      <c r="H237" s="45">
        <v>0</v>
      </c>
      <c r="I237" s="45">
        <v>0</v>
      </c>
      <c r="J237" s="45">
        <v>0</v>
      </c>
      <c r="K237" s="81">
        <v>0</v>
      </c>
      <c r="L237" s="45">
        <v>0</v>
      </c>
      <c r="M237" s="45">
        <v>0</v>
      </c>
      <c r="N237" s="45">
        <v>0</v>
      </c>
      <c r="O237" s="45">
        <v>0</v>
      </c>
      <c r="P237" s="45">
        <v>0</v>
      </c>
      <c r="Q237" s="45">
        <v>0</v>
      </c>
    </row>
    <row r="238" spans="1:17" s="3" customFormat="1" ht="22.5" x14ac:dyDescent="0.2">
      <c r="A238" s="55"/>
      <c r="B238" s="55"/>
      <c r="C238" s="77"/>
      <c r="D238" s="66"/>
      <c r="E238" s="44" t="s">
        <v>268</v>
      </c>
      <c r="F238" s="45">
        <f t="shared" si="109"/>
        <v>493</v>
      </c>
      <c r="G238" s="45">
        <v>0</v>
      </c>
      <c r="H238" s="45">
        <v>0</v>
      </c>
      <c r="I238" s="45">
        <v>0</v>
      </c>
      <c r="J238" s="45">
        <v>393</v>
      </c>
      <c r="K238" s="81">
        <v>100</v>
      </c>
      <c r="L238" s="45">
        <v>0</v>
      </c>
      <c r="M238" s="45">
        <v>0</v>
      </c>
      <c r="N238" s="45">
        <v>0</v>
      </c>
      <c r="O238" s="45">
        <v>0</v>
      </c>
      <c r="P238" s="45">
        <v>0</v>
      </c>
      <c r="Q238" s="45">
        <v>0</v>
      </c>
    </row>
    <row r="239" spans="1:17" s="3" customFormat="1" ht="33.75" x14ac:dyDescent="0.2">
      <c r="A239" s="55"/>
      <c r="B239" s="55"/>
      <c r="C239" s="44" t="s">
        <v>305</v>
      </c>
      <c r="D239" s="40" t="s">
        <v>11</v>
      </c>
      <c r="E239" s="44" t="s">
        <v>177</v>
      </c>
      <c r="F239" s="45">
        <f t="shared" si="109"/>
        <v>545</v>
      </c>
      <c r="G239" s="45">
        <v>0</v>
      </c>
      <c r="H239" s="45">
        <v>0</v>
      </c>
      <c r="I239" s="45">
        <v>0</v>
      </c>
      <c r="J239" s="45">
        <v>545</v>
      </c>
      <c r="K239" s="81">
        <v>0</v>
      </c>
      <c r="L239" s="45">
        <v>0</v>
      </c>
      <c r="M239" s="45">
        <v>0</v>
      </c>
      <c r="N239" s="45">
        <v>0</v>
      </c>
      <c r="O239" s="45">
        <v>0</v>
      </c>
      <c r="P239" s="45">
        <v>0</v>
      </c>
      <c r="Q239" s="45">
        <v>0</v>
      </c>
    </row>
    <row r="240" spans="1:17" s="3" customFormat="1" ht="11.25" x14ac:dyDescent="0.2">
      <c r="A240" s="12" t="s">
        <v>89</v>
      </c>
      <c r="B240" s="39"/>
      <c r="C240" s="44"/>
      <c r="D240" s="40"/>
      <c r="E240" s="44"/>
      <c r="F240" s="13">
        <f t="shared" si="109"/>
        <v>1038</v>
      </c>
      <c r="G240" s="13">
        <f>G241+G242+G243</f>
        <v>0</v>
      </c>
      <c r="H240" s="13">
        <f t="shared" ref="H240:K240" si="132">H241+H242+H243</f>
        <v>0</v>
      </c>
      <c r="I240" s="13">
        <f t="shared" si="132"/>
        <v>0</v>
      </c>
      <c r="J240" s="13">
        <f t="shared" si="132"/>
        <v>938</v>
      </c>
      <c r="K240" s="82">
        <f t="shared" si="132"/>
        <v>100</v>
      </c>
      <c r="L240" s="13">
        <f t="shared" ref="L240:Q240" si="133">L241+L242+L243</f>
        <v>0</v>
      </c>
      <c r="M240" s="13">
        <f t="shared" si="133"/>
        <v>0</v>
      </c>
      <c r="N240" s="13">
        <f t="shared" si="133"/>
        <v>0</v>
      </c>
      <c r="O240" s="13">
        <f t="shared" si="133"/>
        <v>0</v>
      </c>
      <c r="P240" s="13">
        <f t="shared" si="133"/>
        <v>0</v>
      </c>
      <c r="Q240" s="13">
        <f t="shared" si="133"/>
        <v>0</v>
      </c>
    </row>
    <row r="241" spans="1:17" s="3" customFormat="1" ht="11.25" x14ac:dyDescent="0.2">
      <c r="A241" s="39" t="s">
        <v>5</v>
      </c>
      <c r="B241" s="39"/>
      <c r="C241" s="44"/>
      <c r="D241" s="40"/>
      <c r="E241" s="44"/>
      <c r="F241" s="45">
        <f t="shared" si="109"/>
        <v>545</v>
      </c>
      <c r="G241" s="45">
        <f>G237+G239</f>
        <v>0</v>
      </c>
      <c r="H241" s="45">
        <f t="shared" ref="H241:K241" si="134">H237+H239</f>
        <v>0</v>
      </c>
      <c r="I241" s="45">
        <f t="shared" si="134"/>
        <v>0</v>
      </c>
      <c r="J241" s="45">
        <f t="shared" si="134"/>
        <v>545</v>
      </c>
      <c r="K241" s="81">
        <f t="shared" si="134"/>
        <v>0</v>
      </c>
      <c r="L241" s="45">
        <f t="shared" ref="L241:Q241" si="135">L237+L239</f>
        <v>0</v>
      </c>
      <c r="M241" s="45">
        <f t="shared" si="135"/>
        <v>0</v>
      </c>
      <c r="N241" s="45">
        <f t="shared" si="135"/>
        <v>0</v>
      </c>
      <c r="O241" s="45">
        <f t="shared" si="135"/>
        <v>0</v>
      </c>
      <c r="P241" s="45">
        <f t="shared" si="135"/>
        <v>0</v>
      </c>
      <c r="Q241" s="45">
        <f t="shared" si="135"/>
        <v>0</v>
      </c>
    </row>
    <row r="242" spans="1:17" s="3" customFormat="1" ht="11.25" x14ac:dyDescent="0.2">
      <c r="A242" s="39" t="s">
        <v>254</v>
      </c>
      <c r="B242" s="39"/>
      <c r="C242" s="44"/>
      <c r="D242" s="40"/>
      <c r="E242" s="44"/>
      <c r="F242" s="45">
        <f t="shared" si="109"/>
        <v>493</v>
      </c>
      <c r="G242" s="45">
        <f>G238</f>
        <v>0</v>
      </c>
      <c r="H242" s="45">
        <f t="shared" ref="H242:K242" si="136">H238</f>
        <v>0</v>
      </c>
      <c r="I242" s="45">
        <f t="shared" si="136"/>
        <v>0</v>
      </c>
      <c r="J242" s="45">
        <f t="shared" si="136"/>
        <v>393</v>
      </c>
      <c r="K242" s="81">
        <f t="shared" si="136"/>
        <v>100</v>
      </c>
      <c r="L242" s="45">
        <f t="shared" ref="L242:Q242" si="137">L238</f>
        <v>0</v>
      </c>
      <c r="M242" s="45">
        <f t="shared" si="137"/>
        <v>0</v>
      </c>
      <c r="N242" s="45">
        <f t="shared" si="137"/>
        <v>0</v>
      </c>
      <c r="O242" s="45">
        <f t="shared" si="137"/>
        <v>0</v>
      </c>
      <c r="P242" s="45">
        <f t="shared" si="137"/>
        <v>0</v>
      </c>
      <c r="Q242" s="45">
        <f t="shared" si="137"/>
        <v>0</v>
      </c>
    </row>
    <row r="243" spans="1:17" s="3" customFormat="1" ht="11.25" x14ac:dyDescent="0.2">
      <c r="A243" s="39" t="s">
        <v>80</v>
      </c>
      <c r="B243" s="39"/>
      <c r="C243" s="44"/>
      <c r="D243" s="40"/>
      <c r="E243" s="44"/>
      <c r="F243" s="45">
        <f t="shared" si="109"/>
        <v>0</v>
      </c>
      <c r="G243" s="45">
        <v>0</v>
      </c>
      <c r="H243" s="45">
        <v>0</v>
      </c>
      <c r="I243" s="45">
        <v>0</v>
      </c>
      <c r="J243" s="45">
        <v>0</v>
      </c>
      <c r="K243" s="81">
        <v>0</v>
      </c>
      <c r="L243" s="45">
        <v>0</v>
      </c>
      <c r="M243" s="45">
        <v>0</v>
      </c>
      <c r="N243" s="45">
        <v>0</v>
      </c>
      <c r="O243" s="45">
        <v>0</v>
      </c>
      <c r="P243" s="45">
        <v>0</v>
      </c>
      <c r="Q243" s="45">
        <v>0</v>
      </c>
    </row>
    <row r="244" spans="1:17" s="3" customFormat="1" ht="78.75" x14ac:dyDescent="0.2">
      <c r="A244" s="39" t="s">
        <v>82</v>
      </c>
      <c r="B244" s="39" t="s">
        <v>29</v>
      </c>
      <c r="C244" s="44" t="s">
        <v>47</v>
      </c>
      <c r="D244" s="40" t="s">
        <v>14</v>
      </c>
      <c r="E244" s="44" t="s">
        <v>268</v>
      </c>
      <c r="F244" s="45">
        <f t="shared" si="109"/>
        <v>500</v>
      </c>
      <c r="G244" s="45">
        <v>0</v>
      </c>
      <c r="H244" s="45">
        <v>0</v>
      </c>
      <c r="I244" s="45">
        <v>0</v>
      </c>
      <c r="J244" s="45">
        <v>0</v>
      </c>
      <c r="K244" s="81">
        <v>500</v>
      </c>
      <c r="L244" s="45">
        <v>0</v>
      </c>
      <c r="M244" s="45">
        <v>0</v>
      </c>
      <c r="N244" s="45">
        <v>0</v>
      </c>
      <c r="O244" s="45">
        <v>0</v>
      </c>
      <c r="P244" s="45">
        <v>0</v>
      </c>
      <c r="Q244" s="45">
        <v>0</v>
      </c>
    </row>
    <row r="245" spans="1:17" s="3" customFormat="1" ht="11.25" x14ac:dyDescent="0.2">
      <c r="A245" s="12" t="s">
        <v>89</v>
      </c>
      <c r="B245" s="39"/>
      <c r="C245" s="44"/>
      <c r="D245" s="40"/>
      <c r="E245" s="44"/>
      <c r="F245" s="13">
        <f t="shared" si="109"/>
        <v>500</v>
      </c>
      <c r="G245" s="13">
        <f>G246+G247+G248</f>
        <v>0</v>
      </c>
      <c r="H245" s="13">
        <f t="shared" ref="H245:K245" si="138">H246+H247+H248</f>
        <v>0</v>
      </c>
      <c r="I245" s="13">
        <f t="shared" si="138"/>
        <v>0</v>
      </c>
      <c r="J245" s="13">
        <f t="shared" si="138"/>
        <v>0</v>
      </c>
      <c r="K245" s="82">
        <f t="shared" si="138"/>
        <v>500</v>
      </c>
      <c r="L245" s="13">
        <f t="shared" ref="L245:Q245" si="139">L246+L247+L248</f>
        <v>0</v>
      </c>
      <c r="M245" s="13">
        <f t="shared" si="139"/>
        <v>0</v>
      </c>
      <c r="N245" s="13">
        <f t="shared" si="139"/>
        <v>0</v>
      </c>
      <c r="O245" s="13">
        <f t="shared" si="139"/>
        <v>0</v>
      </c>
      <c r="P245" s="13">
        <f t="shared" si="139"/>
        <v>0</v>
      </c>
      <c r="Q245" s="13">
        <f t="shared" si="139"/>
        <v>0</v>
      </c>
    </row>
    <row r="246" spans="1:17" s="3" customFormat="1" ht="11.25" x14ac:dyDescent="0.2">
      <c r="A246" s="39" t="s">
        <v>5</v>
      </c>
      <c r="B246" s="39"/>
      <c r="C246" s="44"/>
      <c r="D246" s="40"/>
      <c r="E246" s="44"/>
      <c r="F246" s="45">
        <f t="shared" si="109"/>
        <v>0</v>
      </c>
      <c r="G246" s="45">
        <v>0</v>
      </c>
      <c r="H246" s="45">
        <v>0</v>
      </c>
      <c r="I246" s="45">
        <v>0</v>
      </c>
      <c r="J246" s="45">
        <v>0</v>
      </c>
      <c r="K246" s="81">
        <v>0</v>
      </c>
      <c r="L246" s="45">
        <v>0</v>
      </c>
      <c r="M246" s="45">
        <v>0</v>
      </c>
      <c r="N246" s="45">
        <v>0</v>
      </c>
      <c r="O246" s="45">
        <v>0</v>
      </c>
      <c r="P246" s="45">
        <v>0</v>
      </c>
      <c r="Q246" s="45">
        <v>0</v>
      </c>
    </row>
    <row r="247" spans="1:17" s="3" customFormat="1" ht="11.25" x14ac:dyDescent="0.2">
      <c r="A247" s="39" t="s">
        <v>254</v>
      </c>
      <c r="B247" s="39"/>
      <c r="C247" s="44"/>
      <c r="D247" s="40"/>
      <c r="E247" s="44"/>
      <c r="F247" s="45">
        <f t="shared" si="109"/>
        <v>500</v>
      </c>
      <c r="G247" s="45">
        <f>G244</f>
        <v>0</v>
      </c>
      <c r="H247" s="45">
        <f t="shared" ref="H247:K247" si="140">H244</f>
        <v>0</v>
      </c>
      <c r="I247" s="45">
        <f t="shared" si="140"/>
        <v>0</v>
      </c>
      <c r="J247" s="45">
        <f t="shared" si="140"/>
        <v>0</v>
      </c>
      <c r="K247" s="81">
        <f t="shared" si="140"/>
        <v>500</v>
      </c>
      <c r="L247" s="45">
        <f t="shared" ref="L247:Q247" si="141">L244</f>
        <v>0</v>
      </c>
      <c r="M247" s="45">
        <f t="shared" si="141"/>
        <v>0</v>
      </c>
      <c r="N247" s="45">
        <f t="shared" si="141"/>
        <v>0</v>
      </c>
      <c r="O247" s="45">
        <f t="shared" si="141"/>
        <v>0</v>
      </c>
      <c r="P247" s="45">
        <f t="shared" si="141"/>
        <v>0</v>
      </c>
      <c r="Q247" s="45">
        <f t="shared" si="141"/>
        <v>0</v>
      </c>
    </row>
    <row r="248" spans="1:17" s="3" customFormat="1" ht="11.25" x14ac:dyDescent="0.2">
      <c r="A248" s="39" t="s">
        <v>80</v>
      </c>
      <c r="B248" s="39"/>
      <c r="C248" s="44"/>
      <c r="D248" s="40"/>
      <c r="E248" s="44"/>
      <c r="F248" s="45">
        <f t="shared" si="109"/>
        <v>0</v>
      </c>
      <c r="G248" s="45">
        <v>0</v>
      </c>
      <c r="H248" s="45">
        <v>0</v>
      </c>
      <c r="I248" s="45">
        <v>0</v>
      </c>
      <c r="J248" s="45">
        <v>0</v>
      </c>
      <c r="K248" s="81">
        <v>0</v>
      </c>
      <c r="L248" s="45">
        <v>0</v>
      </c>
      <c r="M248" s="45">
        <v>0</v>
      </c>
      <c r="N248" s="45">
        <v>0</v>
      </c>
      <c r="O248" s="45">
        <v>0</v>
      </c>
      <c r="P248" s="45">
        <v>0</v>
      </c>
      <c r="Q248" s="45">
        <v>0</v>
      </c>
    </row>
    <row r="249" spans="1:17" s="3" customFormat="1" ht="45" x14ac:dyDescent="0.2">
      <c r="A249" s="39" t="s">
        <v>60</v>
      </c>
      <c r="B249" s="39" t="s">
        <v>8</v>
      </c>
      <c r="C249" s="44" t="s">
        <v>47</v>
      </c>
      <c r="D249" s="40" t="s">
        <v>14</v>
      </c>
      <c r="E249" s="44" t="s">
        <v>268</v>
      </c>
      <c r="F249" s="45">
        <f t="shared" si="109"/>
        <v>150</v>
      </c>
      <c r="G249" s="45">
        <v>0</v>
      </c>
      <c r="H249" s="45">
        <v>0</v>
      </c>
      <c r="I249" s="45">
        <v>0</v>
      </c>
      <c r="J249" s="45">
        <v>0</v>
      </c>
      <c r="K249" s="81">
        <v>150</v>
      </c>
      <c r="L249" s="45">
        <v>0</v>
      </c>
      <c r="M249" s="45">
        <v>0</v>
      </c>
      <c r="N249" s="45">
        <v>0</v>
      </c>
      <c r="O249" s="45">
        <v>0</v>
      </c>
      <c r="P249" s="45">
        <v>0</v>
      </c>
      <c r="Q249" s="45">
        <v>0</v>
      </c>
    </row>
    <row r="250" spans="1:17" s="3" customFormat="1" ht="11.25" x14ac:dyDescent="0.2">
      <c r="A250" s="12" t="s">
        <v>89</v>
      </c>
      <c r="B250" s="39"/>
      <c r="C250" s="44"/>
      <c r="D250" s="41"/>
      <c r="E250" s="44"/>
      <c r="F250" s="13">
        <f t="shared" si="109"/>
        <v>150</v>
      </c>
      <c r="G250" s="13">
        <f>G251+G252+G253</f>
        <v>0</v>
      </c>
      <c r="H250" s="13">
        <f t="shared" ref="H250:K250" si="142">H251+H252+H253</f>
        <v>0</v>
      </c>
      <c r="I250" s="13">
        <f t="shared" si="142"/>
        <v>0</v>
      </c>
      <c r="J250" s="13">
        <f t="shared" si="142"/>
        <v>0</v>
      </c>
      <c r="K250" s="82">
        <f t="shared" si="142"/>
        <v>150</v>
      </c>
      <c r="L250" s="13">
        <f t="shared" ref="L250:Q250" si="143">L251+L252+L253</f>
        <v>0</v>
      </c>
      <c r="M250" s="13">
        <f t="shared" si="143"/>
        <v>0</v>
      </c>
      <c r="N250" s="13">
        <f t="shared" si="143"/>
        <v>0</v>
      </c>
      <c r="O250" s="13">
        <f t="shared" si="143"/>
        <v>0</v>
      </c>
      <c r="P250" s="13">
        <f t="shared" si="143"/>
        <v>0</v>
      </c>
      <c r="Q250" s="13">
        <f t="shared" si="143"/>
        <v>0</v>
      </c>
    </row>
    <row r="251" spans="1:17" s="3" customFormat="1" ht="11.25" x14ac:dyDescent="0.2">
      <c r="A251" s="39" t="s">
        <v>5</v>
      </c>
      <c r="B251" s="39"/>
      <c r="C251" s="44"/>
      <c r="D251" s="41"/>
      <c r="E251" s="44"/>
      <c r="F251" s="45">
        <f t="shared" si="109"/>
        <v>0</v>
      </c>
      <c r="G251" s="45">
        <v>0</v>
      </c>
      <c r="H251" s="45">
        <v>0</v>
      </c>
      <c r="I251" s="45">
        <v>0</v>
      </c>
      <c r="J251" s="45">
        <v>0</v>
      </c>
      <c r="K251" s="81">
        <v>0</v>
      </c>
      <c r="L251" s="45">
        <v>0</v>
      </c>
      <c r="M251" s="45">
        <v>0</v>
      </c>
      <c r="N251" s="45">
        <v>0</v>
      </c>
      <c r="O251" s="45">
        <v>0</v>
      </c>
      <c r="P251" s="45">
        <v>0</v>
      </c>
      <c r="Q251" s="45">
        <v>0</v>
      </c>
    </row>
    <row r="252" spans="1:17" s="3" customFormat="1" ht="11.25" x14ac:dyDescent="0.2">
      <c r="A252" s="39" t="s">
        <v>254</v>
      </c>
      <c r="B252" s="39"/>
      <c r="C252" s="44"/>
      <c r="D252" s="41"/>
      <c r="E252" s="44"/>
      <c r="F252" s="45">
        <f t="shared" si="109"/>
        <v>150</v>
      </c>
      <c r="G252" s="45">
        <f>G249</f>
        <v>0</v>
      </c>
      <c r="H252" s="45">
        <f t="shared" ref="H252:K252" si="144">H249</f>
        <v>0</v>
      </c>
      <c r="I252" s="45">
        <f t="shared" si="144"/>
        <v>0</v>
      </c>
      <c r="J252" s="45">
        <f t="shared" si="144"/>
        <v>0</v>
      </c>
      <c r="K252" s="81">
        <f t="shared" si="144"/>
        <v>150</v>
      </c>
      <c r="L252" s="45">
        <f t="shared" ref="L252:Q252" si="145">L249</f>
        <v>0</v>
      </c>
      <c r="M252" s="45">
        <f t="shared" si="145"/>
        <v>0</v>
      </c>
      <c r="N252" s="45">
        <f t="shared" si="145"/>
        <v>0</v>
      </c>
      <c r="O252" s="45">
        <f t="shared" si="145"/>
        <v>0</v>
      </c>
      <c r="P252" s="45">
        <f t="shared" si="145"/>
        <v>0</v>
      </c>
      <c r="Q252" s="45">
        <f t="shared" si="145"/>
        <v>0</v>
      </c>
    </row>
    <row r="253" spans="1:17" s="3" customFormat="1" ht="11.25" x14ac:dyDescent="0.2">
      <c r="A253" s="39" t="s">
        <v>80</v>
      </c>
      <c r="B253" s="39"/>
      <c r="C253" s="44"/>
      <c r="D253" s="41"/>
      <c r="E253" s="44"/>
      <c r="F253" s="45">
        <f t="shared" si="109"/>
        <v>0</v>
      </c>
      <c r="G253" s="45">
        <v>0</v>
      </c>
      <c r="H253" s="45">
        <v>0</v>
      </c>
      <c r="I253" s="45">
        <v>0</v>
      </c>
      <c r="J253" s="45">
        <v>0</v>
      </c>
      <c r="K253" s="81">
        <v>0</v>
      </c>
      <c r="L253" s="45">
        <v>0</v>
      </c>
      <c r="M253" s="45">
        <v>0</v>
      </c>
      <c r="N253" s="45">
        <v>0</v>
      </c>
      <c r="O253" s="45">
        <v>0</v>
      </c>
      <c r="P253" s="45">
        <v>0</v>
      </c>
      <c r="Q253" s="45">
        <v>0</v>
      </c>
    </row>
    <row r="254" spans="1:17" s="3" customFormat="1" ht="33.75" x14ac:dyDescent="0.2">
      <c r="A254" s="39" t="s">
        <v>83</v>
      </c>
      <c r="B254" s="39" t="s">
        <v>29</v>
      </c>
      <c r="C254" s="44" t="s">
        <v>42</v>
      </c>
      <c r="D254" s="41" t="s">
        <v>14</v>
      </c>
      <c r="E254" s="44" t="s">
        <v>268</v>
      </c>
      <c r="F254" s="45">
        <f t="shared" si="109"/>
        <v>155</v>
      </c>
      <c r="G254" s="45">
        <v>0</v>
      </c>
      <c r="H254" s="45">
        <v>0</v>
      </c>
      <c r="I254" s="45">
        <v>0</v>
      </c>
      <c r="J254" s="45">
        <v>0</v>
      </c>
      <c r="K254" s="81">
        <v>155</v>
      </c>
      <c r="L254" s="45">
        <v>0</v>
      </c>
      <c r="M254" s="45">
        <v>0</v>
      </c>
      <c r="N254" s="45">
        <v>0</v>
      </c>
      <c r="O254" s="45">
        <v>0</v>
      </c>
      <c r="P254" s="45">
        <v>0</v>
      </c>
      <c r="Q254" s="45">
        <v>0</v>
      </c>
    </row>
    <row r="255" spans="1:17" s="3" customFormat="1" ht="11.25" x14ac:dyDescent="0.2">
      <c r="A255" s="12" t="s">
        <v>89</v>
      </c>
      <c r="B255" s="39"/>
      <c r="C255" s="44"/>
      <c r="D255" s="40"/>
      <c r="E255" s="44"/>
      <c r="F255" s="13">
        <f>SUM(G255:K255)</f>
        <v>155</v>
      </c>
      <c r="G255" s="13">
        <f>G256+G257+G258</f>
        <v>0</v>
      </c>
      <c r="H255" s="13">
        <f t="shared" ref="H255:K255" si="146">H256+H257+H258</f>
        <v>0</v>
      </c>
      <c r="I255" s="13">
        <f t="shared" si="146"/>
        <v>0</v>
      </c>
      <c r="J255" s="13">
        <f t="shared" si="146"/>
        <v>0</v>
      </c>
      <c r="K255" s="82">
        <f t="shared" si="146"/>
        <v>155</v>
      </c>
      <c r="L255" s="13">
        <f t="shared" ref="L255:Q255" si="147">L256+L257+L258</f>
        <v>0</v>
      </c>
      <c r="M255" s="13">
        <f t="shared" si="147"/>
        <v>0</v>
      </c>
      <c r="N255" s="13">
        <f t="shared" si="147"/>
        <v>0</v>
      </c>
      <c r="O255" s="13">
        <f t="shared" si="147"/>
        <v>0</v>
      </c>
      <c r="P255" s="13">
        <f t="shared" si="147"/>
        <v>0</v>
      </c>
      <c r="Q255" s="13">
        <f t="shared" si="147"/>
        <v>0</v>
      </c>
    </row>
    <row r="256" spans="1:17" s="3" customFormat="1" ht="11.25" x14ac:dyDescent="0.2">
      <c r="A256" s="39" t="s">
        <v>5</v>
      </c>
      <c r="B256" s="39"/>
      <c r="C256" s="44"/>
      <c r="D256" s="40"/>
      <c r="E256" s="44"/>
      <c r="F256" s="45">
        <f t="shared" si="109"/>
        <v>0</v>
      </c>
      <c r="G256" s="45">
        <v>0</v>
      </c>
      <c r="H256" s="45">
        <v>0</v>
      </c>
      <c r="I256" s="45">
        <v>0</v>
      </c>
      <c r="J256" s="45">
        <v>0</v>
      </c>
      <c r="K256" s="81">
        <v>0</v>
      </c>
      <c r="L256" s="45">
        <v>0</v>
      </c>
      <c r="M256" s="45">
        <v>0</v>
      </c>
      <c r="N256" s="45">
        <v>0</v>
      </c>
      <c r="O256" s="45">
        <v>0</v>
      </c>
      <c r="P256" s="45">
        <v>0</v>
      </c>
      <c r="Q256" s="45">
        <v>0</v>
      </c>
    </row>
    <row r="257" spans="1:17" s="3" customFormat="1" ht="11.25" x14ac:dyDescent="0.2">
      <c r="A257" s="39" t="s">
        <v>254</v>
      </c>
      <c r="B257" s="39"/>
      <c r="C257" s="44"/>
      <c r="D257" s="40"/>
      <c r="E257" s="44"/>
      <c r="F257" s="45">
        <f t="shared" si="109"/>
        <v>155</v>
      </c>
      <c r="G257" s="45">
        <f>G254</f>
        <v>0</v>
      </c>
      <c r="H257" s="45">
        <f t="shared" ref="H257:K257" si="148">H254</f>
        <v>0</v>
      </c>
      <c r="I257" s="45">
        <f t="shared" si="148"/>
        <v>0</v>
      </c>
      <c r="J257" s="45">
        <f t="shared" si="148"/>
        <v>0</v>
      </c>
      <c r="K257" s="81">
        <f t="shared" si="148"/>
        <v>155</v>
      </c>
      <c r="L257" s="45">
        <f t="shared" ref="L257:Q257" si="149">L254</f>
        <v>0</v>
      </c>
      <c r="M257" s="45">
        <f t="shared" si="149"/>
        <v>0</v>
      </c>
      <c r="N257" s="45">
        <f t="shared" si="149"/>
        <v>0</v>
      </c>
      <c r="O257" s="45">
        <f t="shared" si="149"/>
        <v>0</v>
      </c>
      <c r="P257" s="45">
        <f t="shared" si="149"/>
        <v>0</v>
      </c>
      <c r="Q257" s="45">
        <f t="shared" si="149"/>
        <v>0</v>
      </c>
    </row>
    <row r="258" spans="1:17" s="3" customFormat="1" ht="11.25" x14ac:dyDescent="0.2">
      <c r="A258" s="39" t="s">
        <v>80</v>
      </c>
      <c r="B258" s="39"/>
      <c r="C258" s="44"/>
      <c r="D258" s="41"/>
      <c r="E258" s="44"/>
      <c r="F258" s="45">
        <f t="shared" si="109"/>
        <v>0</v>
      </c>
      <c r="G258" s="45">
        <v>0</v>
      </c>
      <c r="H258" s="45">
        <v>0</v>
      </c>
      <c r="I258" s="45">
        <v>0</v>
      </c>
      <c r="J258" s="45">
        <v>0</v>
      </c>
      <c r="K258" s="81">
        <v>0</v>
      </c>
      <c r="L258" s="45">
        <v>0</v>
      </c>
      <c r="M258" s="45">
        <v>0</v>
      </c>
      <c r="N258" s="45">
        <v>0</v>
      </c>
      <c r="O258" s="45">
        <v>0</v>
      </c>
      <c r="P258" s="45">
        <v>0</v>
      </c>
      <c r="Q258" s="45">
        <v>0</v>
      </c>
    </row>
    <row r="259" spans="1:17" s="3" customFormat="1" ht="33.75" x14ac:dyDescent="0.2">
      <c r="A259" s="39" t="s">
        <v>84</v>
      </c>
      <c r="B259" s="39" t="s">
        <v>8</v>
      </c>
      <c r="C259" s="44" t="s">
        <v>30</v>
      </c>
      <c r="D259" s="41" t="s">
        <v>14</v>
      </c>
      <c r="E259" s="44" t="s">
        <v>268</v>
      </c>
      <c r="F259" s="45">
        <f t="shared" si="109"/>
        <v>0</v>
      </c>
      <c r="G259" s="45">
        <v>0</v>
      </c>
      <c r="H259" s="45">
        <v>0</v>
      </c>
      <c r="I259" s="45">
        <v>0</v>
      </c>
      <c r="J259" s="45">
        <v>0</v>
      </c>
      <c r="K259" s="81">
        <v>0</v>
      </c>
      <c r="L259" s="45">
        <v>0</v>
      </c>
      <c r="M259" s="45">
        <v>0</v>
      </c>
      <c r="N259" s="45">
        <v>0</v>
      </c>
      <c r="O259" s="45">
        <v>0</v>
      </c>
      <c r="P259" s="45">
        <v>0</v>
      </c>
      <c r="Q259" s="45">
        <v>0</v>
      </c>
    </row>
    <row r="260" spans="1:17" s="3" customFormat="1" ht="11.25" x14ac:dyDescent="0.2">
      <c r="A260" s="12" t="s">
        <v>89</v>
      </c>
      <c r="B260" s="39"/>
      <c r="C260" s="44"/>
      <c r="D260" s="40"/>
      <c r="E260" s="44"/>
      <c r="F260" s="13">
        <f t="shared" si="109"/>
        <v>0</v>
      </c>
      <c r="G260" s="13">
        <f>G261+G262+G263</f>
        <v>0</v>
      </c>
      <c r="H260" s="13">
        <f t="shared" ref="H260:K260" si="150">H261+H262+H263</f>
        <v>0</v>
      </c>
      <c r="I260" s="13">
        <f t="shared" si="150"/>
        <v>0</v>
      </c>
      <c r="J260" s="13">
        <f t="shared" si="150"/>
        <v>0</v>
      </c>
      <c r="K260" s="82">
        <f t="shared" si="150"/>
        <v>0</v>
      </c>
      <c r="L260" s="13">
        <f t="shared" ref="L260:Q260" si="151">L261+L262+L263</f>
        <v>0</v>
      </c>
      <c r="M260" s="13">
        <f t="shared" si="151"/>
        <v>0</v>
      </c>
      <c r="N260" s="13">
        <f t="shared" si="151"/>
        <v>0</v>
      </c>
      <c r="O260" s="13">
        <f t="shared" si="151"/>
        <v>0</v>
      </c>
      <c r="P260" s="13">
        <f t="shared" si="151"/>
        <v>0</v>
      </c>
      <c r="Q260" s="13">
        <f t="shared" si="151"/>
        <v>0</v>
      </c>
    </row>
    <row r="261" spans="1:17" s="3" customFormat="1" ht="11.25" x14ac:dyDescent="0.2">
      <c r="A261" s="39" t="s">
        <v>5</v>
      </c>
      <c r="B261" s="39"/>
      <c r="C261" s="44"/>
      <c r="D261" s="40"/>
      <c r="E261" s="44"/>
      <c r="F261" s="45">
        <f t="shared" si="109"/>
        <v>0</v>
      </c>
      <c r="G261" s="45">
        <v>0</v>
      </c>
      <c r="H261" s="45">
        <v>0</v>
      </c>
      <c r="I261" s="45">
        <v>0</v>
      </c>
      <c r="J261" s="45">
        <v>0</v>
      </c>
      <c r="K261" s="81">
        <v>0</v>
      </c>
      <c r="L261" s="45">
        <v>0</v>
      </c>
      <c r="M261" s="45">
        <v>0</v>
      </c>
      <c r="N261" s="45">
        <v>0</v>
      </c>
      <c r="O261" s="45">
        <v>0</v>
      </c>
      <c r="P261" s="45">
        <v>0</v>
      </c>
      <c r="Q261" s="45">
        <v>0</v>
      </c>
    </row>
    <row r="262" spans="1:17" s="3" customFormat="1" ht="11.25" x14ac:dyDescent="0.2">
      <c r="A262" s="39" t="s">
        <v>254</v>
      </c>
      <c r="B262" s="39"/>
      <c r="C262" s="44"/>
      <c r="D262" s="40"/>
      <c r="E262" s="44"/>
      <c r="F262" s="45">
        <f t="shared" si="109"/>
        <v>0</v>
      </c>
      <c r="G262" s="45">
        <f>G259</f>
        <v>0</v>
      </c>
      <c r="H262" s="45">
        <f>H259</f>
        <v>0</v>
      </c>
      <c r="I262" s="45">
        <f>I259</f>
        <v>0</v>
      </c>
      <c r="J262" s="45">
        <f>J259</f>
        <v>0</v>
      </c>
      <c r="K262" s="81">
        <f>K259</f>
        <v>0</v>
      </c>
      <c r="L262" s="45">
        <f t="shared" ref="L262:Q262" si="152">L259</f>
        <v>0</v>
      </c>
      <c r="M262" s="45">
        <f t="shared" si="152"/>
        <v>0</v>
      </c>
      <c r="N262" s="45">
        <f t="shared" si="152"/>
        <v>0</v>
      </c>
      <c r="O262" s="45">
        <f t="shared" si="152"/>
        <v>0</v>
      </c>
      <c r="P262" s="45">
        <f t="shared" si="152"/>
        <v>0</v>
      </c>
      <c r="Q262" s="45">
        <f t="shared" si="152"/>
        <v>0</v>
      </c>
    </row>
    <row r="263" spans="1:17" s="3" customFormat="1" ht="11.25" x14ac:dyDescent="0.2">
      <c r="A263" s="39" t="s">
        <v>80</v>
      </c>
      <c r="B263" s="39"/>
      <c r="C263" s="50"/>
      <c r="D263" s="41"/>
      <c r="E263" s="44"/>
      <c r="F263" s="45">
        <f t="shared" si="109"/>
        <v>0</v>
      </c>
      <c r="G263" s="45">
        <v>0</v>
      </c>
      <c r="H263" s="45">
        <v>0</v>
      </c>
      <c r="I263" s="45">
        <v>0</v>
      </c>
      <c r="J263" s="45">
        <v>0</v>
      </c>
      <c r="K263" s="81">
        <v>0</v>
      </c>
      <c r="L263" s="45">
        <v>0</v>
      </c>
      <c r="M263" s="45">
        <v>0</v>
      </c>
      <c r="N263" s="45">
        <v>0</v>
      </c>
      <c r="O263" s="45">
        <v>0</v>
      </c>
      <c r="P263" s="45">
        <v>0</v>
      </c>
      <c r="Q263" s="45">
        <v>0</v>
      </c>
    </row>
    <row r="264" spans="1:17" s="3" customFormat="1" ht="22.5" x14ac:dyDescent="0.2">
      <c r="A264" s="55" t="s">
        <v>85</v>
      </c>
      <c r="B264" s="55" t="s">
        <v>8</v>
      </c>
      <c r="C264" s="76" t="s">
        <v>306</v>
      </c>
      <c r="D264" s="65" t="s">
        <v>14</v>
      </c>
      <c r="E264" s="44" t="s">
        <v>268</v>
      </c>
      <c r="F264" s="45">
        <f t="shared" si="109"/>
        <v>60</v>
      </c>
      <c r="G264" s="45">
        <v>0</v>
      </c>
      <c r="H264" s="45">
        <v>0</v>
      </c>
      <c r="I264" s="45">
        <v>0</v>
      </c>
      <c r="J264" s="45">
        <v>40</v>
      </c>
      <c r="K264" s="81">
        <v>20</v>
      </c>
      <c r="L264" s="45">
        <v>0</v>
      </c>
      <c r="M264" s="45">
        <v>0</v>
      </c>
      <c r="N264" s="45">
        <v>0</v>
      </c>
      <c r="O264" s="45">
        <v>0</v>
      </c>
      <c r="P264" s="45">
        <v>0</v>
      </c>
      <c r="Q264" s="45">
        <v>0</v>
      </c>
    </row>
    <row r="265" spans="1:17" s="3" customFormat="1" ht="22.5" x14ac:dyDescent="0.2">
      <c r="A265" s="55"/>
      <c r="B265" s="55"/>
      <c r="C265" s="77"/>
      <c r="D265" s="66"/>
      <c r="E265" s="44" t="s">
        <v>177</v>
      </c>
      <c r="F265" s="45">
        <f t="shared" si="109"/>
        <v>0</v>
      </c>
      <c r="G265" s="45">
        <v>0</v>
      </c>
      <c r="H265" s="45">
        <v>0</v>
      </c>
      <c r="I265" s="45">
        <v>0</v>
      </c>
      <c r="J265" s="45">
        <v>0</v>
      </c>
      <c r="K265" s="81">
        <v>0</v>
      </c>
      <c r="L265" s="45">
        <v>0</v>
      </c>
      <c r="M265" s="45">
        <v>0</v>
      </c>
      <c r="N265" s="45">
        <v>0</v>
      </c>
      <c r="O265" s="45">
        <v>0</v>
      </c>
      <c r="P265" s="45">
        <v>0</v>
      </c>
      <c r="Q265" s="45">
        <v>0</v>
      </c>
    </row>
    <row r="266" spans="1:17" s="3" customFormat="1" ht="11.25" x14ac:dyDescent="0.2">
      <c r="A266" s="12" t="s">
        <v>89</v>
      </c>
      <c r="B266" s="39"/>
      <c r="C266" s="44"/>
      <c r="D266" s="40"/>
      <c r="E266" s="44"/>
      <c r="F266" s="13">
        <f t="shared" si="109"/>
        <v>60</v>
      </c>
      <c r="G266" s="13">
        <f>G267+G268+G269</f>
        <v>0</v>
      </c>
      <c r="H266" s="13">
        <f t="shared" ref="H266:K266" si="153">H267+H268+H269</f>
        <v>0</v>
      </c>
      <c r="I266" s="13">
        <f t="shared" si="153"/>
        <v>0</v>
      </c>
      <c r="J266" s="13">
        <f t="shared" si="153"/>
        <v>40</v>
      </c>
      <c r="K266" s="82">
        <f t="shared" si="153"/>
        <v>20</v>
      </c>
      <c r="L266" s="13">
        <f t="shared" ref="L266:Q266" si="154">L267+L268+L269</f>
        <v>0</v>
      </c>
      <c r="M266" s="13">
        <f t="shared" si="154"/>
        <v>0</v>
      </c>
      <c r="N266" s="13">
        <f t="shared" si="154"/>
        <v>0</v>
      </c>
      <c r="O266" s="13">
        <f t="shared" si="154"/>
        <v>0</v>
      </c>
      <c r="P266" s="13">
        <f t="shared" si="154"/>
        <v>0</v>
      </c>
      <c r="Q266" s="13">
        <f t="shared" si="154"/>
        <v>0</v>
      </c>
    </row>
    <row r="267" spans="1:17" s="3" customFormat="1" ht="11.25" x14ac:dyDescent="0.2">
      <c r="A267" s="39" t="s">
        <v>5</v>
      </c>
      <c r="B267" s="39"/>
      <c r="C267" s="44"/>
      <c r="D267" s="40"/>
      <c r="E267" s="44"/>
      <c r="F267" s="45">
        <f t="shared" si="109"/>
        <v>0</v>
      </c>
      <c r="G267" s="45">
        <f>G265</f>
        <v>0</v>
      </c>
      <c r="H267" s="45">
        <f t="shared" ref="H267:K267" si="155">H265</f>
        <v>0</v>
      </c>
      <c r="I267" s="45">
        <f t="shared" si="155"/>
        <v>0</v>
      </c>
      <c r="J267" s="45">
        <f t="shared" si="155"/>
        <v>0</v>
      </c>
      <c r="K267" s="81">
        <f t="shared" si="155"/>
        <v>0</v>
      </c>
      <c r="L267" s="45">
        <f t="shared" ref="L267:Q267" si="156">L265</f>
        <v>0</v>
      </c>
      <c r="M267" s="45">
        <f t="shared" si="156"/>
        <v>0</v>
      </c>
      <c r="N267" s="45">
        <f t="shared" si="156"/>
        <v>0</v>
      </c>
      <c r="O267" s="45">
        <f t="shared" si="156"/>
        <v>0</v>
      </c>
      <c r="P267" s="45">
        <f t="shared" si="156"/>
        <v>0</v>
      </c>
      <c r="Q267" s="45">
        <f t="shared" si="156"/>
        <v>0</v>
      </c>
    </row>
    <row r="268" spans="1:17" s="3" customFormat="1" ht="11.25" x14ac:dyDescent="0.2">
      <c r="A268" s="39" t="s">
        <v>254</v>
      </c>
      <c r="B268" s="39"/>
      <c r="C268" s="44"/>
      <c r="D268" s="40"/>
      <c r="E268" s="44"/>
      <c r="F268" s="45">
        <f t="shared" si="109"/>
        <v>60</v>
      </c>
      <c r="G268" s="45">
        <f>G264</f>
        <v>0</v>
      </c>
      <c r="H268" s="45">
        <f>H264</f>
        <v>0</v>
      </c>
      <c r="I268" s="45">
        <f>I264</f>
        <v>0</v>
      </c>
      <c r="J268" s="45">
        <f>J264</f>
        <v>40</v>
      </c>
      <c r="K268" s="81">
        <f>K264</f>
        <v>20</v>
      </c>
      <c r="L268" s="45">
        <f t="shared" ref="L268:Q268" si="157">L264</f>
        <v>0</v>
      </c>
      <c r="M268" s="45">
        <f t="shared" si="157"/>
        <v>0</v>
      </c>
      <c r="N268" s="45">
        <f t="shared" si="157"/>
        <v>0</v>
      </c>
      <c r="O268" s="45">
        <f t="shared" si="157"/>
        <v>0</v>
      </c>
      <c r="P268" s="45">
        <f t="shared" si="157"/>
        <v>0</v>
      </c>
      <c r="Q268" s="45">
        <f t="shared" si="157"/>
        <v>0</v>
      </c>
    </row>
    <row r="269" spans="1:17" s="3" customFormat="1" ht="11.25" x14ac:dyDescent="0.2">
      <c r="A269" s="39" t="s">
        <v>80</v>
      </c>
      <c r="B269" s="39"/>
      <c r="C269" s="44"/>
      <c r="D269" s="41"/>
      <c r="E269" s="44"/>
      <c r="F269" s="45">
        <f t="shared" si="109"/>
        <v>0</v>
      </c>
      <c r="G269" s="45">
        <v>0</v>
      </c>
      <c r="H269" s="45">
        <v>0</v>
      </c>
      <c r="I269" s="45">
        <v>0</v>
      </c>
      <c r="J269" s="45">
        <v>0</v>
      </c>
      <c r="K269" s="81">
        <v>0</v>
      </c>
      <c r="L269" s="45">
        <v>0</v>
      </c>
      <c r="M269" s="45">
        <v>0</v>
      </c>
      <c r="N269" s="45">
        <v>0</v>
      </c>
      <c r="O269" s="45">
        <v>0</v>
      </c>
      <c r="P269" s="45">
        <v>0</v>
      </c>
      <c r="Q269" s="45">
        <v>0</v>
      </c>
    </row>
    <row r="270" spans="1:17" s="3" customFormat="1" ht="45" x14ac:dyDescent="0.2">
      <c r="A270" s="17" t="s">
        <v>272</v>
      </c>
      <c r="B270" s="17" t="s">
        <v>8</v>
      </c>
      <c r="C270" s="44" t="s">
        <v>86</v>
      </c>
      <c r="D270" s="41" t="s">
        <v>269</v>
      </c>
      <c r="E270" s="41" t="s">
        <v>177</v>
      </c>
      <c r="F270" s="45">
        <f t="shared" si="109"/>
        <v>2919.8679999999999</v>
      </c>
      <c r="G270" s="45">
        <v>0</v>
      </c>
      <c r="H270" s="45">
        <v>0</v>
      </c>
      <c r="I270" s="45">
        <v>0</v>
      </c>
      <c r="J270" s="29">
        <v>2919.8679999999999</v>
      </c>
      <c r="K270" s="81">
        <v>0</v>
      </c>
      <c r="L270" s="45">
        <v>0</v>
      </c>
      <c r="M270" s="45">
        <v>0</v>
      </c>
      <c r="N270" s="45">
        <v>0</v>
      </c>
      <c r="O270" s="45">
        <v>0</v>
      </c>
      <c r="P270" s="29">
        <v>0</v>
      </c>
      <c r="Q270" s="45">
        <v>0</v>
      </c>
    </row>
    <row r="271" spans="1:17" s="3" customFormat="1" ht="56.25" x14ac:dyDescent="0.2">
      <c r="A271" s="18"/>
      <c r="B271" s="18"/>
      <c r="C271" s="44" t="s">
        <v>87</v>
      </c>
      <c r="D271" s="42"/>
      <c r="E271" s="42"/>
      <c r="F271" s="45">
        <f t="shared" si="109"/>
        <v>395</v>
      </c>
      <c r="G271" s="45">
        <v>0</v>
      </c>
      <c r="H271" s="45">
        <v>0</v>
      </c>
      <c r="I271" s="45">
        <v>0</v>
      </c>
      <c r="J271" s="45">
        <v>395</v>
      </c>
      <c r="K271" s="81">
        <v>0</v>
      </c>
      <c r="L271" s="45">
        <v>0</v>
      </c>
      <c r="M271" s="45">
        <v>0</v>
      </c>
      <c r="N271" s="45">
        <v>0</v>
      </c>
      <c r="O271" s="45">
        <v>0</v>
      </c>
      <c r="P271" s="45">
        <v>0</v>
      </c>
      <c r="Q271" s="45">
        <v>0</v>
      </c>
    </row>
    <row r="272" spans="1:17" s="3" customFormat="1" ht="11.25" x14ac:dyDescent="0.2">
      <c r="A272" s="12" t="s">
        <v>89</v>
      </c>
      <c r="B272" s="39"/>
      <c r="C272" s="44"/>
      <c r="D272" s="41"/>
      <c r="E272" s="44"/>
      <c r="F272" s="13">
        <f t="shared" si="109"/>
        <v>3314.8679999999999</v>
      </c>
      <c r="G272" s="13">
        <f>G273+G274+G275</f>
        <v>0</v>
      </c>
      <c r="H272" s="13">
        <f t="shared" ref="H272:K272" si="158">H273+H274+H275</f>
        <v>0</v>
      </c>
      <c r="I272" s="13">
        <f t="shared" si="158"/>
        <v>0</v>
      </c>
      <c r="J272" s="13">
        <f t="shared" si="158"/>
        <v>3314.8679999999999</v>
      </c>
      <c r="K272" s="82">
        <f t="shared" si="158"/>
        <v>0</v>
      </c>
      <c r="L272" s="13">
        <f t="shared" ref="L272:Q272" si="159">L273+L274+L275</f>
        <v>0</v>
      </c>
      <c r="M272" s="13">
        <f t="shared" si="159"/>
        <v>0</v>
      </c>
      <c r="N272" s="13">
        <f t="shared" si="159"/>
        <v>0</v>
      </c>
      <c r="O272" s="13">
        <f t="shared" si="159"/>
        <v>0</v>
      </c>
      <c r="P272" s="13">
        <f t="shared" si="159"/>
        <v>0</v>
      </c>
      <c r="Q272" s="13">
        <f t="shared" si="159"/>
        <v>0</v>
      </c>
    </row>
    <row r="273" spans="1:19" s="3" customFormat="1" ht="11.25" x14ac:dyDescent="0.2">
      <c r="A273" s="39" t="s">
        <v>5</v>
      </c>
      <c r="B273" s="39"/>
      <c r="C273" s="44"/>
      <c r="D273" s="41"/>
      <c r="E273" s="44"/>
      <c r="F273" s="45">
        <f t="shared" si="109"/>
        <v>3314.8679999999999</v>
      </c>
      <c r="G273" s="45">
        <f>G270+G271</f>
        <v>0</v>
      </c>
      <c r="H273" s="45">
        <f t="shared" ref="H273:K273" si="160">H270+H271</f>
        <v>0</v>
      </c>
      <c r="I273" s="45">
        <f t="shared" si="160"/>
        <v>0</v>
      </c>
      <c r="J273" s="45">
        <f t="shared" si="160"/>
        <v>3314.8679999999999</v>
      </c>
      <c r="K273" s="81">
        <f t="shared" si="160"/>
        <v>0</v>
      </c>
      <c r="L273" s="45">
        <f t="shared" ref="L273:Q273" si="161">L270+L271</f>
        <v>0</v>
      </c>
      <c r="M273" s="45">
        <f t="shared" si="161"/>
        <v>0</v>
      </c>
      <c r="N273" s="45">
        <f t="shared" si="161"/>
        <v>0</v>
      </c>
      <c r="O273" s="45">
        <f t="shared" si="161"/>
        <v>0</v>
      </c>
      <c r="P273" s="45">
        <f t="shared" si="161"/>
        <v>0</v>
      </c>
      <c r="Q273" s="45">
        <f t="shared" si="161"/>
        <v>0</v>
      </c>
    </row>
    <row r="274" spans="1:19" s="3" customFormat="1" ht="11.25" x14ac:dyDescent="0.2">
      <c r="A274" s="39" t="s">
        <v>254</v>
      </c>
      <c r="B274" s="39"/>
      <c r="C274" s="44"/>
      <c r="D274" s="41"/>
      <c r="E274" s="44"/>
      <c r="F274" s="45">
        <f t="shared" si="109"/>
        <v>0</v>
      </c>
      <c r="G274" s="45">
        <v>0</v>
      </c>
      <c r="H274" s="45">
        <v>0</v>
      </c>
      <c r="I274" s="45">
        <v>0</v>
      </c>
      <c r="J274" s="45">
        <v>0</v>
      </c>
      <c r="K274" s="81">
        <v>0</v>
      </c>
      <c r="L274" s="45">
        <v>0</v>
      </c>
      <c r="M274" s="45">
        <v>0</v>
      </c>
      <c r="N274" s="45">
        <v>0</v>
      </c>
      <c r="O274" s="45">
        <v>0</v>
      </c>
      <c r="P274" s="45">
        <v>0</v>
      </c>
      <c r="Q274" s="45">
        <v>0</v>
      </c>
    </row>
    <row r="275" spans="1:19" s="3" customFormat="1" ht="11.25" x14ac:dyDescent="0.2">
      <c r="A275" s="39" t="s">
        <v>80</v>
      </c>
      <c r="B275" s="39"/>
      <c r="C275" s="44"/>
      <c r="D275" s="41"/>
      <c r="E275" s="44"/>
      <c r="F275" s="45">
        <f t="shared" ref="F275:F281" si="162">SUM(G275:K275)</f>
        <v>0</v>
      </c>
      <c r="G275" s="45">
        <v>0</v>
      </c>
      <c r="H275" s="45">
        <v>0</v>
      </c>
      <c r="I275" s="45">
        <v>0</v>
      </c>
      <c r="J275" s="45">
        <v>0</v>
      </c>
      <c r="K275" s="81">
        <v>0</v>
      </c>
      <c r="L275" s="45">
        <v>0</v>
      </c>
      <c r="M275" s="45">
        <v>0</v>
      </c>
      <c r="N275" s="45">
        <v>0</v>
      </c>
      <c r="O275" s="45">
        <v>0</v>
      </c>
      <c r="P275" s="45">
        <v>0</v>
      </c>
      <c r="Q275" s="45">
        <v>0</v>
      </c>
    </row>
    <row r="276" spans="1:19" s="3" customFormat="1" ht="22.5" x14ac:dyDescent="0.2">
      <c r="A276" s="73" t="s">
        <v>88</v>
      </c>
      <c r="B276" s="73" t="s">
        <v>8</v>
      </c>
      <c r="C276" s="44" t="s">
        <v>30</v>
      </c>
      <c r="D276" s="40" t="s">
        <v>269</v>
      </c>
      <c r="E276" s="44" t="s">
        <v>177</v>
      </c>
      <c r="F276" s="45">
        <f t="shared" si="162"/>
        <v>976</v>
      </c>
      <c r="G276" s="45">
        <v>0</v>
      </c>
      <c r="H276" s="45">
        <v>0</v>
      </c>
      <c r="I276" s="45">
        <v>0</v>
      </c>
      <c r="J276" s="45">
        <v>976</v>
      </c>
      <c r="K276" s="81">
        <v>0</v>
      </c>
      <c r="L276" s="45">
        <v>0</v>
      </c>
      <c r="M276" s="45">
        <v>0</v>
      </c>
      <c r="N276" s="45">
        <v>0</v>
      </c>
      <c r="O276" s="45">
        <v>0</v>
      </c>
      <c r="P276" s="45">
        <v>0</v>
      </c>
      <c r="Q276" s="45">
        <v>0</v>
      </c>
    </row>
    <row r="277" spans="1:19" s="3" customFormat="1" ht="33.75" x14ac:dyDescent="0.2">
      <c r="A277" s="75"/>
      <c r="B277" s="75"/>
      <c r="C277" s="44"/>
      <c r="D277" s="41" t="s">
        <v>14</v>
      </c>
      <c r="E277" s="44" t="s">
        <v>177</v>
      </c>
      <c r="F277" s="45">
        <f t="shared" si="162"/>
        <v>0</v>
      </c>
      <c r="G277" s="45">
        <v>0</v>
      </c>
      <c r="H277" s="45">
        <v>0</v>
      </c>
      <c r="I277" s="45">
        <v>0</v>
      </c>
      <c r="J277" s="45">
        <v>0</v>
      </c>
      <c r="K277" s="81">
        <v>0</v>
      </c>
      <c r="L277" s="45">
        <v>0</v>
      </c>
      <c r="M277" s="45">
        <v>0</v>
      </c>
      <c r="N277" s="45">
        <v>0</v>
      </c>
      <c r="O277" s="45">
        <v>0</v>
      </c>
      <c r="P277" s="45">
        <v>0</v>
      </c>
      <c r="Q277" s="45">
        <v>0</v>
      </c>
    </row>
    <row r="278" spans="1:19" s="3" customFormat="1" ht="11.25" x14ac:dyDescent="0.2">
      <c r="A278" s="12" t="s">
        <v>89</v>
      </c>
      <c r="B278" s="39"/>
      <c r="C278" s="44"/>
      <c r="D278" s="41"/>
      <c r="E278" s="44"/>
      <c r="F278" s="13">
        <f>SUM(G278:K278)</f>
        <v>976</v>
      </c>
      <c r="G278" s="13">
        <f>G279+G280+G281</f>
        <v>0</v>
      </c>
      <c r="H278" s="13">
        <f t="shared" ref="H278:K278" si="163">H279+H280+H281</f>
        <v>0</v>
      </c>
      <c r="I278" s="13">
        <f t="shared" si="163"/>
        <v>0</v>
      </c>
      <c r="J278" s="13">
        <f t="shared" si="163"/>
        <v>976</v>
      </c>
      <c r="K278" s="82">
        <f t="shared" si="163"/>
        <v>0</v>
      </c>
      <c r="L278" s="13">
        <f t="shared" ref="L278:Q278" si="164">L279+L280+L281</f>
        <v>0</v>
      </c>
      <c r="M278" s="13">
        <f t="shared" si="164"/>
        <v>0</v>
      </c>
      <c r="N278" s="13">
        <f t="shared" si="164"/>
        <v>0</v>
      </c>
      <c r="O278" s="13">
        <f t="shared" si="164"/>
        <v>0</v>
      </c>
      <c r="P278" s="13">
        <f t="shared" si="164"/>
        <v>0</v>
      </c>
      <c r="Q278" s="13">
        <f t="shared" si="164"/>
        <v>0</v>
      </c>
    </row>
    <row r="279" spans="1:19" s="3" customFormat="1" ht="11.25" x14ac:dyDescent="0.2">
      <c r="A279" s="39" t="s">
        <v>5</v>
      </c>
      <c r="B279" s="39"/>
      <c r="C279" s="44"/>
      <c r="D279" s="41"/>
      <c r="E279" s="44"/>
      <c r="F279" s="45">
        <f t="shared" si="162"/>
        <v>976</v>
      </c>
      <c r="G279" s="45">
        <f>G276+G277</f>
        <v>0</v>
      </c>
      <c r="H279" s="45">
        <f t="shared" ref="H279:K279" si="165">H276+H277</f>
        <v>0</v>
      </c>
      <c r="I279" s="45">
        <f t="shared" si="165"/>
        <v>0</v>
      </c>
      <c r="J279" s="45">
        <f t="shared" si="165"/>
        <v>976</v>
      </c>
      <c r="K279" s="81">
        <f t="shared" si="165"/>
        <v>0</v>
      </c>
      <c r="L279" s="45">
        <f t="shared" ref="L279:Q279" si="166">L276+L277</f>
        <v>0</v>
      </c>
      <c r="M279" s="45">
        <f t="shared" si="166"/>
        <v>0</v>
      </c>
      <c r="N279" s="45">
        <f t="shared" si="166"/>
        <v>0</v>
      </c>
      <c r="O279" s="45">
        <f t="shared" si="166"/>
        <v>0</v>
      </c>
      <c r="P279" s="45">
        <f t="shared" si="166"/>
        <v>0</v>
      </c>
      <c r="Q279" s="45">
        <f t="shared" si="166"/>
        <v>0</v>
      </c>
    </row>
    <row r="280" spans="1:19" s="3" customFormat="1" ht="11.25" x14ac:dyDescent="0.2">
      <c r="A280" s="39" t="s">
        <v>254</v>
      </c>
      <c r="B280" s="39"/>
      <c r="C280" s="44"/>
      <c r="D280" s="41"/>
      <c r="E280" s="44"/>
      <c r="F280" s="45">
        <f t="shared" si="162"/>
        <v>0</v>
      </c>
      <c r="G280" s="45">
        <v>0</v>
      </c>
      <c r="H280" s="45">
        <v>0</v>
      </c>
      <c r="I280" s="45">
        <v>0</v>
      </c>
      <c r="J280" s="45">
        <v>0</v>
      </c>
      <c r="K280" s="81">
        <v>0</v>
      </c>
      <c r="L280" s="45">
        <v>0</v>
      </c>
      <c r="M280" s="45">
        <v>0</v>
      </c>
      <c r="N280" s="45">
        <v>0</v>
      </c>
      <c r="O280" s="45">
        <v>0</v>
      </c>
      <c r="P280" s="45">
        <v>0</v>
      </c>
      <c r="Q280" s="45">
        <v>0</v>
      </c>
    </row>
    <row r="281" spans="1:19" s="3" customFormat="1" ht="11.25" x14ac:dyDescent="0.2">
      <c r="A281" s="39" t="s">
        <v>80</v>
      </c>
      <c r="B281" s="39"/>
      <c r="C281" s="44"/>
      <c r="D281" s="41"/>
      <c r="E281" s="44"/>
      <c r="F281" s="45">
        <f t="shared" si="162"/>
        <v>0</v>
      </c>
      <c r="G281" s="45">
        <v>0</v>
      </c>
      <c r="H281" s="45">
        <v>0</v>
      </c>
      <c r="I281" s="45">
        <v>0</v>
      </c>
      <c r="J281" s="45">
        <v>0</v>
      </c>
      <c r="K281" s="81">
        <v>0</v>
      </c>
      <c r="L281" s="45">
        <v>0</v>
      </c>
      <c r="M281" s="45">
        <v>0</v>
      </c>
      <c r="N281" s="45">
        <v>0</v>
      </c>
      <c r="O281" s="45">
        <v>0</v>
      </c>
      <c r="P281" s="45">
        <v>0</v>
      </c>
      <c r="Q281" s="45">
        <v>0</v>
      </c>
    </row>
    <row r="282" spans="1:19" s="3" customFormat="1" ht="63" x14ac:dyDescent="0.2">
      <c r="A282" s="12" t="s">
        <v>262</v>
      </c>
      <c r="B282" s="39"/>
      <c r="C282" s="44"/>
      <c r="D282" s="40"/>
      <c r="E282" s="44"/>
      <c r="F282" s="13">
        <f>SUM(G282:K282)</f>
        <v>45543.994999999995</v>
      </c>
      <c r="G282" s="13">
        <f>G283+G284+G285</f>
        <v>696.05</v>
      </c>
      <c r="H282" s="13">
        <f t="shared" ref="H282:K282" si="167">H283+H284+H285</f>
        <v>3749.1370000000002</v>
      </c>
      <c r="I282" s="13">
        <f t="shared" si="167"/>
        <v>18554.760000000002</v>
      </c>
      <c r="J282" s="13">
        <f t="shared" si="167"/>
        <v>19133.067999999999</v>
      </c>
      <c r="K282" s="82">
        <f t="shared" si="167"/>
        <v>3410.9799999999996</v>
      </c>
      <c r="L282" s="13">
        <f t="shared" ref="L282:Q282" si="168">L283+L284+L285</f>
        <v>0</v>
      </c>
      <c r="M282" s="13">
        <f t="shared" si="168"/>
        <v>0</v>
      </c>
      <c r="N282" s="13">
        <f t="shared" si="168"/>
        <v>0</v>
      </c>
      <c r="O282" s="13">
        <f t="shared" si="168"/>
        <v>0</v>
      </c>
      <c r="P282" s="13">
        <f t="shared" si="168"/>
        <v>0</v>
      </c>
      <c r="Q282" s="13">
        <f t="shared" si="168"/>
        <v>0</v>
      </c>
    </row>
    <row r="283" spans="1:19" s="3" customFormat="1" ht="11.25" x14ac:dyDescent="0.2">
      <c r="A283" s="39" t="s">
        <v>5</v>
      </c>
      <c r="B283" s="39"/>
      <c r="C283" s="44"/>
      <c r="D283" s="40"/>
      <c r="E283" s="44"/>
      <c r="F283" s="45">
        <f>SUM(G283:K283)</f>
        <v>40575.864999999998</v>
      </c>
      <c r="G283" s="45">
        <f>G279+G273+G267+G261+G256+G251+G246+G241+G234+G227+G222+G217+G212+G206+G201+G196+G190+G182+G176+G168+G163+G151+G136+G130+G121+G111</f>
        <v>200</v>
      </c>
      <c r="H283" s="45">
        <f t="shared" ref="H283:K283" si="169">H279+H273+H267+H261+H256+H251+H246+H241+H234+H227+H222+H217+H212+H206+H201+H196+H190+H182+H176+H168+H163+H151+H136+H130+H121+H111</f>
        <v>2877.2370000000001</v>
      </c>
      <c r="I283" s="45">
        <f t="shared" si="169"/>
        <v>17767.760000000002</v>
      </c>
      <c r="J283" s="45">
        <f t="shared" si="169"/>
        <v>17576.687999999998</v>
      </c>
      <c r="K283" s="81">
        <f t="shared" si="169"/>
        <v>2154.1799999999998</v>
      </c>
      <c r="L283" s="45">
        <f t="shared" ref="L283:Q283" si="170">L279+L273+L267+L261+L256+L251+L246+L241+L234+L227+L222+L217+L212+L206+L201+L196+L190+L182+L176+L168+L163+L151+L136+L130+L121+L111</f>
        <v>0</v>
      </c>
      <c r="M283" s="45">
        <f t="shared" si="170"/>
        <v>0</v>
      </c>
      <c r="N283" s="45">
        <f t="shared" si="170"/>
        <v>0</v>
      </c>
      <c r="O283" s="45">
        <f t="shared" si="170"/>
        <v>0</v>
      </c>
      <c r="P283" s="45">
        <f t="shared" si="170"/>
        <v>0</v>
      </c>
      <c r="Q283" s="45">
        <f t="shared" si="170"/>
        <v>0</v>
      </c>
      <c r="S283" s="38"/>
    </row>
    <row r="284" spans="1:19" s="3" customFormat="1" ht="11.25" x14ac:dyDescent="0.2">
      <c r="A284" s="39" t="s">
        <v>254</v>
      </c>
      <c r="B284" s="39"/>
      <c r="C284" s="44"/>
      <c r="D284" s="40"/>
      <c r="E284" s="44"/>
      <c r="F284" s="45">
        <f>SUM(G284:K284)</f>
        <v>2529.1799999999998</v>
      </c>
      <c r="G284" s="45">
        <f t="shared" ref="G284:K285" si="171">G280+G274+G268+G262+G257+G252+G247+G242+G235+G228+G223+G218+G213+G207+G202+G197+G191+G183+G177+G169+G164+G152+G137+G131+G122+G112</f>
        <v>0</v>
      </c>
      <c r="H284" s="45">
        <f t="shared" si="171"/>
        <v>0</v>
      </c>
      <c r="I284" s="45">
        <f t="shared" si="171"/>
        <v>0</v>
      </c>
      <c r="J284" s="45">
        <f t="shared" si="171"/>
        <v>1414.3799999999999</v>
      </c>
      <c r="K284" s="81">
        <f t="shared" si="171"/>
        <v>1114.8</v>
      </c>
      <c r="L284" s="45">
        <f t="shared" ref="L284:Q284" si="172">L280+L274+L268+L262+L257+L252+L247+L242+L235+L228+L223+L218+L213+L207+L202+L197+L191+L183+L177+L169+L164+L152+L137+L131+L122+L112</f>
        <v>0</v>
      </c>
      <c r="M284" s="45">
        <f t="shared" si="172"/>
        <v>0</v>
      </c>
      <c r="N284" s="45">
        <f t="shared" si="172"/>
        <v>0</v>
      </c>
      <c r="O284" s="45">
        <f t="shared" si="172"/>
        <v>0</v>
      </c>
      <c r="P284" s="45">
        <f t="shared" si="172"/>
        <v>0</v>
      </c>
      <c r="Q284" s="45">
        <f t="shared" si="172"/>
        <v>0</v>
      </c>
    </row>
    <row r="285" spans="1:19" s="3" customFormat="1" ht="11.25" x14ac:dyDescent="0.2">
      <c r="A285" s="39" t="s">
        <v>80</v>
      </c>
      <c r="B285" s="39"/>
      <c r="C285" s="44"/>
      <c r="D285" s="40"/>
      <c r="E285" s="44"/>
      <c r="F285" s="45">
        <f>SUM(G285:K285)</f>
        <v>2438.9499999999998</v>
      </c>
      <c r="G285" s="45">
        <f t="shared" si="171"/>
        <v>496.05</v>
      </c>
      <c r="H285" s="45">
        <f t="shared" si="171"/>
        <v>871.9</v>
      </c>
      <c r="I285" s="45">
        <f t="shared" si="171"/>
        <v>787</v>
      </c>
      <c r="J285" s="45">
        <f t="shared" si="171"/>
        <v>142</v>
      </c>
      <c r="K285" s="81">
        <f t="shared" si="171"/>
        <v>142</v>
      </c>
      <c r="L285" s="45">
        <f t="shared" ref="L285:Q285" si="173">L281+L275+L269+L263+L258+L253+L248+L243+L236+L229+L224+L219+L214+L208+L203+L198+L192+L184+L178+L170+L165+L153+L138+L132+L123+L113</f>
        <v>0</v>
      </c>
      <c r="M285" s="45">
        <f t="shared" si="173"/>
        <v>0</v>
      </c>
      <c r="N285" s="45">
        <f t="shared" si="173"/>
        <v>0</v>
      </c>
      <c r="O285" s="45">
        <f t="shared" si="173"/>
        <v>0</v>
      </c>
      <c r="P285" s="45">
        <f t="shared" si="173"/>
        <v>0</v>
      </c>
      <c r="Q285" s="45">
        <f t="shared" si="173"/>
        <v>0</v>
      </c>
    </row>
    <row r="286" spans="1:19" s="3" customFormat="1" ht="11.25" x14ac:dyDescent="0.2">
      <c r="A286" s="78" t="s">
        <v>263</v>
      </c>
      <c r="B286" s="78"/>
      <c r="C286" s="78"/>
      <c r="D286" s="78"/>
      <c r="E286" s="78"/>
      <c r="F286" s="78"/>
      <c r="G286" s="78"/>
      <c r="H286" s="78"/>
      <c r="I286" s="78"/>
      <c r="J286" s="78"/>
      <c r="K286" s="78"/>
      <c r="L286" s="37"/>
      <c r="M286" s="37"/>
      <c r="N286" s="37"/>
      <c r="O286" s="37"/>
      <c r="P286" s="37"/>
      <c r="Q286" s="37"/>
    </row>
    <row r="287" spans="1:19" s="3" customFormat="1" ht="56.25" x14ac:dyDescent="0.2">
      <c r="A287" s="39" t="s">
        <v>81</v>
      </c>
      <c r="B287" s="39"/>
      <c r="C287" s="44"/>
      <c r="D287" s="40" t="s">
        <v>10</v>
      </c>
      <c r="E287" s="44"/>
      <c r="F287" s="45">
        <v>0</v>
      </c>
      <c r="G287" s="45">
        <v>0</v>
      </c>
      <c r="H287" s="45">
        <v>0</v>
      </c>
      <c r="I287" s="45">
        <v>0</v>
      </c>
      <c r="J287" s="45">
        <v>0</v>
      </c>
      <c r="K287" s="81">
        <v>0</v>
      </c>
      <c r="L287" s="45">
        <v>0</v>
      </c>
      <c r="M287" s="45">
        <v>0</v>
      </c>
      <c r="N287" s="45">
        <v>0</v>
      </c>
      <c r="O287" s="45">
        <v>0</v>
      </c>
      <c r="P287" s="45">
        <v>0</v>
      </c>
      <c r="Q287" s="45">
        <v>0</v>
      </c>
    </row>
    <row r="288" spans="1:19" s="3" customFormat="1" ht="11.25" x14ac:dyDescent="0.2">
      <c r="A288" s="78" t="s">
        <v>264</v>
      </c>
      <c r="B288" s="78"/>
      <c r="C288" s="78"/>
      <c r="D288" s="78"/>
      <c r="E288" s="78"/>
      <c r="F288" s="78"/>
      <c r="G288" s="78"/>
      <c r="H288" s="78"/>
      <c r="I288" s="78"/>
      <c r="J288" s="78"/>
      <c r="K288" s="78"/>
      <c r="L288" s="37"/>
      <c r="M288" s="37"/>
      <c r="N288" s="37"/>
      <c r="O288" s="37"/>
      <c r="P288" s="37"/>
      <c r="Q288" s="37"/>
    </row>
    <row r="289" spans="1:17" s="3" customFormat="1" ht="78.75" x14ac:dyDescent="0.2">
      <c r="A289" s="39" t="s">
        <v>61</v>
      </c>
      <c r="B289" s="39" t="s">
        <v>62</v>
      </c>
      <c r="C289" s="44"/>
      <c r="D289" s="40" t="s">
        <v>276</v>
      </c>
      <c r="E289" s="44"/>
      <c r="F289" s="45">
        <f>SUM(G289:K289)</f>
        <v>0</v>
      </c>
      <c r="G289" s="45">
        <v>0</v>
      </c>
      <c r="H289" s="45">
        <v>0</v>
      </c>
      <c r="I289" s="45">
        <v>0</v>
      </c>
      <c r="J289" s="45">
        <v>0</v>
      </c>
      <c r="K289" s="81">
        <v>0</v>
      </c>
      <c r="L289" s="45">
        <v>0</v>
      </c>
      <c r="M289" s="45">
        <v>0</v>
      </c>
      <c r="N289" s="45">
        <v>0</v>
      </c>
      <c r="O289" s="45">
        <v>0</v>
      </c>
      <c r="P289" s="45">
        <v>0</v>
      </c>
      <c r="Q289" s="45">
        <v>0</v>
      </c>
    </row>
    <row r="290" spans="1:17" s="3" customFormat="1" ht="11.25" x14ac:dyDescent="0.2">
      <c r="A290" s="39"/>
      <c r="B290" s="39"/>
      <c r="C290" s="44"/>
      <c r="D290" s="40"/>
      <c r="E290" s="44"/>
      <c r="F290" s="43"/>
      <c r="G290" s="43"/>
      <c r="H290" s="43"/>
      <c r="I290" s="43"/>
      <c r="J290" s="43"/>
      <c r="K290" s="80"/>
      <c r="L290" s="43"/>
      <c r="M290" s="43"/>
      <c r="N290" s="43"/>
      <c r="O290" s="43"/>
      <c r="P290" s="43"/>
      <c r="Q290" s="43"/>
    </row>
    <row r="291" spans="1:17" s="3" customFormat="1" ht="67.5" x14ac:dyDescent="0.2">
      <c r="A291" s="39" t="s">
        <v>63</v>
      </c>
      <c r="B291" s="39" t="s">
        <v>64</v>
      </c>
      <c r="C291" s="44"/>
      <c r="D291" s="40" t="s">
        <v>65</v>
      </c>
      <c r="E291" s="44"/>
      <c r="F291" s="45">
        <f>SUM(G291:K291)</f>
        <v>0</v>
      </c>
      <c r="G291" s="45">
        <v>0</v>
      </c>
      <c r="H291" s="45">
        <v>0</v>
      </c>
      <c r="I291" s="45">
        <v>0</v>
      </c>
      <c r="J291" s="45">
        <v>0</v>
      </c>
      <c r="K291" s="81">
        <v>0</v>
      </c>
      <c r="L291" s="45">
        <v>0</v>
      </c>
      <c r="M291" s="45">
        <v>0</v>
      </c>
      <c r="N291" s="45">
        <v>0</v>
      </c>
      <c r="O291" s="45">
        <v>0</v>
      </c>
      <c r="P291" s="45">
        <v>0</v>
      </c>
      <c r="Q291" s="45">
        <v>0</v>
      </c>
    </row>
    <row r="292" spans="1:17" s="3" customFormat="1" ht="11.25" x14ac:dyDescent="0.2">
      <c r="A292" s="78" t="s">
        <v>66</v>
      </c>
      <c r="B292" s="78"/>
      <c r="C292" s="78"/>
      <c r="D292" s="78"/>
      <c r="E292" s="78"/>
      <c r="F292" s="78"/>
      <c r="G292" s="78"/>
      <c r="H292" s="78"/>
      <c r="I292" s="78"/>
      <c r="J292" s="78"/>
      <c r="K292" s="78"/>
      <c r="L292" s="37"/>
      <c r="M292" s="37"/>
      <c r="N292" s="37"/>
      <c r="O292" s="37"/>
      <c r="P292" s="37"/>
      <c r="Q292" s="37"/>
    </row>
    <row r="293" spans="1:17" s="3" customFormat="1" ht="78.75" x14ac:dyDescent="0.2">
      <c r="A293" s="39" t="s">
        <v>67</v>
      </c>
      <c r="B293" s="39"/>
      <c r="C293" s="44"/>
      <c r="D293" s="40" t="s">
        <v>91</v>
      </c>
      <c r="E293" s="44"/>
      <c r="F293" s="45">
        <f>SUM(G293:K293)</f>
        <v>0</v>
      </c>
      <c r="G293" s="45">
        <v>0</v>
      </c>
      <c r="H293" s="45">
        <v>0</v>
      </c>
      <c r="I293" s="45">
        <v>0</v>
      </c>
      <c r="J293" s="45">
        <v>0</v>
      </c>
      <c r="K293" s="81">
        <v>0</v>
      </c>
      <c r="L293" s="45">
        <v>0</v>
      </c>
      <c r="M293" s="45">
        <v>0</v>
      </c>
      <c r="N293" s="45">
        <v>0</v>
      </c>
      <c r="O293" s="45">
        <v>0</v>
      </c>
      <c r="P293" s="45">
        <v>0</v>
      </c>
      <c r="Q293" s="45">
        <v>0</v>
      </c>
    </row>
    <row r="294" spans="1:17" s="3" customFormat="1" ht="56.25" x14ac:dyDescent="0.2">
      <c r="A294" s="39" t="s">
        <v>68</v>
      </c>
      <c r="B294" s="39"/>
      <c r="C294" s="44"/>
      <c r="D294" s="40" t="s">
        <v>280</v>
      </c>
      <c r="E294" s="44"/>
      <c r="F294" s="43"/>
      <c r="G294" s="43"/>
      <c r="H294" s="43"/>
      <c r="I294" s="43"/>
      <c r="J294" s="43"/>
      <c r="K294" s="80"/>
      <c r="L294" s="43"/>
      <c r="M294" s="43"/>
      <c r="N294" s="43"/>
      <c r="O294" s="43"/>
      <c r="P294" s="43"/>
      <c r="Q294" s="43"/>
    </row>
    <row r="295" spans="1:17" s="3" customFormat="1" ht="56.25" x14ac:dyDescent="0.2">
      <c r="A295" s="39" t="s">
        <v>69</v>
      </c>
      <c r="B295" s="39"/>
      <c r="C295" s="44"/>
      <c r="D295" s="40" t="s">
        <v>10</v>
      </c>
      <c r="E295" s="44"/>
      <c r="F295" s="45">
        <f>SUM(G295:K295)</f>
        <v>0</v>
      </c>
      <c r="G295" s="45">
        <v>0</v>
      </c>
      <c r="H295" s="45">
        <v>0</v>
      </c>
      <c r="I295" s="45">
        <v>0</v>
      </c>
      <c r="J295" s="45">
        <v>0</v>
      </c>
      <c r="K295" s="81">
        <v>0</v>
      </c>
      <c r="L295" s="45">
        <v>0</v>
      </c>
      <c r="M295" s="45">
        <v>0</v>
      </c>
      <c r="N295" s="45">
        <v>0</v>
      </c>
      <c r="O295" s="45">
        <v>0</v>
      </c>
      <c r="P295" s="45">
        <v>0</v>
      </c>
      <c r="Q295" s="45">
        <v>0</v>
      </c>
    </row>
    <row r="296" spans="1:17" s="3" customFormat="1" ht="22.5" x14ac:dyDescent="0.2">
      <c r="A296" s="39" t="s">
        <v>70</v>
      </c>
      <c r="B296" s="39"/>
      <c r="C296" s="44"/>
      <c r="D296" s="40"/>
      <c r="E296" s="44"/>
      <c r="F296" s="43"/>
      <c r="G296" s="43"/>
      <c r="H296" s="43"/>
      <c r="I296" s="43"/>
      <c r="J296" s="43"/>
      <c r="K296" s="80"/>
      <c r="L296" s="43"/>
      <c r="M296" s="43"/>
      <c r="N296" s="43"/>
      <c r="O296" s="43"/>
      <c r="P296" s="43"/>
      <c r="Q296" s="43"/>
    </row>
    <row r="297" spans="1:17" s="3" customFormat="1" ht="11.25" x14ac:dyDescent="0.2">
      <c r="A297" s="39" t="s">
        <v>71</v>
      </c>
      <c r="B297" s="39"/>
      <c r="C297" s="44"/>
      <c r="D297" s="40"/>
      <c r="E297" s="44"/>
      <c r="F297" s="43"/>
      <c r="G297" s="43"/>
      <c r="H297" s="43"/>
      <c r="I297" s="43"/>
      <c r="J297" s="43"/>
      <c r="K297" s="80"/>
      <c r="L297" s="43"/>
      <c r="M297" s="43"/>
      <c r="N297" s="43"/>
      <c r="O297" s="43"/>
      <c r="P297" s="43"/>
      <c r="Q297" s="43"/>
    </row>
    <row r="298" spans="1:17" s="3" customFormat="1" ht="67.5" x14ac:dyDescent="0.2">
      <c r="A298" s="39" t="s">
        <v>72</v>
      </c>
      <c r="B298" s="39"/>
      <c r="C298" s="44"/>
      <c r="D298" s="40" t="s">
        <v>76</v>
      </c>
      <c r="E298" s="44"/>
      <c r="F298" s="45">
        <f>SUM(G298:K298)</f>
        <v>0</v>
      </c>
      <c r="G298" s="45">
        <v>0</v>
      </c>
      <c r="H298" s="45">
        <v>0</v>
      </c>
      <c r="I298" s="45">
        <v>0</v>
      </c>
      <c r="J298" s="45">
        <v>0</v>
      </c>
      <c r="K298" s="81">
        <v>0</v>
      </c>
      <c r="L298" s="45">
        <v>0</v>
      </c>
      <c r="M298" s="45">
        <v>0</v>
      </c>
      <c r="N298" s="45">
        <v>0</v>
      </c>
      <c r="O298" s="45">
        <v>0</v>
      </c>
      <c r="P298" s="45">
        <v>0</v>
      </c>
      <c r="Q298" s="45">
        <v>0</v>
      </c>
    </row>
    <row r="299" spans="1:17" s="3" customFormat="1" ht="22.5" x14ac:dyDescent="0.2">
      <c r="A299" s="39" t="s">
        <v>73</v>
      </c>
      <c r="B299" s="39"/>
      <c r="C299" s="44"/>
      <c r="D299" s="40"/>
      <c r="E299" s="44"/>
      <c r="F299" s="43"/>
      <c r="G299" s="43"/>
      <c r="H299" s="43"/>
      <c r="I299" s="43"/>
      <c r="J299" s="43"/>
      <c r="K299" s="80"/>
      <c r="L299" s="43"/>
      <c r="M299" s="43"/>
      <c r="N299" s="43"/>
      <c r="O299" s="43"/>
      <c r="P299" s="43"/>
      <c r="Q299" s="43"/>
    </row>
    <row r="300" spans="1:17" s="3" customFormat="1" ht="11.25" x14ac:dyDescent="0.2">
      <c r="A300" s="39" t="s">
        <v>74</v>
      </c>
      <c r="B300" s="39"/>
      <c r="C300" s="44"/>
      <c r="D300" s="40"/>
      <c r="E300" s="44"/>
      <c r="F300" s="43"/>
      <c r="G300" s="43"/>
      <c r="H300" s="43"/>
      <c r="I300" s="43"/>
      <c r="J300" s="43"/>
      <c r="K300" s="80"/>
      <c r="L300" s="43"/>
      <c r="M300" s="43"/>
      <c r="N300" s="43"/>
      <c r="O300" s="43"/>
      <c r="P300" s="43"/>
      <c r="Q300" s="43"/>
    </row>
    <row r="301" spans="1:17" s="3" customFormat="1" ht="11.25" x14ac:dyDescent="0.2">
      <c r="A301" s="39" t="s">
        <v>75</v>
      </c>
      <c r="B301" s="39"/>
      <c r="C301" s="44"/>
      <c r="D301" s="40"/>
      <c r="E301" s="44"/>
      <c r="F301" s="43"/>
      <c r="G301" s="43"/>
      <c r="H301" s="43"/>
      <c r="I301" s="43"/>
      <c r="J301" s="43"/>
      <c r="K301" s="80"/>
      <c r="L301" s="43"/>
      <c r="M301" s="43"/>
      <c r="N301" s="43"/>
      <c r="O301" s="43"/>
      <c r="P301" s="43"/>
      <c r="Q301" s="43"/>
    </row>
    <row r="302" spans="1:17" s="3" customFormat="1" ht="170.25" customHeight="1" x14ac:dyDescent="0.2">
      <c r="A302" s="39" t="s">
        <v>266</v>
      </c>
      <c r="B302" s="39" t="s">
        <v>77</v>
      </c>
      <c r="C302" s="44"/>
      <c r="D302" s="40" t="s">
        <v>267</v>
      </c>
      <c r="E302" s="44" t="s">
        <v>281</v>
      </c>
      <c r="F302" s="43"/>
      <c r="G302" s="43"/>
      <c r="H302" s="43"/>
      <c r="I302" s="43"/>
      <c r="J302" s="43"/>
      <c r="K302" s="80"/>
      <c r="L302" s="43"/>
      <c r="M302" s="43"/>
      <c r="N302" s="43"/>
      <c r="O302" s="43"/>
      <c r="P302" s="43"/>
      <c r="Q302" s="43"/>
    </row>
    <row r="303" spans="1:17" s="3" customFormat="1" ht="11.25" x14ac:dyDescent="0.2">
      <c r="A303" s="23" t="s">
        <v>265</v>
      </c>
      <c r="B303" s="39"/>
      <c r="C303" s="44"/>
      <c r="D303" s="40"/>
      <c r="E303" s="44"/>
      <c r="F303" s="13">
        <f>F304+F305+F306</f>
        <v>402829.81943999999</v>
      </c>
      <c r="G303" s="13">
        <f>G304+G305+G306</f>
        <v>65582.580000000016</v>
      </c>
      <c r="H303" s="13">
        <f t="shared" ref="H303:K303" si="174">H304+H305+H306</f>
        <v>48927.117000000006</v>
      </c>
      <c r="I303" s="13">
        <f t="shared" si="174"/>
        <v>101881.95000000001</v>
      </c>
      <c r="J303" s="13">
        <f t="shared" si="174"/>
        <v>110757.16244</v>
      </c>
      <c r="K303" s="82">
        <f t="shared" si="174"/>
        <v>75681.009999999995</v>
      </c>
      <c r="L303" s="13">
        <f t="shared" ref="L303:Q303" si="175">L304+L305+L306</f>
        <v>0</v>
      </c>
      <c r="M303" s="13">
        <f t="shared" si="175"/>
        <v>0</v>
      </c>
      <c r="N303" s="13">
        <f t="shared" si="175"/>
        <v>0</v>
      </c>
      <c r="O303" s="13">
        <f t="shared" si="175"/>
        <v>0</v>
      </c>
      <c r="P303" s="13">
        <f t="shared" si="175"/>
        <v>0</v>
      </c>
      <c r="Q303" s="13">
        <f t="shared" si="175"/>
        <v>0</v>
      </c>
    </row>
    <row r="304" spans="1:17" s="3" customFormat="1" ht="11.25" x14ac:dyDescent="0.2">
      <c r="A304" s="24" t="s">
        <v>78</v>
      </c>
      <c r="B304" s="39"/>
      <c r="C304" s="44"/>
      <c r="D304" s="40"/>
      <c r="E304" s="46"/>
      <c r="F304" s="45">
        <f>SUM(G304:K304)</f>
        <v>123447.15943999999</v>
      </c>
      <c r="G304" s="45">
        <f>G283+G99+G33</f>
        <v>1200</v>
      </c>
      <c r="H304" s="45">
        <f>H283+H99+H33</f>
        <v>2877.2370000000001</v>
      </c>
      <c r="I304" s="45">
        <f>I283+I99+I33</f>
        <v>29267.760000000002</v>
      </c>
      <c r="J304" s="45">
        <f>J283+J99+J33</f>
        <v>58677.98244</v>
      </c>
      <c r="K304" s="81">
        <f>K283+K99+K33</f>
        <v>31424.18</v>
      </c>
      <c r="L304" s="45">
        <f t="shared" ref="L304:Q304" si="176">L283+L99+L33</f>
        <v>0</v>
      </c>
      <c r="M304" s="45">
        <f t="shared" si="176"/>
        <v>0</v>
      </c>
      <c r="N304" s="45">
        <f t="shared" si="176"/>
        <v>0</v>
      </c>
      <c r="O304" s="45">
        <f t="shared" si="176"/>
        <v>0</v>
      </c>
      <c r="P304" s="45">
        <f t="shared" si="176"/>
        <v>0</v>
      </c>
      <c r="Q304" s="45">
        <f t="shared" si="176"/>
        <v>0</v>
      </c>
    </row>
    <row r="305" spans="1:17" s="3" customFormat="1" ht="11.25" x14ac:dyDescent="0.2">
      <c r="A305" s="24" t="s">
        <v>79</v>
      </c>
      <c r="B305" s="39"/>
      <c r="C305" s="44"/>
      <c r="D305" s="40"/>
      <c r="E305" s="44"/>
      <c r="F305" s="45">
        <f>SUM(G305:K305)</f>
        <v>2529.1799999999998</v>
      </c>
      <c r="G305" s="45">
        <f>G284</f>
        <v>0</v>
      </c>
      <c r="H305" s="45">
        <f t="shared" ref="H305:K305" si="177">H284</f>
        <v>0</v>
      </c>
      <c r="I305" s="45">
        <f t="shared" si="177"/>
        <v>0</v>
      </c>
      <c r="J305" s="45">
        <f t="shared" si="177"/>
        <v>1414.3799999999999</v>
      </c>
      <c r="K305" s="81">
        <f t="shared" si="177"/>
        <v>1114.8</v>
      </c>
      <c r="L305" s="45">
        <f t="shared" ref="L305:Q305" si="178">L284</f>
        <v>0</v>
      </c>
      <c r="M305" s="45">
        <f t="shared" si="178"/>
        <v>0</v>
      </c>
      <c r="N305" s="45">
        <f t="shared" si="178"/>
        <v>0</v>
      </c>
      <c r="O305" s="45">
        <f t="shared" si="178"/>
        <v>0</v>
      </c>
      <c r="P305" s="45">
        <f t="shared" si="178"/>
        <v>0</v>
      </c>
      <c r="Q305" s="45">
        <f t="shared" si="178"/>
        <v>0</v>
      </c>
    </row>
    <row r="306" spans="1:17" s="3" customFormat="1" ht="11.25" x14ac:dyDescent="0.2">
      <c r="A306" s="24" t="s">
        <v>80</v>
      </c>
      <c r="B306" s="39"/>
      <c r="C306" s="44"/>
      <c r="D306" s="40"/>
      <c r="E306" s="44"/>
      <c r="F306" s="45">
        <f>SUM(G306:K306)</f>
        <v>276853.48</v>
      </c>
      <c r="G306" s="45">
        <f>G285+G100+G34</f>
        <v>64382.580000000009</v>
      </c>
      <c r="H306" s="45">
        <f>H285+H100+H34</f>
        <v>46049.880000000005</v>
      </c>
      <c r="I306" s="45">
        <f>I285+I100+I34</f>
        <v>72614.19</v>
      </c>
      <c r="J306" s="45">
        <f>J285+J100+J34</f>
        <v>50664.800000000003</v>
      </c>
      <c r="K306" s="81">
        <f>K285+K100+K34</f>
        <v>43142.03</v>
      </c>
      <c r="L306" s="45">
        <f t="shared" ref="L306:Q306" si="179">L285+L100+L34</f>
        <v>0</v>
      </c>
      <c r="M306" s="45">
        <f t="shared" si="179"/>
        <v>0</v>
      </c>
      <c r="N306" s="45">
        <f t="shared" si="179"/>
        <v>0</v>
      </c>
      <c r="O306" s="45">
        <f t="shared" si="179"/>
        <v>0</v>
      </c>
      <c r="P306" s="45">
        <f t="shared" si="179"/>
        <v>0</v>
      </c>
      <c r="Q306" s="45">
        <f t="shared" si="179"/>
        <v>0</v>
      </c>
    </row>
    <row r="307" spans="1:17" s="3" customFormat="1" x14ac:dyDescent="0.2">
      <c r="A307" s="5"/>
      <c r="B307" s="5"/>
      <c r="C307" s="35"/>
      <c r="D307" s="19"/>
      <c r="E307" s="35"/>
      <c r="F307" s="4"/>
      <c r="G307" s="9"/>
      <c r="H307" s="9"/>
      <c r="I307" s="9"/>
      <c r="J307" s="9"/>
      <c r="K307" s="85"/>
      <c r="L307" s="9"/>
      <c r="M307" s="9"/>
      <c r="N307" s="9"/>
      <c r="O307" s="9"/>
      <c r="P307" s="9"/>
      <c r="Q307" s="9"/>
    </row>
    <row r="308" spans="1:17" s="3" customFormat="1" x14ac:dyDescent="0.2">
      <c r="A308" s="6"/>
      <c r="B308" s="6"/>
      <c r="C308" s="30"/>
      <c r="D308" s="31"/>
      <c r="E308" s="32"/>
      <c r="F308" s="33"/>
      <c r="G308" s="34"/>
      <c r="H308" s="34"/>
      <c r="I308" s="34"/>
      <c r="J308" s="34"/>
      <c r="K308" s="79"/>
      <c r="L308" s="34"/>
      <c r="M308" s="34"/>
      <c r="N308" s="34"/>
      <c r="O308" s="34"/>
      <c r="P308" s="34"/>
      <c r="Q308" s="34"/>
    </row>
    <row r="309" spans="1:17" s="3" customFormat="1" x14ac:dyDescent="0.2">
      <c r="A309" s="6"/>
      <c r="B309" s="6"/>
      <c r="C309" s="11"/>
      <c r="D309" s="22"/>
      <c r="E309" s="7"/>
      <c r="F309" s="34"/>
      <c r="G309" s="34"/>
      <c r="H309" s="34"/>
      <c r="I309" s="34"/>
      <c r="J309" s="34"/>
      <c r="K309" s="79"/>
      <c r="L309" s="34"/>
      <c r="M309" s="34"/>
      <c r="N309" s="34"/>
      <c r="O309" s="34"/>
      <c r="P309" s="34"/>
      <c r="Q309" s="34"/>
    </row>
    <row r="310" spans="1:17" s="3" customFormat="1" x14ac:dyDescent="0.2">
      <c r="A310" s="6"/>
      <c r="B310" s="6"/>
      <c r="C310" s="11"/>
      <c r="D310" s="22"/>
      <c r="E310" s="7"/>
      <c r="F310" s="34"/>
      <c r="G310" s="34"/>
      <c r="H310" s="34"/>
      <c r="I310" s="34"/>
      <c r="J310" s="34"/>
      <c r="K310" s="79"/>
      <c r="L310" s="34"/>
      <c r="M310" s="34"/>
      <c r="N310" s="34"/>
      <c r="O310" s="34"/>
      <c r="P310" s="34"/>
      <c r="Q310" s="34"/>
    </row>
  </sheetData>
  <mergeCells count="135">
    <mergeCell ref="O52:O53"/>
    <mergeCell ref="P52:P53"/>
    <mergeCell ref="Q52:Q53"/>
    <mergeCell ref="O41:O44"/>
    <mergeCell ref="P41:P44"/>
    <mergeCell ref="Q41:Q44"/>
    <mergeCell ref="N47:N50"/>
    <mergeCell ref="O47:O50"/>
    <mergeCell ref="P47:P50"/>
    <mergeCell ref="Q47:Q50"/>
    <mergeCell ref="A286:K286"/>
    <mergeCell ref="A288:K288"/>
    <mergeCell ref="A292:K292"/>
    <mergeCell ref="L41:L44"/>
    <mergeCell ref="M41:M44"/>
    <mergeCell ref="N41:N44"/>
    <mergeCell ref="L52:L53"/>
    <mergeCell ref="M52:M53"/>
    <mergeCell ref="N52:N53"/>
    <mergeCell ref="A264:A265"/>
    <mergeCell ref="B264:B265"/>
    <mergeCell ref="C264:C265"/>
    <mergeCell ref="D264:D265"/>
    <mergeCell ref="A276:A277"/>
    <mergeCell ref="B276:B277"/>
    <mergeCell ref="A209:A210"/>
    <mergeCell ref="B209:B210"/>
    <mergeCell ref="B230:B232"/>
    <mergeCell ref="C230:C231"/>
    <mergeCell ref="D230:D231"/>
    <mergeCell ref="A237:A239"/>
    <mergeCell ref="B237:B239"/>
    <mergeCell ref="C237:C238"/>
    <mergeCell ref="D237:D238"/>
    <mergeCell ref="A179:A180"/>
    <mergeCell ref="B179:B180"/>
    <mergeCell ref="C179:C180"/>
    <mergeCell ref="D179:D180"/>
    <mergeCell ref="A193:A194"/>
    <mergeCell ref="B193:B194"/>
    <mergeCell ref="C193:C194"/>
    <mergeCell ref="D193:D194"/>
    <mergeCell ref="A154:A161"/>
    <mergeCell ref="B156:B161"/>
    <mergeCell ref="C156:C157"/>
    <mergeCell ref="D156:D157"/>
    <mergeCell ref="A171:A174"/>
    <mergeCell ref="B171:B174"/>
    <mergeCell ref="C173:C174"/>
    <mergeCell ref="D173:D174"/>
    <mergeCell ref="E88:E90"/>
    <mergeCell ref="A92:A93"/>
    <mergeCell ref="C92:C93"/>
    <mergeCell ref="D92:D93"/>
    <mergeCell ref="A101:Q101"/>
    <mergeCell ref="A133:A134"/>
    <mergeCell ref="B133:B134"/>
    <mergeCell ref="A139:A149"/>
    <mergeCell ref="B139:B149"/>
    <mergeCell ref="C141:C142"/>
    <mergeCell ref="D141:D142"/>
    <mergeCell ref="C116:C117"/>
    <mergeCell ref="D116:D117"/>
    <mergeCell ref="A124:A128"/>
    <mergeCell ref="B124:B128"/>
    <mergeCell ref="C126:C127"/>
    <mergeCell ref="D126:D127"/>
    <mergeCell ref="A94:A95"/>
    <mergeCell ref="C94:C95"/>
    <mergeCell ref="D94:D95"/>
    <mergeCell ref="A102:A109"/>
    <mergeCell ref="B102:B109"/>
    <mergeCell ref="D105:D106"/>
    <mergeCell ref="A88:A91"/>
    <mergeCell ref="C88:C91"/>
    <mergeCell ref="D88:D91"/>
    <mergeCell ref="A83:A87"/>
    <mergeCell ref="C83:C86"/>
    <mergeCell ref="D83:D86"/>
    <mergeCell ref="E83:E86"/>
    <mergeCell ref="I52:I53"/>
    <mergeCell ref="J52:J53"/>
    <mergeCell ref="K52:K53"/>
    <mergeCell ref="A54:A55"/>
    <mergeCell ref="A56:A58"/>
    <mergeCell ref="A59:A61"/>
    <mergeCell ref="A51:A53"/>
    <mergeCell ref="C52:C53"/>
    <mergeCell ref="D52:D53"/>
    <mergeCell ref="E52:E53"/>
    <mergeCell ref="F52:F53"/>
    <mergeCell ref="G52:G53"/>
    <mergeCell ref="H52:H53"/>
    <mergeCell ref="A63:A74"/>
    <mergeCell ref="A75:A77"/>
    <mergeCell ref="G41:G44"/>
    <mergeCell ref="H41:H44"/>
    <mergeCell ref="I41:I44"/>
    <mergeCell ref="J41:J44"/>
    <mergeCell ref="K41:K44"/>
    <mergeCell ref="A45:A46"/>
    <mergeCell ref="A47:A50"/>
    <mergeCell ref="B47:B50"/>
    <mergeCell ref="C47:C50"/>
    <mergeCell ref="E47:E50"/>
    <mergeCell ref="F47:F50"/>
    <mergeCell ref="G47:G50"/>
    <mergeCell ref="H47:H50"/>
    <mergeCell ref="I47:I50"/>
    <mergeCell ref="J47:J50"/>
    <mergeCell ref="K47:K50"/>
    <mergeCell ref="L47:L50"/>
    <mergeCell ref="M47:M50"/>
    <mergeCell ref="A10:A11"/>
    <mergeCell ref="D10:D11"/>
    <mergeCell ref="A1:Q1"/>
    <mergeCell ref="A2:Q2"/>
    <mergeCell ref="A3:Q3"/>
    <mergeCell ref="A7:Q7"/>
    <mergeCell ref="A12:A15"/>
    <mergeCell ref="B13:B14"/>
    <mergeCell ref="A5:A6"/>
    <mergeCell ref="B5:B6"/>
    <mergeCell ref="C5:C6"/>
    <mergeCell ref="D5:D6"/>
    <mergeCell ref="E5:E6"/>
    <mergeCell ref="F5:F6"/>
    <mergeCell ref="G5:Q5"/>
    <mergeCell ref="A20:A22"/>
    <mergeCell ref="A35:K35"/>
    <mergeCell ref="A41:A44"/>
    <mergeCell ref="B41:B44"/>
    <mergeCell ref="C41:C44"/>
    <mergeCell ref="E41:E44"/>
    <mergeCell ref="F41:F44"/>
  </mergeCells>
  <pageMargins left="0.51181102362204722" right="0.31496062992125984" top="0.55118110236220474" bottom="0.55118110236220474" header="0" footer="0"/>
  <pageSetup paperSize="9" scale="7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КонсультантПлюс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Admin</cp:lastModifiedBy>
  <cp:lastPrinted>2014-02-13T12:26:17Z</cp:lastPrinted>
  <dcterms:created xsi:type="dcterms:W3CDTF">2008-10-01T13:21:49Z</dcterms:created>
  <dcterms:modified xsi:type="dcterms:W3CDTF">2014-02-13T12:26:23Z</dcterms:modified>
</cp:coreProperties>
</file>