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calcPr calcId="144525" refMode="R1C1"/>
</workbook>
</file>

<file path=xl/calcChain.xml><?xml version="1.0" encoding="utf-8"?>
<calcChain xmlns="http://schemas.openxmlformats.org/spreadsheetml/2006/main">
  <c r="L13" i="1" l="1"/>
  <c r="I13" i="1"/>
  <c r="W34" i="1"/>
  <c r="T34" i="1"/>
  <c r="N34" i="1"/>
  <c r="E34" i="1"/>
  <c r="D34" i="1" s="1"/>
  <c r="W33" i="1"/>
  <c r="T33" i="1"/>
  <c r="N33" i="1"/>
  <c r="E33" i="1"/>
  <c r="D33" i="1" s="1"/>
  <c r="E15" i="1"/>
  <c r="W32" i="1"/>
  <c r="T32" i="1"/>
  <c r="N32" i="1"/>
  <c r="K32" i="1"/>
  <c r="H32" i="1"/>
  <c r="D32" i="1" s="1"/>
  <c r="E32" i="1"/>
  <c r="F19" i="1"/>
  <c r="F13" i="1" s="1"/>
  <c r="F18" i="1"/>
  <c r="W15" i="1"/>
  <c r="T15" i="1"/>
  <c r="Q15" i="1"/>
  <c r="N15" i="1"/>
  <c r="K15" i="1"/>
  <c r="H15" i="1"/>
  <c r="D15" i="1" l="1"/>
  <c r="G13" i="1"/>
  <c r="J13" i="1"/>
  <c r="M13" i="1"/>
  <c r="O13" i="1"/>
  <c r="P13" i="1"/>
  <c r="R13" i="1"/>
  <c r="S13" i="1"/>
  <c r="U13" i="1"/>
  <c r="V13" i="1"/>
  <c r="X13" i="1"/>
  <c r="Y13" i="1"/>
  <c r="H13" i="1" l="1"/>
  <c r="W13" i="1"/>
  <c r="T13" i="1"/>
  <c r="K13" i="1"/>
  <c r="Q13" i="1"/>
  <c r="N13" i="1"/>
  <c r="E13" i="1"/>
  <c r="D13" i="1" l="1"/>
  <c r="E23" i="1" l="1"/>
  <c r="D23" i="1" s="1"/>
  <c r="W31" i="1" l="1"/>
  <c r="T31" i="1"/>
  <c r="Q31" i="1"/>
  <c r="N31" i="1"/>
  <c r="H31" i="1"/>
  <c r="E31" i="1"/>
  <c r="D31" i="1" l="1"/>
  <c r="W30" i="1"/>
  <c r="T30" i="1"/>
  <c r="Q30" i="1"/>
  <c r="N30" i="1"/>
  <c r="K30" i="1"/>
  <c r="H30" i="1"/>
  <c r="E30" i="1"/>
  <c r="W29" i="1"/>
  <c r="T29" i="1"/>
  <c r="Q29" i="1"/>
  <c r="N29" i="1"/>
  <c r="K29" i="1"/>
  <c r="H29" i="1"/>
  <c r="E29" i="1"/>
  <c r="W28" i="1"/>
  <c r="T28" i="1"/>
  <c r="Q28" i="1"/>
  <c r="N28" i="1"/>
  <c r="K28" i="1"/>
  <c r="H28" i="1"/>
  <c r="E28" i="1"/>
  <c r="W27" i="1"/>
  <c r="T27" i="1"/>
  <c r="Q27" i="1"/>
  <c r="N27" i="1"/>
  <c r="K27" i="1"/>
  <c r="H27" i="1"/>
  <c r="E27" i="1"/>
  <c r="D27" i="1" s="1"/>
  <c r="W26" i="1"/>
  <c r="T26" i="1"/>
  <c r="Q26" i="1"/>
  <c r="N26" i="1"/>
  <c r="K26" i="1"/>
  <c r="H26" i="1"/>
  <c r="E26" i="1"/>
  <c r="D26" i="1" s="1"/>
  <c r="W25" i="1"/>
  <c r="T25" i="1"/>
  <c r="Q25" i="1"/>
  <c r="N25" i="1"/>
  <c r="K25" i="1"/>
  <c r="H25" i="1"/>
  <c r="E25" i="1"/>
  <c r="W24" i="1"/>
  <c r="T24" i="1"/>
  <c r="Q24" i="1"/>
  <c r="N24" i="1"/>
  <c r="K24" i="1"/>
  <c r="H24" i="1"/>
  <c r="E24" i="1"/>
  <c r="W22" i="1"/>
  <c r="T22" i="1"/>
  <c r="Q22" i="1"/>
  <c r="N22" i="1"/>
  <c r="H22" i="1"/>
  <c r="E22" i="1"/>
  <c r="W21" i="1"/>
  <c r="T21" i="1"/>
  <c r="Q21" i="1"/>
  <c r="N21" i="1"/>
  <c r="K21" i="1"/>
  <c r="H21" i="1"/>
  <c r="E21" i="1"/>
  <c r="W20" i="1"/>
  <c r="T20" i="1"/>
  <c r="Q20" i="1"/>
  <c r="N20" i="1"/>
  <c r="K20" i="1"/>
  <c r="H20" i="1"/>
  <c r="E20" i="1"/>
  <c r="W19" i="1"/>
  <c r="T19" i="1"/>
  <c r="Q19" i="1"/>
  <c r="N19" i="1"/>
  <c r="K19" i="1"/>
  <c r="H19" i="1"/>
  <c r="E19" i="1"/>
  <c r="W18" i="1"/>
  <c r="T18" i="1"/>
  <c r="Q18" i="1"/>
  <c r="N18" i="1"/>
  <c r="K18" i="1"/>
  <c r="H18" i="1"/>
  <c r="E18" i="1"/>
  <c r="W17" i="1"/>
  <c r="T17" i="1"/>
  <c r="Q17" i="1"/>
  <c r="N17" i="1"/>
  <c r="K17" i="1"/>
  <c r="H17" i="1"/>
  <c r="E17" i="1"/>
  <c r="K16" i="1"/>
  <c r="E16" i="1"/>
  <c r="D18" i="1" l="1"/>
  <c r="D17" i="1"/>
  <c r="D29" i="1"/>
  <c r="D20" i="1"/>
  <c r="D22" i="1"/>
  <c r="D19" i="1"/>
  <c r="D24" i="1"/>
  <c r="D16" i="1"/>
  <c r="D21" i="1"/>
  <c r="D25" i="1"/>
  <c r="D28" i="1"/>
  <c r="D30" i="1"/>
</calcChain>
</file>

<file path=xl/sharedStrings.xml><?xml version="1.0" encoding="utf-8"?>
<sst xmlns="http://schemas.openxmlformats.org/spreadsheetml/2006/main" count="99" uniqueCount="42">
  <si>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</si>
  <si>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</si>
  <si>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Бюджетополучатель</t>
  </si>
  <si>
    <t xml:space="preserve">Объемы финансирования по годам и источникам,  (тыс. рублей) </t>
  </si>
  <si>
    <t>Всего</t>
  </si>
  <si>
    <t>2014  год</t>
  </si>
  <si>
    <t>2015  год</t>
  </si>
  <si>
    <t>2016  год</t>
  </si>
  <si>
    <t>2017  год</t>
  </si>
  <si>
    <t>2018  год</t>
  </si>
  <si>
    <t>2019  год</t>
  </si>
  <si>
    <t>2020  год</t>
  </si>
  <si>
    <t>всего</t>
  </si>
  <si>
    <t>Бюджет МО МР "Печора"</t>
  </si>
  <si>
    <t>Республиканский бюджет РК</t>
  </si>
  <si>
    <t>Администрация МР «Печора»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</si>
  <si>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</si>
  <si>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Администрация МР «Печора» </t>
  </si>
  <si>
    <r>
      <rPr>
        <b/>
        <sz val="10"/>
        <color theme="1"/>
        <rFont val="Times New Roman"/>
        <family val="1"/>
        <charset val="204"/>
      </rPr>
      <t xml:space="preserve">Основное  мероприятие 1.1 </t>
    </r>
    <r>
      <rPr>
        <sz val="10"/>
        <color theme="1"/>
        <rFont val="Times New Roman"/>
        <family val="1"/>
        <charset val="204"/>
      </rPr>
      <t xml:space="preserve">Проведение капитального ремонта тепловых сетей и сетей ГВС   </t>
    </r>
  </si>
  <si>
    <r>
      <t xml:space="preserve">Основное  мероприятие 1.5 </t>
    </r>
    <r>
      <rPr>
        <sz val="10"/>
        <color theme="1"/>
        <rFont val="Times New Roman"/>
        <family val="1"/>
        <charset val="204"/>
      </rPr>
      <t>Софинансирование капремонта многоквартирных домов в рамках Фонда содействия реформированию ЖКХ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</si>
  <si>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1.6 </t>
    </r>
    <r>
      <rPr>
        <sz val="10"/>
        <color theme="1"/>
        <rFont val="Times New Roman"/>
        <family val="1"/>
        <charset val="204"/>
      </rPr>
      <t>Проведение капитального ремонта котельных</t>
    </r>
  </si>
  <si>
    <r>
      <t xml:space="preserve">Основное мероприятие 1.7   </t>
    </r>
    <r>
      <rPr>
        <sz val="10"/>
        <color theme="1"/>
        <rFont val="Times New Roman"/>
        <family val="1"/>
        <charset val="204"/>
      </rPr>
      <t xml:space="preserve">Ремонт жилого фонда по судебным искам </t>
    </r>
    <r>
      <rPr>
        <b/>
        <sz val="10"/>
        <color theme="1"/>
        <rFont val="Times New Roman"/>
        <family val="1"/>
        <charset val="204"/>
      </rPr>
      <t xml:space="preserve">           </t>
    </r>
  </si>
  <si>
    <r>
      <t xml:space="preserve">Основное мероприятие 1.9 </t>
    </r>
    <r>
      <rPr>
        <sz val="10"/>
        <color theme="1"/>
        <rFont val="Times New Roman"/>
        <family val="1"/>
        <charset val="204"/>
      </rPr>
      <t>Внедрение ультрафиолетового облучения очистки сточных вод на канализационных очистных сооружениях г. Печора</t>
    </r>
  </si>
  <si>
    <r>
      <t xml:space="preserve">Основное мероприятие 1.10 </t>
    </r>
    <r>
      <rPr>
        <sz val="10"/>
        <color theme="1"/>
        <rFont val="Times New Roman"/>
        <family val="1"/>
        <charset val="204"/>
      </rPr>
      <t xml:space="preserve">Реконструкция насосной станции 2-го подъема г. Печора          </t>
    </r>
  </si>
  <si>
    <r>
      <t xml:space="preserve">Основное мероприятие 1.11  </t>
    </r>
    <r>
      <rPr>
        <sz val="10"/>
        <color theme="1"/>
        <rFont val="Times New Roman"/>
        <family val="1"/>
        <charset val="204"/>
      </rPr>
      <t>Реконструкция станции обезжелезивания в г. Печора (в т.ч. ПСД)</t>
    </r>
  </si>
  <si>
    <r>
      <t xml:space="preserve">Основное мероприятие 1.12  </t>
    </r>
    <r>
      <rPr>
        <sz val="10"/>
        <color theme="1"/>
        <rFont val="Times New Roman"/>
        <family val="1"/>
        <charset val="204"/>
      </rPr>
      <t>Строительство водопровода от ул. Комсомольская, д. 15 (до ЦТП)</t>
    </r>
  </si>
  <si>
    <r>
      <t xml:space="preserve">Основное мероприятие 1.13 </t>
    </r>
    <r>
      <rPr>
        <sz val="10"/>
        <color theme="1"/>
        <rFont val="Times New Roman"/>
        <family val="1"/>
        <charset val="204"/>
      </rPr>
      <t>Реконструкция водозабора (п. Кожва,  п. Каджером,   п. Изъяю, п. Чикшино,  п. Озерный)</t>
    </r>
  </si>
  <si>
    <r>
      <t xml:space="preserve">Основное мероприятие 1.14 </t>
    </r>
    <r>
      <rPr>
        <sz val="10"/>
        <color theme="1"/>
        <rFont val="Times New Roman"/>
        <family val="1"/>
        <charset val="204"/>
      </rPr>
      <t xml:space="preserve">Строительство станции обезжелезивания (п. Кожва, в т.ч. проектно-изыскательные работы) </t>
    </r>
  </si>
  <si>
    <r>
      <t xml:space="preserve">Основное мероприятие 1.15  </t>
    </r>
    <r>
      <rPr>
        <sz val="10"/>
        <color theme="1"/>
        <rFont val="Times New Roman"/>
        <family val="1"/>
        <charset val="204"/>
      </rPr>
      <t>Строительство станции обезжелезивания (п. Каджером, в т.ч. проектно-изыскательные работы)</t>
    </r>
  </si>
  <si>
    <r>
      <rPr>
        <b/>
        <sz val="10"/>
        <color theme="1"/>
        <rFont val="Times New Roman"/>
        <family val="1"/>
        <charset val="204"/>
      </rPr>
      <t xml:space="preserve">Основное мероприятие 1.16 </t>
    </r>
    <r>
      <rPr>
        <sz val="10"/>
        <color theme="1"/>
        <rFont val="Times New Roman"/>
        <family val="1"/>
        <charset val="204"/>
      </rPr>
      <t>Технический заказчик</t>
    </r>
  </si>
  <si>
    <r>
      <rPr>
        <b/>
        <sz val="10"/>
        <color theme="1"/>
        <rFont val="Times New Roman"/>
        <family val="1"/>
        <charset val="204"/>
      </rPr>
      <t>Основное мероприятие 1.17</t>
    </r>
    <r>
      <rPr>
        <sz val="10"/>
        <color theme="1"/>
        <rFont val="Times New Roman"/>
        <family val="1"/>
        <charset val="204"/>
      </rPr>
      <t xml:space="preserve">   Снос ветхого жилья</t>
    </r>
  </si>
  <si>
    <t>КУМС</t>
  </si>
  <si>
    <t>Приложение 2                                                                                     к муниципальной программе «Жилье, жилищно-коммунальное хозяйство  и территориальное развитие 
МО МР «Печора»</t>
  </si>
  <si>
    <t>Приложение 2                                                                                                  к Постановлению администрации МР "Печора" от 25.02.2014г. № 223/1________</t>
  </si>
  <si>
    <t>Ресурсное обеспечение подпрограммы «Улучшение состояния жилищно-коммунального комплекса на территории МО МР «Печора»</t>
  </si>
  <si>
    <r>
      <rPr>
        <b/>
        <sz val="10"/>
        <color theme="1"/>
        <rFont val="Times New Roman"/>
        <family val="1"/>
        <charset val="204"/>
      </rPr>
      <t xml:space="preserve">Основное  мероприятие 1.2 </t>
    </r>
    <r>
      <rPr>
        <sz val="10"/>
        <color theme="1"/>
        <rFont val="Times New Roman"/>
        <family val="1"/>
        <charset val="204"/>
      </rPr>
      <t>Проведение капитального ремонта  сетей водоснабжения и водоотведения</t>
    </r>
  </si>
  <si>
    <r>
      <t xml:space="preserve">Основное мероприятие 1.8 </t>
    </r>
    <r>
      <rPr>
        <sz val="10"/>
        <color theme="1"/>
        <rFont val="Times New Roman"/>
        <family val="1"/>
        <charset val="204"/>
      </rPr>
      <t>Разработк</t>
    </r>
    <r>
      <rPr>
        <b/>
        <sz val="10"/>
        <color theme="1"/>
        <rFont val="Times New Roman"/>
        <family val="1"/>
        <charset val="204"/>
      </rPr>
      <t>а</t>
    </r>
    <r>
      <rPr>
        <sz val="10"/>
        <color theme="1"/>
        <rFont val="Times New Roman"/>
        <family val="1"/>
        <charset val="204"/>
      </rPr>
      <t xml:space="preserve"> проектно-сметной документациина реконструкцию общежитий по адресам  ул.Социалистическая дом 1, дом 59 г.Печора</t>
    </r>
  </si>
  <si>
    <t xml:space="preserve"> Основное мероприятие 1.19 Разработка ПСД  на выполнение работ по составлению документации и строительно-монтажных работ по недостроенному дому по ул. Русанова п.Луговой </t>
  </si>
  <si>
    <r>
      <rPr>
        <b/>
        <sz val="10"/>
        <color theme="1"/>
        <rFont val="Times New Roman"/>
        <family val="1"/>
        <charset val="204"/>
      </rPr>
      <t>Основное  мероприятие 1.18  Ремонтно- восстановительные работы при ликвидации аварийных ситуаций муниципального жилого фонда и коммунальной инфраструктуры</t>
    </r>
    <r>
      <rPr>
        <sz val="10"/>
        <color theme="1"/>
        <rFont val="Times New Roman"/>
        <family val="1"/>
        <charset val="204"/>
      </rPr>
      <t xml:space="preserve">   </t>
    </r>
  </si>
  <si>
    <r>
      <rPr>
        <b/>
        <sz val="10"/>
        <color theme="1"/>
        <rFont val="Times New Roman"/>
        <family val="1"/>
        <charset val="204"/>
      </rPr>
      <t xml:space="preserve">Основное  мероприятие 1.3  </t>
    </r>
    <r>
      <rPr>
        <sz val="10"/>
        <color theme="1"/>
        <rFont val="Times New Roman"/>
        <family val="1"/>
        <charset val="204"/>
      </rPr>
      <t xml:space="preserve">Приобретение оборудования для котельных (в т.ч. ПСД и транспортно-экспедиторские услуги)  </t>
    </r>
  </si>
  <si>
    <r>
      <rPr>
        <b/>
        <sz val="10"/>
        <color theme="1"/>
        <rFont val="Times New Roman"/>
        <family val="1"/>
        <charset val="204"/>
      </rPr>
      <t xml:space="preserve">Основное  мероприятие 1.4 </t>
    </r>
    <r>
      <rPr>
        <sz val="10"/>
        <color theme="1"/>
        <rFont val="Times New Roman"/>
        <family val="1"/>
        <charset val="204"/>
      </rPr>
      <t>Приобретение оборудования для объектов водоснабжения  и водотведения ( в т.ч. транспортно-экспедиторские услуги)</t>
    </r>
  </si>
  <si>
    <t>Основное мероприятие 1.20  Обеспечение мероприятий по переселению граждан из аварийного жилого фонда (дополнительную площадь  приобретаемых жилых помещений в рамках долевого строительства)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</si>
</sst>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Fill="1"/>
    <xf numFmtId="164" fontId="0" fillId="0" borderId="0" xfId="0" applyNumberFormat="1"/>
    <xf numFmtId="164" fontId="0" fillId="0" borderId="0" xfId="0" applyNumberFormat="1" applyFill="1"/>
    <xf numFmtId="0" fontId="1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5" fillId="0" borderId="5" xfId="0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0" fillId="0" borderId="1" xfId="0" applyNumberFormat="1" applyBorder="1"/>
    <xf numFmtId="164" fontId="0" fillId="2" borderId="1" xfId="0" applyNumberFormat="1" applyFill="1" applyBorder="1"/>
    <xf numFmtId="164" fontId="6" fillId="2" borderId="1" xfId="0" applyNumberFormat="1" applyFont="1" applyFill="1" applyBorder="1"/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0" fillId="0" borderId="0" xfId="0" applyAlignment="1">
      <alignment horizontal="right" vertical="center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4"/>
  <sheetViews>
    <sheetView tabSelected="1" topLeftCell="A29" workbookViewId="0">
      <selection activeCell="A2" sqref="A2:Y34"/>
    </sheetView>
  </sheetViews>
  <sheetFormatPr defaultRowHeight="15" x14ac:dyDescent="0.25"/>
  <cols>
    <col min="1" max="1" width="27" customWidth="1"/>
    <col min="4" max="4" width="9.140625" customWidth="1"/>
    <col min="5" max="5" width="15.28515625" customWidth="1"/>
    <col min="6" max="6" width="12.5703125" bestFit="1" customWidth="1"/>
  </cols>
  <sheetData>
    <row r="1" spans="1:25" x14ac:dyDescent="0.25">
      <c r="E1" s="1"/>
    </row>
    <row r="2" spans="1:25" ht="50.25" customHeight="1" x14ac:dyDescent="0.25">
      <c r="E2" s="1"/>
      <c r="T2" s="29" t="s">
        <v>33</v>
      </c>
      <c r="U2" s="29"/>
      <c r="V2" s="29"/>
      <c r="W2" s="29"/>
      <c r="X2" s="29"/>
      <c r="Y2" s="29"/>
    </row>
    <row r="3" spans="1:25" x14ac:dyDescent="0.25">
      <c r="E3" s="1"/>
      <c r="T3" s="40" t="s">
        <v>32</v>
      </c>
      <c r="U3" s="40"/>
      <c r="V3" s="40"/>
      <c r="W3" s="40"/>
      <c r="X3" s="40"/>
      <c r="Y3" s="40"/>
    </row>
    <row r="4" spans="1:25" x14ac:dyDescent="0.25">
      <c r="D4" s="2"/>
      <c r="E4" s="1"/>
      <c r="F4" s="2"/>
      <c r="H4" s="2"/>
      <c r="T4" s="40"/>
      <c r="U4" s="40"/>
      <c r="V4" s="40"/>
      <c r="W4" s="40"/>
      <c r="X4" s="40"/>
      <c r="Y4" s="40"/>
    </row>
    <row r="5" spans="1:25" x14ac:dyDescent="0.25">
      <c r="E5" s="3"/>
      <c r="I5" s="2"/>
      <c r="T5" s="40"/>
      <c r="U5" s="40"/>
      <c r="V5" s="40"/>
      <c r="W5" s="40"/>
      <c r="X5" s="40"/>
      <c r="Y5" s="40"/>
    </row>
    <row r="6" spans="1:25" ht="24.75" customHeight="1" x14ac:dyDescent="0.25">
      <c r="E6" s="1"/>
      <c r="T6" s="40"/>
      <c r="U6" s="40"/>
      <c r="V6" s="40"/>
      <c r="W6" s="40"/>
      <c r="X6" s="40"/>
      <c r="Y6" s="40"/>
    </row>
    <row r="7" spans="1:25" ht="44.45" customHeight="1" x14ac:dyDescent="0.25">
      <c r="D7" s="41" t="s">
        <v>34</v>
      </c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"/>
      <c r="U7" s="4"/>
      <c r="V7" s="4"/>
      <c r="W7" s="4"/>
      <c r="X7" s="4"/>
      <c r="Y7" s="4"/>
    </row>
    <row r="8" spans="1:25" x14ac:dyDescent="0.25">
      <c r="E8" s="1"/>
    </row>
    <row r="9" spans="1:25" ht="15" customHeight="1" x14ac:dyDescent="0.25">
      <c r="A9" s="42" t="s">
        <v>0</v>
      </c>
      <c r="B9" s="42" t="s">
        <v>1</v>
      </c>
      <c r="C9" s="42" t="s">
        <v>2</v>
      </c>
      <c r="D9" s="42" t="s">
        <v>3</v>
      </c>
      <c r="E9" s="42"/>
      <c r="F9" s="42"/>
      <c r="G9" s="42"/>
      <c r="H9" s="42"/>
      <c r="I9" s="42"/>
      <c r="J9" s="42"/>
      <c r="K9" s="42"/>
      <c r="L9" s="42"/>
      <c r="M9" s="42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</row>
    <row r="10" spans="1:25" ht="25.15" customHeight="1" x14ac:dyDescent="0.25">
      <c r="A10" s="43"/>
      <c r="B10" s="43"/>
      <c r="C10" s="42"/>
      <c r="D10" s="42" t="s">
        <v>4</v>
      </c>
      <c r="E10" s="45" t="s">
        <v>5</v>
      </c>
      <c r="F10" s="45"/>
      <c r="G10" s="45"/>
      <c r="H10" s="42" t="s">
        <v>6</v>
      </c>
      <c r="I10" s="42"/>
      <c r="J10" s="42"/>
      <c r="K10" s="42" t="s">
        <v>7</v>
      </c>
      <c r="L10" s="42"/>
      <c r="M10" s="42"/>
      <c r="N10" s="42" t="s">
        <v>8</v>
      </c>
      <c r="O10" s="42"/>
      <c r="P10" s="42"/>
      <c r="Q10" s="42" t="s">
        <v>9</v>
      </c>
      <c r="R10" s="42"/>
      <c r="S10" s="42"/>
      <c r="T10" s="42" t="s">
        <v>10</v>
      </c>
      <c r="U10" s="42"/>
      <c r="V10" s="42"/>
      <c r="W10" s="42" t="s">
        <v>11</v>
      </c>
      <c r="X10" s="42"/>
      <c r="Y10" s="42"/>
    </row>
    <row r="11" spans="1:25" ht="82.9" customHeight="1" x14ac:dyDescent="0.25">
      <c r="A11" s="43"/>
      <c r="B11" s="43"/>
      <c r="C11" s="42"/>
      <c r="D11" s="42"/>
      <c r="E11" s="19" t="s">
        <v>12</v>
      </c>
      <c r="F11" s="19" t="s">
        <v>13</v>
      </c>
      <c r="G11" s="19" t="s">
        <v>14</v>
      </c>
      <c r="H11" s="5" t="s">
        <v>12</v>
      </c>
      <c r="I11" s="5" t="s">
        <v>13</v>
      </c>
      <c r="J11" s="5" t="s">
        <v>14</v>
      </c>
      <c r="K11" s="5" t="s">
        <v>12</v>
      </c>
      <c r="L11" s="5" t="s">
        <v>13</v>
      </c>
      <c r="M11" s="5" t="s">
        <v>14</v>
      </c>
      <c r="N11" s="5" t="s">
        <v>12</v>
      </c>
      <c r="O11" s="5" t="s">
        <v>13</v>
      </c>
      <c r="P11" s="5" t="s">
        <v>14</v>
      </c>
      <c r="Q11" s="5" t="s">
        <v>12</v>
      </c>
      <c r="R11" s="5" t="s">
        <v>13</v>
      </c>
      <c r="S11" s="5" t="s">
        <v>14</v>
      </c>
      <c r="T11" s="5" t="s">
        <v>12</v>
      </c>
      <c r="U11" s="5" t="s">
        <v>13</v>
      </c>
      <c r="V11" s="5" t="s">
        <v>14</v>
      </c>
      <c r="W11" s="5" t="s">
        <v>12</v>
      </c>
      <c r="X11" s="5" t="s">
        <v>13</v>
      </c>
      <c r="Y11" s="5" t="s">
        <v>14</v>
      </c>
    </row>
    <row r="12" spans="1:25" x14ac:dyDescent="0.25">
      <c r="A12" s="5">
        <v>1</v>
      </c>
      <c r="B12" s="5">
        <v>2</v>
      </c>
      <c r="C12" s="5">
        <v>3</v>
      </c>
      <c r="D12" s="5">
        <v>4</v>
      </c>
      <c r="E12" s="19">
        <v>5</v>
      </c>
      <c r="F12" s="19">
        <v>6</v>
      </c>
      <c r="G12" s="19">
        <v>7</v>
      </c>
      <c r="H12" s="5">
        <v>8</v>
      </c>
      <c r="I12" s="5">
        <v>9</v>
      </c>
      <c r="J12" s="5">
        <v>10</v>
      </c>
      <c r="K12" s="5">
        <v>11</v>
      </c>
      <c r="L12" s="5">
        <v>12</v>
      </c>
      <c r="M12" s="5">
        <v>13</v>
      </c>
      <c r="N12" s="5">
        <v>14</v>
      </c>
      <c r="O12" s="5">
        <v>15</v>
      </c>
      <c r="P12" s="5">
        <v>16</v>
      </c>
      <c r="Q12" s="5">
        <v>17</v>
      </c>
      <c r="R12" s="5">
        <v>18</v>
      </c>
      <c r="S12" s="5">
        <v>19</v>
      </c>
      <c r="T12" s="5">
        <v>20</v>
      </c>
      <c r="U12" s="5">
        <v>21</v>
      </c>
      <c r="V12" s="5">
        <v>22</v>
      </c>
      <c r="W12" s="5">
        <v>23</v>
      </c>
      <c r="X12" s="5">
        <v>24</v>
      </c>
      <c r="Y12" s="5">
        <v>25</v>
      </c>
    </row>
    <row r="13" spans="1:25" ht="15" customHeight="1" x14ac:dyDescent="0.25">
      <c r="A13" s="30" t="s">
        <v>16</v>
      </c>
      <c r="B13" s="36" t="s">
        <v>17</v>
      </c>
      <c r="C13" s="36" t="s">
        <v>15</v>
      </c>
      <c r="D13" s="32">
        <f>E13+H13+K13+N13+Q13+T13+W13</f>
        <v>389092.79907000001</v>
      </c>
      <c r="E13" s="38">
        <f>F13+G13</f>
        <v>244307.59907</v>
      </c>
      <c r="F13" s="38">
        <f>SUM(F15:F34)</f>
        <v>238807.59907</v>
      </c>
      <c r="G13" s="38">
        <f>G16+G17+G18+G19+G20+G21+G24+G25+G26+G27+G28+G29+G30</f>
        <v>5500</v>
      </c>
      <c r="H13" s="34">
        <f>I13+J13</f>
        <v>12857.099999999999</v>
      </c>
      <c r="I13" s="34">
        <f>I16+I17+I18+I19+I20+I21+I24+I25+I26+I27+I28+I29+I30+I31</f>
        <v>7357.0999999999995</v>
      </c>
      <c r="J13" s="34">
        <f>J16+J17+J18+J19+J20+J21+J24+J25+J26+J27+J28+J29+J30</f>
        <v>5500</v>
      </c>
      <c r="K13" s="34">
        <f>L13+M13</f>
        <v>7857.1</v>
      </c>
      <c r="L13" s="34">
        <f>L16+L17+L18+L19+L20+L21+L24+L25+L26+L27+L28+L29+L30+L31</f>
        <v>2357.1000000000004</v>
      </c>
      <c r="M13" s="34">
        <f>M16+M17+M18+M19+M20+M21+M24+M25+M26+M27+M28+M29+M30</f>
        <v>5500</v>
      </c>
      <c r="N13" s="34">
        <f>O13+P13</f>
        <v>34071</v>
      </c>
      <c r="O13" s="34">
        <f>O16+O17+O18+O19+O20+O21+O22+O24+O25+O26+O27+O28+O29+O30</f>
        <v>30000</v>
      </c>
      <c r="P13" s="34">
        <f>P16+P17+P18+P19+P20+P21+P24+P25+P26+P27+P28+P29+P30</f>
        <v>4071</v>
      </c>
      <c r="Q13" s="32">
        <f>R13+S13</f>
        <v>30000</v>
      </c>
      <c r="R13" s="32">
        <f>R16+R17+R18+R19+R20+R21+R22+R24+R25+R26+R27+R28+R29+R30</f>
        <v>30000</v>
      </c>
      <c r="S13" s="32">
        <f>S16+S17+S18+S19+S20+S21+S24+S25+S26+S27+S28+S29+S30</f>
        <v>0</v>
      </c>
      <c r="T13" s="32">
        <f>U13+V13</f>
        <v>30000</v>
      </c>
      <c r="U13" s="32">
        <f>U16+U17+U18+U19+U20+U21+U22+U24+U25+U26+U27+U28+U29+U30</f>
        <v>30000</v>
      </c>
      <c r="V13" s="32">
        <f>V16+V17+V18+V19+V20+V21+V24+V25+V26+V27+V28+V29+V30</f>
        <v>0</v>
      </c>
      <c r="W13" s="32">
        <f>X13+Y13</f>
        <v>30000</v>
      </c>
      <c r="X13" s="32">
        <f>X16+X17+X18+X19+X20+X21+X22+X24+X25+X26+X27+X28+X29+X30</f>
        <v>30000</v>
      </c>
      <c r="Y13" s="32">
        <f>Y16+Y17+Y18+Y19+Y20+Y21+Y24+Y25+Y26+Y27+Y28+Y29+Y30</f>
        <v>0</v>
      </c>
    </row>
    <row r="14" spans="1:25" ht="74.25" customHeight="1" x14ac:dyDescent="0.25">
      <c r="A14" s="31"/>
      <c r="B14" s="37"/>
      <c r="C14" s="37"/>
      <c r="D14" s="33"/>
      <c r="E14" s="39"/>
      <c r="F14" s="39"/>
      <c r="G14" s="39"/>
      <c r="H14" s="35"/>
      <c r="I14" s="35"/>
      <c r="J14" s="35"/>
      <c r="K14" s="35"/>
      <c r="L14" s="35"/>
      <c r="M14" s="35"/>
      <c r="N14" s="35"/>
      <c r="O14" s="35"/>
      <c r="P14" s="35"/>
      <c r="Q14" s="33"/>
      <c r="R14" s="33"/>
      <c r="S14" s="33"/>
      <c r="T14" s="33"/>
      <c r="U14" s="33"/>
      <c r="V14" s="33"/>
      <c r="W14" s="33"/>
      <c r="X14" s="33"/>
      <c r="Y14" s="33"/>
    </row>
    <row r="15" spans="1:25" ht="111.6" customHeight="1" x14ac:dyDescent="0.25">
      <c r="A15" s="6" t="s">
        <v>18</v>
      </c>
      <c r="B15" s="27" t="s">
        <v>15</v>
      </c>
      <c r="C15" s="27" t="s">
        <v>15</v>
      </c>
      <c r="D15" s="24">
        <f t="shared" ref="D15" si="0">E15+H15+K15+N15+Q15+T15+W15</f>
        <v>92540.897679999995</v>
      </c>
      <c r="E15" s="26">
        <f t="shared" ref="E15" si="1">F15+G15</f>
        <v>62540.897680000002</v>
      </c>
      <c r="F15" s="20">
        <v>62540.897680000002</v>
      </c>
      <c r="G15" s="20">
        <v>0</v>
      </c>
      <c r="H15" s="25">
        <f t="shared" ref="H15" si="2">I15+J15</f>
        <v>10000</v>
      </c>
      <c r="I15" s="25">
        <v>10000</v>
      </c>
      <c r="J15" s="25">
        <v>0</v>
      </c>
      <c r="K15" s="25">
        <f t="shared" ref="K15" si="3">L15+M15</f>
        <v>0</v>
      </c>
      <c r="L15" s="25">
        <v>0</v>
      </c>
      <c r="M15" s="25">
        <v>0</v>
      </c>
      <c r="N15" s="25">
        <f t="shared" ref="N15" si="4">O15+P15</f>
        <v>5000</v>
      </c>
      <c r="O15" s="25">
        <v>5000</v>
      </c>
      <c r="P15" s="25">
        <v>0</v>
      </c>
      <c r="Q15" s="24">
        <f t="shared" ref="Q15" si="5">R15+S15</f>
        <v>5000</v>
      </c>
      <c r="R15" s="24">
        <v>5000</v>
      </c>
      <c r="S15" s="24">
        <v>0</v>
      </c>
      <c r="T15" s="24">
        <f t="shared" ref="T15" si="6">U15+V15</f>
        <v>5000</v>
      </c>
      <c r="U15" s="24">
        <v>5000</v>
      </c>
      <c r="V15" s="24">
        <v>0</v>
      </c>
      <c r="W15" s="24">
        <f t="shared" ref="W15" si="7">X15+Y15</f>
        <v>5000</v>
      </c>
      <c r="X15" s="24">
        <v>5000</v>
      </c>
      <c r="Y15" s="24">
        <v>0</v>
      </c>
    </row>
    <row r="16" spans="1:25" ht="111" customHeight="1" x14ac:dyDescent="0.25">
      <c r="A16" s="6" t="s">
        <v>38</v>
      </c>
      <c r="B16" s="27" t="s">
        <v>15</v>
      </c>
      <c r="C16" s="7" t="s">
        <v>15</v>
      </c>
      <c r="D16" s="8">
        <f t="shared" ref="D16:D21" si="8">E16+H16+K16+N16+Q16+T16+W16</f>
        <v>500</v>
      </c>
      <c r="E16" s="26">
        <f t="shared" ref="E16:E31" si="9">F16+G16</f>
        <v>500</v>
      </c>
      <c r="F16" s="20">
        <v>500</v>
      </c>
      <c r="G16" s="20">
        <v>0</v>
      </c>
      <c r="H16" s="18">
        <v>0</v>
      </c>
      <c r="I16" s="18">
        <v>0</v>
      </c>
      <c r="J16" s="18">
        <v>0</v>
      </c>
      <c r="K16" s="18">
        <f t="shared" ref="K16:K30" si="10">L16+M16</f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8">
        <v>0</v>
      </c>
      <c r="R16" s="8">
        <v>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</row>
    <row r="17" spans="1:26" ht="96" customHeight="1" x14ac:dyDescent="0.25">
      <c r="A17" s="9" t="s">
        <v>35</v>
      </c>
      <c r="B17" s="7" t="s">
        <v>15</v>
      </c>
      <c r="C17" s="7" t="s">
        <v>15</v>
      </c>
      <c r="D17" s="8">
        <f t="shared" si="8"/>
        <v>42201.409</v>
      </c>
      <c r="E17" s="26">
        <f t="shared" si="9"/>
        <v>17201.409</v>
      </c>
      <c r="F17" s="20">
        <v>17201.409</v>
      </c>
      <c r="G17" s="20">
        <v>0</v>
      </c>
      <c r="H17" s="18">
        <f t="shared" ref="H17:H31" si="11">I17+J17</f>
        <v>5000</v>
      </c>
      <c r="I17" s="18">
        <v>5000</v>
      </c>
      <c r="J17" s="18">
        <v>0</v>
      </c>
      <c r="K17" s="18">
        <f t="shared" si="10"/>
        <v>0</v>
      </c>
      <c r="L17" s="18">
        <v>0</v>
      </c>
      <c r="M17" s="18">
        <v>0</v>
      </c>
      <c r="N17" s="18">
        <f t="shared" ref="N17:N31" si="12">O17+P17</f>
        <v>5000</v>
      </c>
      <c r="O17" s="18">
        <v>5000</v>
      </c>
      <c r="P17" s="18">
        <v>0</v>
      </c>
      <c r="Q17" s="8">
        <f t="shared" ref="Q17:Q31" si="13">R17+S17</f>
        <v>5000</v>
      </c>
      <c r="R17" s="8">
        <v>5000</v>
      </c>
      <c r="S17" s="8">
        <v>0</v>
      </c>
      <c r="T17" s="8">
        <f t="shared" ref="T17:T31" si="14">U17+V17</f>
        <v>5000</v>
      </c>
      <c r="U17" s="8">
        <v>5000</v>
      </c>
      <c r="V17" s="8">
        <v>0</v>
      </c>
      <c r="W17" s="8">
        <f t="shared" ref="W17:W31" si="15">X17+Y17</f>
        <v>5000</v>
      </c>
      <c r="X17" s="8">
        <v>5000</v>
      </c>
      <c r="Y17" s="8">
        <v>0</v>
      </c>
    </row>
    <row r="18" spans="1:26" ht="87.6" customHeight="1" x14ac:dyDescent="0.25">
      <c r="A18" s="10" t="s">
        <v>39</v>
      </c>
      <c r="B18" s="7" t="s">
        <v>15</v>
      </c>
      <c r="C18" s="11" t="s">
        <v>15</v>
      </c>
      <c r="D18" s="8">
        <f t="shared" si="8"/>
        <v>44174.642</v>
      </c>
      <c r="E18" s="26">
        <f t="shared" si="9"/>
        <v>24174.642</v>
      </c>
      <c r="F18" s="20">
        <f>23674.642+500</f>
        <v>24174.642</v>
      </c>
      <c r="G18" s="20">
        <v>0</v>
      </c>
      <c r="H18" s="18">
        <f t="shared" si="11"/>
        <v>0</v>
      </c>
      <c r="I18" s="18">
        <v>0</v>
      </c>
      <c r="J18" s="18">
        <v>0</v>
      </c>
      <c r="K18" s="18">
        <f t="shared" si="10"/>
        <v>0</v>
      </c>
      <c r="L18" s="18">
        <v>0</v>
      </c>
      <c r="M18" s="18">
        <v>0</v>
      </c>
      <c r="N18" s="18">
        <f t="shared" si="12"/>
        <v>5000</v>
      </c>
      <c r="O18" s="18">
        <v>5000</v>
      </c>
      <c r="P18" s="18">
        <v>0</v>
      </c>
      <c r="Q18" s="8">
        <f t="shared" si="13"/>
        <v>5000</v>
      </c>
      <c r="R18" s="8">
        <v>5000</v>
      </c>
      <c r="S18" s="8">
        <v>0</v>
      </c>
      <c r="T18" s="8">
        <f t="shared" si="14"/>
        <v>5000</v>
      </c>
      <c r="U18" s="8">
        <v>5000</v>
      </c>
      <c r="V18" s="8">
        <v>0</v>
      </c>
      <c r="W18" s="8">
        <f t="shared" si="15"/>
        <v>5000</v>
      </c>
      <c r="X18" s="8">
        <v>5000</v>
      </c>
      <c r="Y18" s="8">
        <v>0</v>
      </c>
    </row>
    <row r="19" spans="1:26" ht="111.6" customHeight="1" x14ac:dyDescent="0.25">
      <c r="A19" s="9" t="s">
        <v>40</v>
      </c>
      <c r="B19" s="12" t="s">
        <v>15</v>
      </c>
      <c r="C19" s="13" t="s">
        <v>15</v>
      </c>
      <c r="D19" s="8">
        <f t="shared" si="8"/>
        <v>30126</v>
      </c>
      <c r="E19" s="26">
        <f t="shared" si="9"/>
        <v>10126</v>
      </c>
      <c r="F19" s="20">
        <f>10126</f>
        <v>10126</v>
      </c>
      <c r="G19" s="20">
        <v>0</v>
      </c>
      <c r="H19" s="18">
        <f>I19+J19</f>
        <v>0</v>
      </c>
      <c r="I19" s="18">
        <v>0</v>
      </c>
      <c r="J19" s="18">
        <v>0</v>
      </c>
      <c r="K19" s="18">
        <f t="shared" si="10"/>
        <v>0</v>
      </c>
      <c r="L19" s="18">
        <v>0</v>
      </c>
      <c r="M19" s="18">
        <v>0</v>
      </c>
      <c r="N19" s="18">
        <f t="shared" si="12"/>
        <v>5000</v>
      </c>
      <c r="O19" s="18">
        <v>5000</v>
      </c>
      <c r="P19" s="18">
        <v>0</v>
      </c>
      <c r="Q19" s="8">
        <f t="shared" si="13"/>
        <v>5000</v>
      </c>
      <c r="R19" s="8">
        <v>5000</v>
      </c>
      <c r="S19" s="8">
        <v>0</v>
      </c>
      <c r="T19" s="8">
        <f t="shared" si="14"/>
        <v>5000</v>
      </c>
      <c r="U19" s="8">
        <v>5000</v>
      </c>
      <c r="V19" s="8">
        <v>0</v>
      </c>
      <c r="W19" s="8">
        <f t="shared" si="15"/>
        <v>5000</v>
      </c>
      <c r="X19" s="8">
        <v>5000</v>
      </c>
      <c r="Y19" s="8">
        <v>0</v>
      </c>
    </row>
    <row r="20" spans="1:26" ht="76.150000000000006" customHeight="1" x14ac:dyDescent="0.25">
      <c r="A20" s="16" t="s">
        <v>19</v>
      </c>
      <c r="B20" s="12" t="s">
        <v>15</v>
      </c>
      <c r="C20" s="13" t="s">
        <v>15</v>
      </c>
      <c r="D20" s="8">
        <f t="shared" si="8"/>
        <v>24000</v>
      </c>
      <c r="E20" s="26">
        <f t="shared" si="9"/>
        <v>4000</v>
      </c>
      <c r="F20" s="20">
        <v>4000</v>
      </c>
      <c r="G20" s="20">
        <v>0</v>
      </c>
      <c r="H20" s="18">
        <f>I20+J20</f>
        <v>0</v>
      </c>
      <c r="I20" s="18">
        <v>0</v>
      </c>
      <c r="J20" s="18">
        <v>0</v>
      </c>
      <c r="K20" s="18">
        <f t="shared" si="10"/>
        <v>0</v>
      </c>
      <c r="L20" s="18">
        <v>0</v>
      </c>
      <c r="M20" s="18">
        <v>0</v>
      </c>
      <c r="N20" s="18">
        <f t="shared" si="12"/>
        <v>5000</v>
      </c>
      <c r="O20" s="18">
        <v>5000</v>
      </c>
      <c r="P20" s="18">
        <v>0</v>
      </c>
      <c r="Q20" s="8">
        <f t="shared" si="13"/>
        <v>5000</v>
      </c>
      <c r="R20" s="8">
        <v>5000</v>
      </c>
      <c r="S20" s="8">
        <v>0</v>
      </c>
      <c r="T20" s="8">
        <f t="shared" si="14"/>
        <v>5000</v>
      </c>
      <c r="U20" s="8">
        <v>5000</v>
      </c>
      <c r="V20" s="8">
        <v>0</v>
      </c>
      <c r="W20" s="8">
        <f t="shared" si="15"/>
        <v>5000</v>
      </c>
      <c r="X20" s="8">
        <v>5000</v>
      </c>
      <c r="Y20" s="8">
        <v>0</v>
      </c>
    </row>
    <row r="21" spans="1:26" ht="73.900000000000006" customHeight="1" x14ac:dyDescent="0.25">
      <c r="A21" s="17" t="s">
        <v>20</v>
      </c>
      <c r="B21" s="14" t="s">
        <v>15</v>
      </c>
      <c r="C21" s="14" t="s">
        <v>15</v>
      </c>
      <c r="D21" s="8">
        <f t="shared" si="8"/>
        <v>22932.41</v>
      </c>
      <c r="E21" s="26">
        <f t="shared" si="9"/>
        <v>2932.41</v>
      </c>
      <c r="F21" s="20">
        <v>2932.41</v>
      </c>
      <c r="G21" s="20">
        <v>0</v>
      </c>
      <c r="H21" s="18">
        <f t="shared" si="11"/>
        <v>0</v>
      </c>
      <c r="I21" s="18">
        <v>0</v>
      </c>
      <c r="J21" s="18">
        <v>0</v>
      </c>
      <c r="K21" s="18">
        <f t="shared" si="10"/>
        <v>0</v>
      </c>
      <c r="L21" s="18">
        <v>0</v>
      </c>
      <c r="M21" s="18">
        <v>0</v>
      </c>
      <c r="N21" s="18">
        <f t="shared" si="12"/>
        <v>5000</v>
      </c>
      <c r="O21" s="18">
        <v>5000</v>
      </c>
      <c r="P21" s="18">
        <v>0</v>
      </c>
      <c r="Q21" s="8">
        <f t="shared" si="13"/>
        <v>5000</v>
      </c>
      <c r="R21" s="8">
        <v>5000</v>
      </c>
      <c r="S21" s="8">
        <v>0</v>
      </c>
      <c r="T21" s="8">
        <f t="shared" si="14"/>
        <v>5000</v>
      </c>
      <c r="U21" s="8">
        <v>5000</v>
      </c>
      <c r="V21" s="8">
        <v>0</v>
      </c>
      <c r="W21" s="8">
        <f t="shared" si="15"/>
        <v>5000</v>
      </c>
      <c r="X21" s="8">
        <v>5000</v>
      </c>
      <c r="Y21" s="8">
        <v>0</v>
      </c>
    </row>
    <row r="22" spans="1:26" ht="73.900000000000006" customHeight="1" x14ac:dyDescent="0.25">
      <c r="A22" s="16" t="s">
        <v>21</v>
      </c>
      <c r="B22" s="14" t="s">
        <v>15</v>
      </c>
      <c r="C22" s="14" t="s">
        <v>15</v>
      </c>
      <c r="D22" s="8">
        <f>E22+H22+K22+N22+Q22+T22+W22</f>
        <v>32599.607</v>
      </c>
      <c r="E22" s="26">
        <f t="shared" si="9"/>
        <v>12599.607</v>
      </c>
      <c r="F22" s="20">
        <v>12599.607</v>
      </c>
      <c r="G22" s="20">
        <v>0</v>
      </c>
      <c r="H22" s="18">
        <f t="shared" si="11"/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f>O22</f>
        <v>5000</v>
      </c>
      <c r="O22" s="18">
        <v>5000</v>
      </c>
      <c r="P22" s="18">
        <v>0</v>
      </c>
      <c r="Q22" s="8">
        <f>R22</f>
        <v>5000</v>
      </c>
      <c r="R22" s="8">
        <v>5000</v>
      </c>
      <c r="S22" s="8">
        <v>0</v>
      </c>
      <c r="T22" s="8">
        <f>U22</f>
        <v>5000</v>
      </c>
      <c r="U22" s="8">
        <v>5000</v>
      </c>
      <c r="V22" s="8">
        <v>0</v>
      </c>
      <c r="W22" s="8">
        <f>X22</f>
        <v>5000</v>
      </c>
      <c r="X22" s="8">
        <v>5000</v>
      </c>
      <c r="Y22" s="8">
        <v>0</v>
      </c>
    </row>
    <row r="23" spans="1:26" ht="81.75" customHeight="1" x14ac:dyDescent="0.25">
      <c r="A23" s="16" t="s">
        <v>36</v>
      </c>
      <c r="B23" s="14" t="s">
        <v>15</v>
      </c>
      <c r="C23" s="14" t="s">
        <v>15</v>
      </c>
      <c r="D23" s="24">
        <f>E23</f>
        <v>2100.3919999999998</v>
      </c>
      <c r="E23" s="26">
        <f t="shared" si="9"/>
        <v>2100.3919999999998</v>
      </c>
      <c r="F23" s="20">
        <v>2100.3919999999998</v>
      </c>
      <c r="G23" s="20">
        <v>0</v>
      </c>
      <c r="H23" s="25">
        <v>0</v>
      </c>
      <c r="I23" s="25">
        <v>0</v>
      </c>
      <c r="J23" s="25">
        <v>0</v>
      </c>
      <c r="K23" s="25">
        <v>0</v>
      </c>
      <c r="L23" s="25">
        <v>0</v>
      </c>
      <c r="M23" s="25">
        <v>0</v>
      </c>
      <c r="N23" s="25">
        <v>0</v>
      </c>
      <c r="O23" s="25">
        <v>0</v>
      </c>
      <c r="P23" s="25">
        <v>0</v>
      </c>
      <c r="Q23" s="25">
        <v>0</v>
      </c>
      <c r="R23" s="25">
        <v>0</v>
      </c>
      <c r="S23" s="25">
        <v>0</v>
      </c>
      <c r="T23" s="25">
        <v>0</v>
      </c>
      <c r="U23" s="25">
        <v>0</v>
      </c>
      <c r="V23" s="25">
        <v>0</v>
      </c>
      <c r="W23" s="25">
        <v>0</v>
      </c>
      <c r="X23" s="25">
        <v>0</v>
      </c>
      <c r="Y23" s="25">
        <v>0</v>
      </c>
      <c r="Z23" s="2"/>
    </row>
    <row r="24" spans="1:26" ht="114.6" customHeight="1" x14ac:dyDescent="0.25">
      <c r="A24" s="15" t="s">
        <v>22</v>
      </c>
      <c r="B24" s="14" t="s">
        <v>15</v>
      </c>
      <c r="C24" s="14" t="s">
        <v>15</v>
      </c>
      <c r="D24" s="8">
        <f>E24+H24+K24+N24</f>
        <v>29213.800000000003</v>
      </c>
      <c r="E24" s="26">
        <f t="shared" si="9"/>
        <v>21000</v>
      </c>
      <c r="F24" s="20">
        <v>18500</v>
      </c>
      <c r="G24" s="20">
        <v>2500</v>
      </c>
      <c r="H24" s="18">
        <f t="shared" si="11"/>
        <v>3571.4</v>
      </c>
      <c r="I24" s="18">
        <v>1071.4000000000001</v>
      </c>
      <c r="J24" s="18">
        <v>2500</v>
      </c>
      <c r="K24" s="18">
        <f t="shared" si="10"/>
        <v>3571.4</v>
      </c>
      <c r="L24" s="18">
        <v>1071.4000000000001</v>
      </c>
      <c r="M24" s="18">
        <v>2500</v>
      </c>
      <c r="N24" s="18">
        <f t="shared" si="12"/>
        <v>1071</v>
      </c>
      <c r="O24" s="18">
        <v>0</v>
      </c>
      <c r="P24" s="18">
        <v>1071</v>
      </c>
      <c r="Q24" s="8">
        <f t="shared" si="13"/>
        <v>0</v>
      </c>
      <c r="R24" s="8">
        <v>0</v>
      </c>
      <c r="S24" s="8">
        <v>0</v>
      </c>
      <c r="T24" s="8">
        <f t="shared" si="14"/>
        <v>0</v>
      </c>
      <c r="U24" s="8">
        <v>0</v>
      </c>
      <c r="V24" s="8">
        <v>0</v>
      </c>
      <c r="W24" s="8">
        <f t="shared" si="15"/>
        <v>0</v>
      </c>
      <c r="X24" s="8">
        <v>0</v>
      </c>
      <c r="Y24" s="8">
        <v>0</v>
      </c>
    </row>
    <row r="25" spans="1:26" ht="68.45" customHeight="1" x14ac:dyDescent="0.25">
      <c r="A25" s="15" t="s">
        <v>23</v>
      </c>
      <c r="B25" s="14" t="s">
        <v>15</v>
      </c>
      <c r="C25" s="14" t="s">
        <v>15</v>
      </c>
      <c r="D25" s="8">
        <f>E25+H25+K25+N25</f>
        <v>25554.74</v>
      </c>
      <c r="E25" s="26">
        <f t="shared" si="9"/>
        <v>13983.34</v>
      </c>
      <c r="F25" s="20">
        <v>10983.34</v>
      </c>
      <c r="G25" s="20">
        <v>3000</v>
      </c>
      <c r="H25" s="18">
        <f t="shared" si="11"/>
        <v>4285.7</v>
      </c>
      <c r="I25" s="18">
        <v>1285.7</v>
      </c>
      <c r="J25" s="18">
        <v>3000</v>
      </c>
      <c r="K25" s="18">
        <f t="shared" si="10"/>
        <v>4285.7</v>
      </c>
      <c r="L25" s="18">
        <v>1285.7</v>
      </c>
      <c r="M25" s="18">
        <v>3000</v>
      </c>
      <c r="N25" s="18">
        <f t="shared" si="12"/>
        <v>3000</v>
      </c>
      <c r="O25" s="18">
        <v>0</v>
      </c>
      <c r="P25" s="18">
        <v>3000</v>
      </c>
      <c r="Q25" s="8">
        <f t="shared" si="13"/>
        <v>0</v>
      </c>
      <c r="R25" s="8">
        <v>0</v>
      </c>
      <c r="S25" s="8">
        <v>0</v>
      </c>
      <c r="T25" s="8">
        <f t="shared" si="14"/>
        <v>0</v>
      </c>
      <c r="U25" s="8">
        <v>0</v>
      </c>
      <c r="V25" s="8">
        <v>0</v>
      </c>
      <c r="W25" s="8">
        <f t="shared" si="15"/>
        <v>0</v>
      </c>
      <c r="X25" s="8">
        <v>0</v>
      </c>
      <c r="Y25" s="8">
        <v>0</v>
      </c>
    </row>
    <row r="26" spans="1:26" ht="53.45" customHeight="1" x14ac:dyDescent="0.25">
      <c r="A26" s="15" t="s">
        <v>24</v>
      </c>
      <c r="B26" s="14" t="s">
        <v>15</v>
      </c>
      <c r="C26" s="14" t="s">
        <v>15</v>
      </c>
      <c r="D26" s="8">
        <f>E26</f>
        <v>4000</v>
      </c>
      <c r="E26" s="26">
        <f t="shared" si="9"/>
        <v>4000</v>
      </c>
      <c r="F26" s="20">
        <v>4000</v>
      </c>
      <c r="G26" s="20">
        <v>0</v>
      </c>
      <c r="H26" s="18">
        <f t="shared" si="11"/>
        <v>0</v>
      </c>
      <c r="I26" s="18">
        <v>0</v>
      </c>
      <c r="J26" s="18">
        <v>0</v>
      </c>
      <c r="K26" s="18">
        <f t="shared" si="10"/>
        <v>0</v>
      </c>
      <c r="L26" s="18">
        <v>0</v>
      </c>
      <c r="M26" s="18">
        <v>0</v>
      </c>
      <c r="N26" s="18">
        <f t="shared" si="12"/>
        <v>0</v>
      </c>
      <c r="O26" s="18">
        <v>0</v>
      </c>
      <c r="P26" s="18">
        <v>0</v>
      </c>
      <c r="Q26" s="8">
        <f t="shared" si="13"/>
        <v>0</v>
      </c>
      <c r="R26" s="8">
        <v>0</v>
      </c>
      <c r="S26" s="8">
        <v>0</v>
      </c>
      <c r="T26" s="8">
        <f t="shared" si="14"/>
        <v>0</v>
      </c>
      <c r="U26" s="8">
        <v>0</v>
      </c>
      <c r="V26" s="8">
        <v>0</v>
      </c>
      <c r="W26" s="8">
        <f t="shared" si="15"/>
        <v>0</v>
      </c>
      <c r="X26" s="8">
        <v>0</v>
      </c>
      <c r="Y26" s="8">
        <v>0</v>
      </c>
    </row>
    <row r="27" spans="1:26" ht="54.6" customHeight="1" x14ac:dyDescent="0.25">
      <c r="A27" s="15" t="s">
        <v>25</v>
      </c>
      <c r="B27" s="14" t="s">
        <v>15</v>
      </c>
      <c r="C27" s="14" t="s">
        <v>15</v>
      </c>
      <c r="D27" s="8">
        <f>E27</f>
        <v>6000</v>
      </c>
      <c r="E27" s="26">
        <f t="shared" si="9"/>
        <v>6000</v>
      </c>
      <c r="F27" s="20">
        <v>6000</v>
      </c>
      <c r="G27" s="20">
        <v>0</v>
      </c>
      <c r="H27" s="18">
        <f t="shared" si="11"/>
        <v>0</v>
      </c>
      <c r="I27" s="18">
        <v>0</v>
      </c>
      <c r="J27" s="18">
        <v>0</v>
      </c>
      <c r="K27" s="18">
        <f t="shared" si="10"/>
        <v>0</v>
      </c>
      <c r="L27" s="18">
        <v>0</v>
      </c>
      <c r="M27" s="18">
        <v>0</v>
      </c>
      <c r="N27" s="18">
        <f t="shared" si="12"/>
        <v>0</v>
      </c>
      <c r="O27" s="18">
        <v>0</v>
      </c>
      <c r="P27" s="18">
        <v>0</v>
      </c>
      <c r="Q27" s="8">
        <f t="shared" si="13"/>
        <v>0</v>
      </c>
      <c r="R27" s="8">
        <v>0</v>
      </c>
      <c r="S27" s="8">
        <v>0</v>
      </c>
      <c r="T27" s="8">
        <f t="shared" si="14"/>
        <v>0</v>
      </c>
      <c r="U27" s="8">
        <v>0</v>
      </c>
      <c r="V27" s="8">
        <v>0</v>
      </c>
      <c r="W27" s="8">
        <f t="shared" si="15"/>
        <v>0</v>
      </c>
      <c r="X27" s="8">
        <v>0</v>
      </c>
      <c r="Y27" s="8">
        <v>0</v>
      </c>
    </row>
    <row r="28" spans="1:26" ht="71.45" customHeight="1" x14ac:dyDescent="0.25">
      <c r="A28" s="15" t="s">
        <v>26</v>
      </c>
      <c r="B28" s="14" t="s">
        <v>15</v>
      </c>
      <c r="C28" s="14" t="s">
        <v>15</v>
      </c>
      <c r="D28" s="8">
        <f>E28+H28+K28+N28+Q28+T28</f>
        <v>0</v>
      </c>
      <c r="E28" s="26">
        <f t="shared" si="9"/>
        <v>0</v>
      </c>
      <c r="F28" s="20">
        <v>0</v>
      </c>
      <c r="G28" s="20">
        <v>0</v>
      </c>
      <c r="H28" s="18">
        <f t="shared" si="11"/>
        <v>0</v>
      </c>
      <c r="I28" s="18">
        <v>0</v>
      </c>
      <c r="J28" s="18">
        <v>0</v>
      </c>
      <c r="K28" s="18">
        <f t="shared" si="10"/>
        <v>0</v>
      </c>
      <c r="L28" s="18">
        <v>0</v>
      </c>
      <c r="M28" s="18">
        <v>0</v>
      </c>
      <c r="N28" s="18">
        <f t="shared" si="12"/>
        <v>0</v>
      </c>
      <c r="O28" s="18">
        <v>0</v>
      </c>
      <c r="P28" s="18">
        <v>0</v>
      </c>
      <c r="Q28" s="8">
        <f t="shared" si="13"/>
        <v>0</v>
      </c>
      <c r="R28" s="8">
        <v>0</v>
      </c>
      <c r="S28" s="8">
        <v>0</v>
      </c>
      <c r="T28" s="8">
        <f t="shared" si="14"/>
        <v>0</v>
      </c>
      <c r="U28" s="8">
        <v>0</v>
      </c>
      <c r="V28" s="8">
        <v>0</v>
      </c>
      <c r="W28" s="8">
        <f t="shared" si="15"/>
        <v>0</v>
      </c>
      <c r="X28" s="8">
        <v>0</v>
      </c>
      <c r="Y28" s="8">
        <v>0</v>
      </c>
    </row>
    <row r="29" spans="1:26" ht="78.599999999999994" customHeight="1" x14ac:dyDescent="0.25">
      <c r="A29" s="15" t="s">
        <v>27</v>
      </c>
      <c r="B29" s="14" t="s">
        <v>15</v>
      </c>
      <c r="C29" s="14" t="s">
        <v>15</v>
      </c>
      <c r="D29" s="8">
        <f>E29+H29+K29+N29+Q29+T29+W29</f>
        <v>0</v>
      </c>
      <c r="E29" s="26">
        <f t="shared" si="9"/>
        <v>0</v>
      </c>
      <c r="F29" s="20">
        <v>0</v>
      </c>
      <c r="G29" s="20">
        <v>0</v>
      </c>
      <c r="H29" s="18">
        <f t="shared" si="11"/>
        <v>0</v>
      </c>
      <c r="I29" s="18">
        <v>0</v>
      </c>
      <c r="J29" s="18">
        <v>0</v>
      </c>
      <c r="K29" s="18">
        <f t="shared" si="10"/>
        <v>0</v>
      </c>
      <c r="L29" s="18">
        <v>0</v>
      </c>
      <c r="M29" s="18">
        <v>0</v>
      </c>
      <c r="N29" s="18">
        <f t="shared" si="12"/>
        <v>0</v>
      </c>
      <c r="O29" s="18">
        <v>0</v>
      </c>
      <c r="P29" s="18">
        <v>0</v>
      </c>
      <c r="Q29" s="8">
        <f t="shared" si="13"/>
        <v>0</v>
      </c>
      <c r="R29" s="8">
        <v>0</v>
      </c>
      <c r="S29" s="8">
        <v>0</v>
      </c>
      <c r="T29" s="8">
        <f t="shared" si="14"/>
        <v>0</v>
      </c>
      <c r="U29" s="8">
        <v>0</v>
      </c>
      <c r="V29" s="8">
        <v>0</v>
      </c>
      <c r="W29" s="8">
        <f t="shared" si="15"/>
        <v>0</v>
      </c>
      <c r="X29" s="8">
        <v>0</v>
      </c>
      <c r="Y29" s="8">
        <v>0</v>
      </c>
    </row>
    <row r="30" spans="1:26" ht="78" customHeight="1" x14ac:dyDescent="0.25">
      <c r="A30" s="28" t="s">
        <v>28</v>
      </c>
      <c r="B30" s="14" t="s">
        <v>15</v>
      </c>
      <c r="C30" s="14" t="s">
        <v>15</v>
      </c>
      <c r="D30" s="8">
        <f>E30+H30+K30+N30+Q30+T30+W30</f>
        <v>0</v>
      </c>
      <c r="E30" s="26">
        <f t="shared" si="9"/>
        <v>0</v>
      </c>
      <c r="F30" s="20">
        <v>0</v>
      </c>
      <c r="G30" s="20">
        <v>0</v>
      </c>
      <c r="H30" s="18">
        <f t="shared" si="11"/>
        <v>0</v>
      </c>
      <c r="I30" s="18">
        <v>0</v>
      </c>
      <c r="J30" s="18">
        <v>0</v>
      </c>
      <c r="K30" s="18">
        <f t="shared" si="10"/>
        <v>0</v>
      </c>
      <c r="L30" s="18">
        <v>0</v>
      </c>
      <c r="M30" s="18">
        <v>0</v>
      </c>
      <c r="N30" s="18">
        <f t="shared" si="12"/>
        <v>0</v>
      </c>
      <c r="O30" s="18">
        <v>0</v>
      </c>
      <c r="P30" s="18">
        <v>0</v>
      </c>
      <c r="Q30" s="8">
        <f t="shared" si="13"/>
        <v>0</v>
      </c>
      <c r="R30" s="8">
        <v>0</v>
      </c>
      <c r="S30" s="8">
        <v>0</v>
      </c>
      <c r="T30" s="8">
        <f t="shared" si="14"/>
        <v>0</v>
      </c>
      <c r="U30" s="8">
        <v>0</v>
      </c>
      <c r="V30" s="8">
        <v>0</v>
      </c>
      <c r="W30" s="8">
        <f t="shared" si="15"/>
        <v>0</v>
      </c>
      <c r="X30" s="8">
        <v>0</v>
      </c>
      <c r="Y30" s="8">
        <v>0</v>
      </c>
    </row>
    <row r="31" spans="1:26" ht="64.5" customHeight="1" x14ac:dyDescent="0.25">
      <c r="A31" s="9" t="s">
        <v>29</v>
      </c>
      <c r="B31" s="14" t="s">
        <v>15</v>
      </c>
      <c r="C31" s="14" t="s">
        <v>15</v>
      </c>
      <c r="D31" s="21">
        <f>E31+H31+K31+N31+Q31+T31+W31</f>
        <v>49396</v>
      </c>
      <c r="E31" s="23">
        <f t="shared" si="9"/>
        <v>49396</v>
      </c>
      <c r="F31" s="22">
        <v>49396</v>
      </c>
      <c r="G31" s="22">
        <v>0</v>
      </c>
      <c r="H31" s="21">
        <f t="shared" si="11"/>
        <v>0</v>
      </c>
      <c r="I31" s="21">
        <v>0</v>
      </c>
      <c r="J31" s="21">
        <v>0</v>
      </c>
      <c r="K31" s="21">
        <v>0</v>
      </c>
      <c r="L31" s="21">
        <v>0</v>
      </c>
      <c r="M31" s="21">
        <v>0</v>
      </c>
      <c r="N31" s="21">
        <f t="shared" si="12"/>
        <v>0</v>
      </c>
      <c r="O31" s="21">
        <v>0</v>
      </c>
      <c r="P31" s="21">
        <v>0</v>
      </c>
      <c r="Q31" s="21">
        <f t="shared" si="13"/>
        <v>0</v>
      </c>
      <c r="R31" s="21">
        <v>0</v>
      </c>
      <c r="S31" s="21">
        <v>0</v>
      </c>
      <c r="T31" s="21">
        <f t="shared" si="14"/>
        <v>0</v>
      </c>
      <c r="U31" s="21">
        <v>0</v>
      </c>
      <c r="V31" s="21">
        <v>0</v>
      </c>
      <c r="W31" s="21">
        <f t="shared" si="15"/>
        <v>0</v>
      </c>
      <c r="X31" s="21">
        <v>0</v>
      </c>
      <c r="Y31" s="21">
        <v>0</v>
      </c>
    </row>
    <row r="32" spans="1:26" ht="64.5" customHeight="1" x14ac:dyDescent="0.25">
      <c r="A32" s="9" t="s">
        <v>30</v>
      </c>
      <c r="B32" s="27" t="s">
        <v>31</v>
      </c>
      <c r="C32" s="27" t="s">
        <v>31</v>
      </c>
      <c r="D32" s="21">
        <f>E32+H32+K32</f>
        <v>2000</v>
      </c>
      <c r="E32" s="23">
        <f t="shared" ref="E32" si="16">F32+G32</f>
        <v>1000</v>
      </c>
      <c r="F32" s="22">
        <v>1000</v>
      </c>
      <c r="G32" s="22">
        <v>0</v>
      </c>
      <c r="H32" s="21">
        <f t="shared" ref="H32" si="17">I32+J32</f>
        <v>500</v>
      </c>
      <c r="I32" s="21">
        <v>500</v>
      </c>
      <c r="J32" s="21">
        <v>0</v>
      </c>
      <c r="K32" s="21">
        <f>L32+M32</f>
        <v>500</v>
      </c>
      <c r="L32" s="21">
        <v>500</v>
      </c>
      <c r="M32" s="21">
        <v>0</v>
      </c>
      <c r="N32" s="21">
        <f>P32+O32</f>
        <v>0</v>
      </c>
      <c r="O32" s="21">
        <v>0</v>
      </c>
      <c r="P32" s="21">
        <v>0</v>
      </c>
      <c r="Q32" s="21">
        <v>0</v>
      </c>
      <c r="R32" s="21">
        <v>0</v>
      </c>
      <c r="S32" s="21">
        <v>0</v>
      </c>
      <c r="T32" s="21">
        <f t="shared" ref="T32" si="18">U32+V32</f>
        <v>0</v>
      </c>
      <c r="U32" s="21">
        <v>0</v>
      </c>
      <c r="V32" s="21">
        <v>0</v>
      </c>
      <c r="W32" s="21">
        <f t="shared" ref="W32" si="19">X32+Y32</f>
        <v>0</v>
      </c>
      <c r="X32" s="21">
        <v>0</v>
      </c>
      <c r="Y32" s="21">
        <v>0</v>
      </c>
    </row>
    <row r="33" spans="1:25" ht="101.25" customHeight="1" x14ac:dyDescent="0.25">
      <c r="A33" s="28" t="s">
        <v>37</v>
      </c>
      <c r="B33" s="14" t="s">
        <v>15</v>
      </c>
      <c r="C33" s="14" t="s">
        <v>15</v>
      </c>
      <c r="D33" s="21">
        <f>E33+H33+K33</f>
        <v>98.659469999999999</v>
      </c>
      <c r="E33" s="23">
        <f t="shared" ref="E33:E34" si="20">F33+G33</f>
        <v>98.659469999999999</v>
      </c>
      <c r="F33" s="22">
        <v>98.659469999999999</v>
      </c>
      <c r="G33" s="22">
        <v>0</v>
      </c>
      <c r="H33" s="21">
        <v>0</v>
      </c>
      <c r="I33" s="21">
        <v>0</v>
      </c>
      <c r="J33" s="21">
        <v>0</v>
      </c>
      <c r="K33" s="21">
        <v>0</v>
      </c>
      <c r="L33" s="21">
        <v>0</v>
      </c>
      <c r="M33" s="21">
        <v>0</v>
      </c>
      <c r="N33" s="21">
        <f>P33+O33</f>
        <v>0</v>
      </c>
      <c r="O33" s="21">
        <v>0</v>
      </c>
      <c r="P33" s="21">
        <v>0</v>
      </c>
      <c r="Q33" s="21">
        <v>0</v>
      </c>
      <c r="R33" s="21">
        <v>0</v>
      </c>
      <c r="S33" s="21">
        <v>0</v>
      </c>
      <c r="T33" s="21">
        <f t="shared" ref="T33:T34" si="21">U33+V33</f>
        <v>0</v>
      </c>
      <c r="U33" s="21">
        <v>0</v>
      </c>
      <c r="V33" s="21">
        <v>0</v>
      </c>
      <c r="W33" s="21">
        <f t="shared" ref="W33:W34" si="22">X33+Y33</f>
        <v>0</v>
      </c>
      <c r="X33" s="21">
        <v>0</v>
      </c>
      <c r="Y33" s="21">
        <v>0</v>
      </c>
    </row>
    <row r="34" spans="1:25" ht="104.25" customHeight="1" x14ac:dyDescent="0.25">
      <c r="A34" s="28" t="s">
        <v>41</v>
      </c>
      <c r="B34" s="14" t="s">
        <v>15</v>
      </c>
      <c r="C34" s="14" t="s">
        <v>15</v>
      </c>
      <c r="D34" s="21">
        <f>E34+H34+K34</f>
        <v>12654.24192</v>
      </c>
      <c r="E34" s="23">
        <f t="shared" si="20"/>
        <v>12654.24192</v>
      </c>
      <c r="F34" s="22">
        <v>12654.24192</v>
      </c>
      <c r="G34" s="22">
        <v>0</v>
      </c>
      <c r="H34" s="21">
        <v>0</v>
      </c>
      <c r="I34" s="21">
        <v>0</v>
      </c>
      <c r="J34" s="21">
        <v>0</v>
      </c>
      <c r="K34" s="21">
        <v>0</v>
      </c>
      <c r="L34" s="21">
        <v>0</v>
      </c>
      <c r="M34" s="21">
        <v>0</v>
      </c>
      <c r="N34" s="21">
        <f>P34+O34</f>
        <v>0</v>
      </c>
      <c r="O34" s="21">
        <v>0</v>
      </c>
      <c r="P34" s="21">
        <v>0</v>
      </c>
      <c r="Q34" s="21">
        <v>0</v>
      </c>
      <c r="R34" s="21">
        <v>0</v>
      </c>
      <c r="S34" s="21">
        <v>0</v>
      </c>
      <c r="T34" s="21">
        <f t="shared" si="21"/>
        <v>0</v>
      </c>
      <c r="U34" s="21">
        <v>0</v>
      </c>
      <c r="V34" s="21">
        <v>0</v>
      </c>
      <c r="W34" s="21">
        <f t="shared" si="22"/>
        <v>0</v>
      </c>
      <c r="X34" s="21">
        <v>0</v>
      </c>
      <c r="Y34" s="21">
        <v>0</v>
      </c>
    </row>
  </sheetData>
  <mergeCells count="40">
    <mergeCell ref="T3:Y6"/>
    <mergeCell ref="D7:S7"/>
    <mergeCell ref="A9:A11"/>
    <mergeCell ref="B9:B11"/>
    <mergeCell ref="C9:C11"/>
    <mergeCell ref="D9:Y9"/>
    <mergeCell ref="D10:D11"/>
    <mergeCell ref="E10:G10"/>
    <mergeCell ref="H10:J10"/>
    <mergeCell ref="K10:M10"/>
    <mergeCell ref="N10:P10"/>
    <mergeCell ref="Q10:S10"/>
    <mergeCell ref="T10:V10"/>
    <mergeCell ref="W10:Y10"/>
    <mergeCell ref="H13:H14"/>
    <mergeCell ref="I13:I14"/>
    <mergeCell ref="J13:J14"/>
    <mergeCell ref="K13:K14"/>
    <mergeCell ref="L13:L14"/>
    <mergeCell ref="C13:C14"/>
    <mergeCell ref="D13:D14"/>
    <mergeCell ref="E13:E14"/>
    <mergeCell ref="F13:F14"/>
    <mergeCell ref="G13:G14"/>
    <mergeCell ref="T2:Y2"/>
    <mergeCell ref="A13:A14"/>
    <mergeCell ref="Y13:Y14"/>
    <mergeCell ref="N13:N14"/>
    <mergeCell ref="O13:O14"/>
    <mergeCell ref="P13:P14"/>
    <mergeCell ref="Q13:Q14"/>
    <mergeCell ref="R13:R14"/>
    <mergeCell ref="S13:S14"/>
    <mergeCell ref="T13:T14"/>
    <mergeCell ref="U13:U14"/>
    <mergeCell ref="V13:V14"/>
    <mergeCell ref="W13:W14"/>
    <mergeCell ref="X13:X14"/>
    <mergeCell ref="M13:M14"/>
    <mergeCell ref="B13:B14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2014-04-02T08:21:24Z</dcterms:modified>
</cp:coreProperties>
</file>