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8145"/>
  </bookViews>
  <sheets>
    <sheet name="2013-2015" sheetId="4" r:id="rId1"/>
    <sheet name="Лист2" sheetId="7" r:id="rId2"/>
  </sheets>
  <definedNames>
    <definedName name="_xlnm._FilterDatabase" localSheetId="0" hidden="1">'2013-2015'!$A$20:$AC$71</definedName>
    <definedName name="_xlnm.Print_Titles" localSheetId="0">'2013-2015'!$13:$17</definedName>
    <definedName name="квм" localSheetId="0">'2013-2015'!#REF!</definedName>
    <definedName name="мб" localSheetId="0">'2013-2015'!$S$6</definedName>
    <definedName name="мб1" localSheetId="0">'2013-2015'!#REF!</definedName>
    <definedName name="мб2" localSheetId="0">'2013-2015'!#REF!</definedName>
    <definedName name="мб3" localSheetId="0">'2013-2015'!#REF!</definedName>
    <definedName name="мб4" localSheetId="0">'2013-2015'!#REF!</definedName>
    <definedName name="_xlnm.Print_Area" localSheetId="0">'2013-2015'!$A$1:$U$53</definedName>
    <definedName name="рк" localSheetId="0">'2013-2015'!$R$6</definedName>
    <definedName name="рк1" localSheetId="0">'2013-2015'!#REF!</definedName>
    <definedName name="рк2" localSheetId="0">'2013-2015'!#REF!</definedName>
    <definedName name="рк3" localSheetId="0">'2013-2015'!#REF!</definedName>
    <definedName name="рк4" localSheetId="0">'2013-2015'!#REF!</definedName>
    <definedName name="Ф2" localSheetId="0">'2013-2015'!#REF!</definedName>
    <definedName name="Ф3" localSheetId="0">'2013-2015'!#REF!</definedName>
    <definedName name="ф4" localSheetId="0">'2013-2015'!#REF!</definedName>
    <definedName name="фонд" localSheetId="0">'2013-2015'!$Q$6</definedName>
    <definedName name="фонд1" localSheetId="0">'2013-2015'!#REF!</definedName>
  </definedNames>
  <calcPr calcId="145621"/>
</workbook>
</file>

<file path=xl/calcChain.xml><?xml version="1.0" encoding="utf-8"?>
<calcChain xmlns="http://schemas.openxmlformats.org/spreadsheetml/2006/main">
  <c r="O49" i="4" l="1"/>
  <c r="N49" i="4"/>
  <c r="L49" i="4"/>
  <c r="K49" i="4"/>
  <c r="H49" i="4"/>
  <c r="G49" i="4"/>
  <c r="P25" i="4" l="1"/>
  <c r="I49" i="4"/>
  <c r="L25" i="4"/>
  <c r="K25" i="4"/>
  <c r="G25" i="4"/>
  <c r="H25" i="4"/>
  <c r="I25" i="4"/>
  <c r="O25" i="4"/>
  <c r="N25" i="4"/>
  <c r="M67" i="4"/>
  <c r="M66" i="4"/>
  <c r="M47" i="4"/>
  <c r="H33" i="4" l="1"/>
  <c r="G33" i="4"/>
  <c r="H19" i="4"/>
  <c r="G19" i="4"/>
  <c r="M40" i="4"/>
  <c r="M44" i="4"/>
  <c r="H18" i="4" l="1"/>
  <c r="G18" i="4"/>
  <c r="J32" i="4" l="1"/>
  <c r="M64" i="4" l="1"/>
  <c r="M63" i="4"/>
  <c r="M62" i="4"/>
  <c r="M61" i="4"/>
  <c r="J60" i="4"/>
  <c r="M60" i="4"/>
  <c r="J59" i="4"/>
  <c r="M59" i="4"/>
  <c r="J58" i="4"/>
  <c r="M58" i="4"/>
  <c r="J57" i="4"/>
  <c r="M57" i="4"/>
  <c r="J56" i="4"/>
  <c r="M56" i="4"/>
  <c r="J55" i="4"/>
  <c r="M55" i="4"/>
  <c r="J54" i="4"/>
  <c r="M54" i="4"/>
  <c r="J41" i="4"/>
  <c r="M41" i="4"/>
  <c r="M30" i="4"/>
  <c r="M28" i="4"/>
  <c r="U49" i="4" l="1"/>
  <c r="T49" i="4"/>
  <c r="T33" i="4" s="1"/>
  <c r="U33" i="4"/>
  <c r="M39" i="4" l="1"/>
  <c r="I19" i="4"/>
  <c r="M48" i="4"/>
  <c r="J48" i="4"/>
  <c r="J47" i="4"/>
  <c r="M71" i="4"/>
  <c r="J71" i="4"/>
  <c r="M42" i="4"/>
  <c r="J42" i="4"/>
  <c r="M21" i="4"/>
  <c r="J21" i="4"/>
  <c r="J39" i="4"/>
  <c r="J38" i="4"/>
  <c r="M35" i="4"/>
  <c r="J35" i="4"/>
  <c r="J36" i="4"/>
  <c r="M27" i="4"/>
  <c r="J27" i="4"/>
  <c r="M70" i="4"/>
  <c r="J70" i="4"/>
  <c r="M29" i="4"/>
  <c r="J29" i="4"/>
  <c r="J30" i="4"/>
  <c r="M53" i="4"/>
  <c r="M52" i="4"/>
  <c r="M51" i="4"/>
  <c r="M68" i="4"/>
  <c r="J68" i="4"/>
  <c r="M24" i="4"/>
  <c r="J24" i="4"/>
  <c r="J23" i="4"/>
  <c r="V22" i="4"/>
  <c r="M22" i="4"/>
  <c r="J22" i="4"/>
  <c r="J40" i="4"/>
  <c r="O19" i="4" l="1"/>
  <c r="N19" i="4"/>
  <c r="L19" i="4"/>
  <c r="K19" i="4"/>
  <c r="R49" i="4" l="1"/>
  <c r="P49" i="4"/>
  <c r="Q49" i="4"/>
  <c r="S49" i="4"/>
  <c r="R19" i="4"/>
  <c r="Q19" i="4"/>
  <c r="U19" i="4"/>
  <c r="T19" i="4"/>
  <c r="I33" i="4" l="1"/>
  <c r="K33" i="4"/>
  <c r="L33" i="4"/>
  <c r="N33" i="4"/>
  <c r="O33" i="4"/>
  <c r="J69" i="4"/>
  <c r="J49" i="4" s="1"/>
  <c r="M46" i="4"/>
  <c r="M19" i="4"/>
  <c r="S33" i="4" l="1"/>
  <c r="R33" i="4"/>
  <c r="Q33" i="4"/>
  <c r="P33" i="4"/>
  <c r="I18" i="4"/>
  <c r="J19" i="4"/>
  <c r="L18" i="4"/>
  <c r="K18" i="4"/>
  <c r="O18" i="4"/>
  <c r="N18" i="4"/>
  <c r="J31" i="4" l="1"/>
  <c r="M31" i="4"/>
  <c r="M69" i="4"/>
  <c r="M49" i="4" s="1"/>
  <c r="M26" i="4"/>
  <c r="M25" i="4" l="1"/>
  <c r="J33" i="4"/>
  <c r="M33" i="4"/>
  <c r="J26" i="4"/>
  <c r="J25" i="4" s="1"/>
  <c r="Q25" i="4" l="1"/>
  <c r="Q18" i="4" s="1"/>
  <c r="R25" i="4"/>
  <c r="R18" i="4" s="1"/>
  <c r="S25" i="4"/>
  <c r="M18" i="4"/>
  <c r="J18" i="4"/>
  <c r="T25" i="4"/>
  <c r="U25" i="4" l="1"/>
  <c r="S19" i="4"/>
  <c r="S18" i="4" s="1"/>
  <c r="P19" i="4" l="1"/>
  <c r="P18" i="4" s="1"/>
</calcChain>
</file>

<file path=xl/sharedStrings.xml><?xml version="1.0" encoding="utf-8"?>
<sst xmlns="http://schemas.openxmlformats.org/spreadsheetml/2006/main" count="224" uniqueCount="92">
  <si>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</si>
  <si>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</si>
  <si>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</si>
  <si>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</si>
  <si>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</si>
  <si>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</si>
  <si>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</si>
  <si>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</si>
  <si>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</si>
  <si>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</si>
  <si>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</si>
  <si>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</si>
  <si>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</si>
  <si>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</si>
  <si>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</si>
  <si>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</si>
  <si>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</si>
  <si>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</si>
  <si>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</si>
  <si>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</si>
  <si>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</si>
  <si>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</si>
  <si>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</si>
  <si>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</si>
  <si>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</si>
  <si>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</si>
  <si>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</si>
  <si>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</si>
  <si>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</si>
  <si>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Внебюджетные  источники финансирования</t>
  </si>
  <si>
    <t>Дополнительные источники финансирования</t>
  </si>
  <si>
    <t/>
  </si>
  <si>
    <t>x</t>
  </si>
  <si>
    <t>г. Печора, пгт. Кожва, ул.Лесная, д.52</t>
  </si>
  <si>
    <t>г. Печора, пгт. Кожва, пер. Комсомольский, д.16</t>
  </si>
  <si>
    <t>IV.2019</t>
  </si>
  <si>
    <t>IV.2020</t>
  </si>
  <si>
    <t>г. Печора, ул. Ленинградская, д. 6</t>
  </si>
  <si>
    <t>г. Печора, пгт. Изъяю, ул. Юбилейная, д. 7</t>
  </si>
  <si>
    <t>IV.2021</t>
  </si>
  <si>
    <t>8</t>
  </si>
  <si>
    <t>г. Печора, ул. Пионерская, д. 32</t>
  </si>
  <si>
    <t>г. Печора, ул. Н. Островского, д. 21</t>
  </si>
  <si>
    <t>г. Печора, ул.Советская, д. 50</t>
  </si>
  <si>
    <t>г. Печора, ул. Больничная, д. 41</t>
  </si>
  <si>
    <t>г. Печора, ул. Мехколонна № 53, д. 20</t>
  </si>
  <si>
    <t>г. Печора, пер. Северный,  д. 11</t>
  </si>
  <si>
    <t>г. Печора, ул. Московская,  д. 6</t>
  </si>
  <si>
    <t>г. Печора, ул. Мехколонна № 53, д. 13</t>
  </si>
  <si>
    <t>г. Печора, ул. Советская, д. 48</t>
  </si>
  <si>
    <t>г. Печора, ул. Железнодорожная, д. 30</t>
  </si>
  <si>
    <t>г. Печора, пер. Северный,  д. 6</t>
  </si>
  <si>
    <t>г. Печора, п. Кедровый Шор, ул. Почтовая, д.17</t>
  </si>
  <si>
    <t>г. Печора, п. Каджером, ул. Горького, д.17</t>
  </si>
  <si>
    <t>г. Печора, пгт. Кожва, пер. Рабочий, д. 13</t>
  </si>
  <si>
    <t>г. Печора, пгт. Кожва, ул. Уральская, д. 12</t>
  </si>
  <si>
    <t>г. Печора, пгт. Кожва, ул. Лесная, д. 51</t>
  </si>
  <si>
    <t>г. Печора, пгт. Кожва, ул. Гагарина, д. 7</t>
  </si>
  <si>
    <t>г. Печора, п. Чикшино, ул. Северная, д. 3</t>
  </si>
  <si>
    <t>г. Печора, ул. Н. Островского,  д. 3</t>
  </si>
  <si>
    <t>г. Печора, ул. Восточная,  д. 11</t>
  </si>
  <si>
    <t>г. Печора, п. Зеленоборск, ул.Уральская, д. 1</t>
  </si>
  <si>
    <t>г. Печора, ул. Первомайская,  д. 6</t>
  </si>
  <si>
    <t>г. Печора, п. Путеец,  ул. Центральная, д. 4</t>
  </si>
  <si>
    <t>IV.2022</t>
  </si>
  <si>
    <t>IV.2023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</si>
  <si>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</t>
  </si>
  <si>
    <t>"Переселение граждан из аварийного жилищного фонда _x000D_
на 2019-2025 годы"</t>
  </si>
  <si>
    <t>Всего по МО МР "Печора" по этапу 2019 года (I этап) с финансовой поддержкой Фонда:</t>
  </si>
  <si>
    <t>Всего по МО МР "Печора" по этапу 2020 года (II этап) с финансовой поддержкой Фонда:</t>
  </si>
  <si>
    <t>Всего по МО МР "Печора" по этапу 2021 года (III этап) с финансовой поддержкой Фонда:</t>
  </si>
  <si>
    <t>Всего по МО МР "Печора" по этапу 2024 года (VI этап) с финансовой поддержкой Фонда:</t>
  </si>
  <si>
    <t>Итого по МО МР "Печора" по I- VI этапу:</t>
  </si>
  <si>
    <t>г. Печора, ул. Гагарина, д. 42Б</t>
  </si>
  <si>
    <t>г. Печора, пгт. Кожва, ул. Уральская, д. 3</t>
  </si>
  <si>
    <t>г. Печора, ул. Западная, д. 57</t>
  </si>
  <si>
    <t>г. Печора, ул. Пионерская, д. 11</t>
  </si>
  <si>
    <t>г. Печора, ул. Русанова, д. 11</t>
  </si>
  <si>
    <t>г. Печора, ул. Школьная, д. 7</t>
  </si>
  <si>
    <t>г. Печора, ул. Чехова, д. 10</t>
  </si>
  <si>
    <t>г. Печора, ул. Школьная, д. 5</t>
  </si>
  <si>
    <t>г. Печора, ул. Пионерская, д. 21</t>
  </si>
  <si>
    <t>г. Печора, ул. Восточная, д. 6</t>
  </si>
  <si>
    <t>г. Печора, пгт. Кожва, ул. Октябрьская, д. 58</t>
  </si>
  <si>
    <t>г. Печора, ул. Пионерская, д. 3</t>
  </si>
  <si>
    <t>г. Печора, ул. Советская, д. 54</t>
  </si>
  <si>
    <t>IV.2024</t>
  </si>
  <si>
    <t>IV.2025</t>
  </si>
  <si>
    <t>г. Печора, ул. Чехова,  д. 10</t>
  </si>
  <si>
    <t>Перечень аварийных многоквартирных домов, признанных аварийными до 1 января 2017 года аварийными и подлежащими сносу или реконструкции в связи с физическим износом в процессе эксплуатации</t>
  </si>
  <si>
    <t>III.2025</t>
  </si>
  <si>
    <t>IV.2026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</si>
</sst>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Times New Roman"/>
      <family val="2"/>
    </font>
    <font>
      <b/>
      <sz val="10"/>
      <name val="Times New Roman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u/>
      <sz val="10"/>
      <color theme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7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7" fillId="0" borderId="0"/>
    <xf numFmtId="0" fontId="10" fillId="0" borderId="0"/>
    <xf numFmtId="0" fontId="18" fillId="0" borderId="0"/>
    <xf numFmtId="0" fontId="3" fillId="0" borderId="0"/>
    <xf numFmtId="0" fontId="19" fillId="0" borderId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11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12" fillId="3" borderId="1" xfId="5" applyFont="1" applyFill="1" applyBorder="1"/>
    <xf numFmtId="0" fontId="1" fillId="3" borderId="0" xfId="0" applyFont="1" applyFill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22" fillId="3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14" fontId="15" fillId="3" borderId="1" xfId="0" applyNumberFormat="1" applyFont="1" applyFill="1" applyBorder="1" applyAlignment="1">
      <alignment horizontal="center" vertical="center"/>
    </xf>
    <xf numFmtId="2" fontId="15" fillId="3" borderId="1" xfId="0" applyNumberFormat="1" applyFont="1" applyFill="1" applyBorder="1" applyAlignment="1">
      <alignment horizontal="center" vertical="center"/>
    </xf>
    <xf numFmtId="3" fontId="15" fillId="3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 applyProtection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 wrapText="1"/>
    </xf>
    <xf numFmtId="2" fontId="12" fillId="3" borderId="1" xfId="3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left" vertical="center"/>
    </xf>
    <xf numFmtId="0" fontId="12" fillId="3" borderId="1" xfId="0" applyNumberFormat="1" applyFont="1" applyFill="1" applyBorder="1" applyAlignment="1">
      <alignment horizontal="center" wrapText="1"/>
    </xf>
    <xf numFmtId="0" fontId="8" fillId="3" borderId="0" xfId="0" applyFont="1" applyFill="1" applyAlignment="1">
      <alignment horizontal="center" vertical="center" wrapText="1"/>
    </xf>
    <xf numFmtId="4" fontId="16" fillId="3" borderId="5" xfId="0" applyNumberFormat="1" applyFont="1" applyFill="1" applyBorder="1" applyAlignment="1" applyProtection="1">
      <alignment horizontal="center" vertical="center" wrapText="1"/>
    </xf>
    <xf numFmtId="4" fontId="15" fillId="3" borderId="5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/>
    </xf>
    <xf numFmtId="14" fontId="15" fillId="3" borderId="9" xfId="0" applyNumberFormat="1" applyFont="1" applyFill="1" applyBorder="1" applyAlignment="1">
      <alignment horizontal="center" vertical="center"/>
    </xf>
    <xf numFmtId="2" fontId="15" fillId="3" borderId="9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0" fontId="12" fillId="2" borderId="1" xfId="5" applyFont="1" applyFill="1" applyBorder="1"/>
    <xf numFmtId="0" fontId="0" fillId="0" borderId="1" xfId="0" applyBorder="1"/>
    <xf numFmtId="0" fontId="14" fillId="3" borderId="1" xfId="0" applyNumberFormat="1" applyFont="1" applyFill="1" applyBorder="1" applyAlignment="1" applyProtection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 applyProtection="1">
      <alignment horizontal="center" vertical="center" wrapText="1"/>
    </xf>
    <xf numFmtId="4" fontId="14" fillId="3" borderId="7" xfId="0" applyNumberFormat="1" applyFont="1" applyFill="1" applyBorder="1" applyAlignment="1" applyProtection="1">
      <alignment horizontal="center" vertical="center" wrapText="1"/>
    </xf>
    <xf numFmtId="4" fontId="14" fillId="3" borderId="8" xfId="0" applyNumberFormat="1" applyFont="1" applyFill="1" applyBorder="1" applyAlignment="1" applyProtection="1">
      <alignment horizontal="center" vertical="center" wrapText="1"/>
    </xf>
    <xf numFmtId="4" fontId="14" fillId="3" borderId="10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 applyProtection="1">
      <alignment horizontal="center" vertical="center" wrapText="1"/>
    </xf>
    <xf numFmtId="0" fontId="14" fillId="3" borderId="1" xfId="0" applyNumberFormat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9" xfId="5" applyFont="1" applyFill="1" applyBorder="1"/>
    <xf numFmtId="0" fontId="15" fillId="3" borderId="1" xfId="0" applyNumberFormat="1" applyFont="1" applyFill="1" applyBorder="1" applyAlignment="1">
      <alignment horizontal="center" vertical="center"/>
    </xf>
    <xf numFmtId="0" fontId="13" fillId="3" borderId="9" xfId="5" applyFont="1" applyFill="1" applyBorder="1" applyAlignment="1">
      <alignment wrapText="1"/>
    </xf>
    <xf numFmtId="0" fontId="21" fillId="3" borderId="1" xfId="0" applyFont="1" applyFill="1" applyBorder="1" applyAlignment="1">
      <alignment horizontal="center" vertical="center"/>
    </xf>
    <xf numFmtId="2" fontId="21" fillId="3" borderId="1" xfId="0" applyNumberFormat="1" applyFont="1" applyFill="1" applyBorder="1" applyAlignment="1">
      <alignment horizontal="center" vertical="center"/>
    </xf>
    <xf numFmtId="4" fontId="21" fillId="3" borderId="1" xfId="0" applyNumberFormat="1" applyFont="1" applyFill="1" applyBorder="1" applyAlignment="1">
      <alignment horizontal="center" vertical="center"/>
    </xf>
    <xf numFmtId="0" fontId="21" fillId="3" borderId="1" xfId="0" applyNumberFormat="1" applyFont="1" applyFill="1" applyBorder="1" applyAlignment="1">
      <alignment horizontal="center" vertical="center"/>
    </xf>
    <xf numFmtId="0" fontId="21" fillId="3" borderId="1" xfId="0" applyNumberFormat="1" applyFont="1" applyFill="1" applyBorder="1" applyAlignment="1">
      <alignment wrapText="1"/>
    </xf>
    <xf numFmtId="3" fontId="4" fillId="3" borderId="0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textRotation="90" wrapText="1"/>
    </xf>
    <xf numFmtId="3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textRotation="90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26" fillId="3" borderId="0" xfId="0" applyNumberFormat="1" applyFont="1" applyFill="1" applyAlignment="1">
      <alignment horizontal="center" vertical="center" wrapText="1"/>
    </xf>
    <xf numFmtId="3" fontId="12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3" fontId="12" fillId="3" borderId="12" xfId="0" applyNumberFormat="1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4" fontId="2" fillId="3" borderId="0" xfId="0" applyNumberFormat="1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vertical="center" wrapText="1"/>
    </xf>
    <xf numFmtId="2" fontId="2" fillId="3" borderId="0" xfId="0" applyNumberFormat="1" applyFont="1" applyFill="1" applyBorder="1" applyAlignment="1">
      <alignment horizontal="right" vertical="center" wrapText="1"/>
    </xf>
    <xf numFmtId="2" fontId="2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3" fontId="4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right" vertical="center" wrapText="1"/>
    </xf>
    <xf numFmtId="2" fontId="8" fillId="3" borderId="0" xfId="0" applyNumberFormat="1" applyFont="1" applyFill="1" applyBorder="1" applyAlignment="1">
      <alignment horizontal="center" vertical="center" wrapText="1"/>
    </xf>
    <xf numFmtId="4" fontId="5" fillId="3" borderId="0" xfId="0" applyNumberFormat="1" applyFont="1" applyFill="1" applyBorder="1" applyAlignment="1">
      <alignment horizontal="center" vertical="center" wrapText="1"/>
    </xf>
    <xf numFmtId="4" fontId="1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right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11" fillId="3" borderId="0" xfId="0" applyNumberFormat="1" applyFont="1" applyFill="1" applyBorder="1" applyAlignment="1">
      <alignment vertical="center"/>
    </xf>
    <xf numFmtId="4" fontId="22" fillId="3" borderId="4" xfId="0" applyNumberFormat="1" applyFont="1" applyFill="1" applyBorder="1" applyAlignment="1">
      <alignment horizontal="right" vertical="center" wrapText="1"/>
    </xf>
    <xf numFmtId="0" fontId="22" fillId="3" borderId="0" xfId="0" applyFont="1" applyFill="1" applyAlignment="1">
      <alignment horizontal="center" vertical="center" wrapText="1"/>
    </xf>
    <xf numFmtId="2" fontId="22" fillId="3" borderId="0" xfId="0" applyNumberFormat="1" applyFont="1" applyFill="1" applyBorder="1" applyAlignment="1">
      <alignment horizontal="center" vertical="center" wrapText="1"/>
    </xf>
    <xf numFmtId="4" fontId="22" fillId="3" borderId="0" xfId="0" applyNumberFormat="1" applyFont="1" applyFill="1" applyAlignment="1">
      <alignment horizontal="center" vertical="center" wrapText="1"/>
    </xf>
    <xf numFmtId="0" fontId="14" fillId="3" borderId="3" xfId="0" applyNumberFormat="1" applyFont="1" applyFill="1" applyBorder="1" applyAlignment="1" applyProtection="1">
      <alignment horizontal="center" vertical="center" wrapText="1"/>
    </xf>
    <xf numFmtId="0" fontId="14" fillId="3" borderId="4" xfId="0" applyNumberFormat="1" applyFont="1" applyFill="1" applyBorder="1" applyAlignment="1" applyProtection="1">
      <alignment horizontal="center" vertical="center" wrapText="1"/>
    </xf>
    <xf numFmtId="3" fontId="13" fillId="3" borderId="3" xfId="0" applyNumberFormat="1" applyFont="1" applyFill="1" applyBorder="1" applyAlignment="1">
      <alignment horizontal="center" vertical="center" wrapText="1"/>
    </xf>
    <xf numFmtId="3" fontId="13" fillId="3" borderId="4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textRotation="90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3" fontId="6" fillId="3" borderId="1" xfId="0" applyNumberFormat="1" applyFont="1" applyFill="1" applyBorder="1" applyAlignment="1">
      <alignment horizontal="center" vertical="center" textRotation="90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23" fillId="3" borderId="0" xfId="0" applyNumberFormat="1" applyFont="1" applyFill="1" applyAlignment="1">
      <alignment horizontal="right" vertical="center" wrapText="1"/>
    </xf>
    <xf numFmtId="4" fontId="25" fillId="3" borderId="0" xfId="0" applyNumberFormat="1" applyFont="1" applyFill="1" applyAlignment="1">
      <alignment horizontal="right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4" fillId="3" borderId="0" xfId="0" applyFont="1" applyFill="1" applyAlignment="1">
      <alignment horizontal="right" vertical="center" wrapText="1"/>
    </xf>
  </cellXfs>
  <cellStyles count="15">
    <cellStyle name="Excel Built-in Normal" xfId="2"/>
    <cellStyle name="Гиперссылка 2" xfId="14"/>
    <cellStyle name="Обычный" xfId="0" builtinId="0"/>
    <cellStyle name="Обычный 2" xfId="1"/>
    <cellStyle name="Обычный 2 2" xfId="8"/>
    <cellStyle name="Обычный 3" xfId="5"/>
    <cellStyle name="Обычный 3 2" xfId="10"/>
    <cellStyle name="Обычный 3 3" xfId="9"/>
    <cellStyle name="Обычный 4" xfId="7"/>
    <cellStyle name="Обычный 5" xfId="4"/>
    <cellStyle name="Обычный 6" xfId="6"/>
    <cellStyle name="Финансовый" xfId="3" builtinId="3"/>
    <cellStyle name="Финансовый 2" xfId="11"/>
    <cellStyle name="Финансовый 2 2" xfId="12"/>
    <cellStyle name="Финансовый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1"/>
  <sheetViews>
    <sheetView tabSelected="1" showWhiteSpace="0" topLeftCell="A15" zoomScaleSheetLayoutView="70" zoomScalePageLayoutView="118" workbookViewId="0">
      <selection activeCell="B59" sqref="B59"/>
    </sheetView>
  </sheetViews>
  <sheetFormatPr defaultColWidth="9.140625" defaultRowHeight="11.25" x14ac:dyDescent="0.25"/>
  <cols>
    <col min="1" max="1" width="4.140625" style="1" customWidth="1"/>
    <col min="2" max="2" width="58.140625" style="73" customWidth="1"/>
    <col min="3" max="3" width="9.140625" style="1" customWidth="1"/>
    <col min="4" max="4" width="12.85546875" style="1" customWidth="1"/>
    <col min="5" max="6" width="9.7109375" style="1" customWidth="1"/>
    <col min="7" max="7" width="10.28515625" style="2" customWidth="1"/>
    <col min="8" max="8" width="9.42578125" style="2" customWidth="1"/>
    <col min="9" max="9" width="14.42578125" style="74" customWidth="1"/>
    <col min="10" max="11" width="8.85546875" style="2" customWidth="1"/>
    <col min="12" max="12" width="11.42578125" style="2" customWidth="1"/>
    <col min="13" max="13" width="14.7109375" style="74" customWidth="1"/>
    <col min="14" max="14" width="16.42578125" style="74" customWidth="1"/>
    <col min="15" max="15" width="12.7109375" style="74" customWidth="1"/>
    <col min="16" max="16" width="27.5703125" style="74" customWidth="1"/>
    <col min="17" max="20" width="18" style="74" customWidth="1"/>
    <col min="21" max="21" width="19.28515625" style="74" customWidth="1"/>
    <col min="22" max="22" width="0.140625" style="1" hidden="1" customWidth="1"/>
    <col min="23" max="23" width="12.140625" style="1" hidden="1" customWidth="1"/>
    <col min="24" max="24" width="17.28515625" style="1" hidden="1" customWidth="1"/>
    <col min="25" max="25" width="14.42578125" style="1" customWidth="1"/>
    <col min="26" max="26" width="47.28515625" style="1" customWidth="1"/>
    <col min="27" max="27" width="15" style="1" customWidth="1"/>
    <col min="28" max="28" width="18.7109375" style="1" customWidth="1"/>
    <col min="29" max="29" width="18.140625" style="1" customWidth="1"/>
    <col min="30" max="16384" width="9.140625" style="1"/>
  </cols>
  <sheetData>
    <row r="1" spans="1:26" ht="39" customHeight="1" x14ac:dyDescent="0.25">
      <c r="K1" s="106"/>
      <c r="L1" s="106"/>
      <c r="M1" s="106"/>
      <c r="N1" s="106"/>
      <c r="O1" s="106"/>
      <c r="P1" s="75"/>
      <c r="Q1" s="106" t="s">
        <v>66</v>
      </c>
      <c r="R1" s="106"/>
      <c r="S1" s="106"/>
      <c r="T1" s="106"/>
      <c r="U1" s="106"/>
    </row>
    <row r="2" spans="1:26" ht="6" customHeight="1" x14ac:dyDescent="0.25"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07" t="s">
        <v>67</v>
      </c>
      <c r="Q2" s="107"/>
      <c r="R2" s="107"/>
      <c r="S2" s="107"/>
      <c r="T2" s="107"/>
      <c r="U2" s="107"/>
    </row>
    <row r="3" spans="1:26" ht="6" hidden="1" customHeight="1" x14ac:dyDescent="0.25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07"/>
      <c r="Q3" s="107"/>
      <c r="R3" s="107"/>
      <c r="S3" s="107"/>
      <c r="T3" s="107"/>
      <c r="U3" s="107"/>
    </row>
    <row r="4" spans="1:26" ht="11.25" customHeight="1" x14ac:dyDescent="0.25"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07"/>
      <c r="Q4" s="107"/>
      <c r="R4" s="107"/>
      <c r="S4" s="107"/>
      <c r="T4" s="107"/>
      <c r="U4" s="107"/>
    </row>
    <row r="5" spans="1:26" ht="7.5" customHeight="1" x14ac:dyDescent="0.2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07"/>
      <c r="Q5" s="107"/>
      <c r="R5" s="107"/>
      <c r="S5" s="107"/>
      <c r="T5" s="107"/>
      <c r="U5" s="107"/>
    </row>
    <row r="6" spans="1:26" ht="11.25" hidden="1" customHeight="1" x14ac:dyDescent="0.25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07"/>
      <c r="Q6" s="107"/>
      <c r="R6" s="107"/>
      <c r="S6" s="107"/>
      <c r="T6" s="107"/>
      <c r="U6" s="107"/>
      <c r="V6" s="76"/>
    </row>
    <row r="7" spans="1:26" ht="11.25" customHeight="1" x14ac:dyDescent="0.25">
      <c r="A7" s="109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07"/>
      <c r="Q7" s="107"/>
      <c r="R7" s="107"/>
      <c r="S7" s="107"/>
      <c r="T7" s="107"/>
      <c r="U7" s="107"/>
      <c r="V7" s="76"/>
    </row>
    <row r="8" spans="1:26" ht="2.25" customHeight="1" x14ac:dyDescent="0.25">
      <c r="A8" s="109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07"/>
      <c r="Q8" s="107"/>
      <c r="R8" s="107"/>
      <c r="S8" s="107"/>
      <c r="T8" s="107"/>
      <c r="U8" s="107"/>
      <c r="V8" s="76"/>
    </row>
    <row r="9" spans="1:26" ht="6" customHeight="1" x14ac:dyDescent="0.25">
      <c r="A9" s="109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07"/>
      <c r="Q9" s="107"/>
      <c r="R9" s="107"/>
      <c r="S9" s="107"/>
      <c r="T9" s="107"/>
      <c r="U9" s="107"/>
      <c r="V9" s="76"/>
    </row>
    <row r="10" spans="1:26" ht="11.25" hidden="1" customHeight="1" x14ac:dyDescent="0.25">
      <c r="A10" s="109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07"/>
      <c r="Q10" s="107"/>
      <c r="R10" s="107"/>
      <c r="S10" s="107"/>
      <c r="T10" s="107"/>
      <c r="U10" s="107"/>
      <c r="V10" s="76"/>
    </row>
    <row r="11" spans="1:26" ht="1.9" customHeight="1" x14ac:dyDescent="0.25">
      <c r="M11" s="76"/>
      <c r="N11" s="76"/>
      <c r="O11" s="76"/>
      <c r="P11" s="76"/>
      <c r="Q11" s="76"/>
      <c r="R11" s="76"/>
      <c r="S11" s="76"/>
      <c r="T11" s="77"/>
      <c r="U11" s="77"/>
      <c r="V11" s="76"/>
    </row>
    <row r="12" spans="1:26" ht="36" customHeight="1" x14ac:dyDescent="0.25">
      <c r="A12" s="62"/>
      <c r="B12" s="108" t="s">
        <v>89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</row>
    <row r="13" spans="1:26" ht="45" customHeight="1" x14ac:dyDescent="0.25">
      <c r="A13" s="102" t="s">
        <v>0</v>
      </c>
      <c r="B13" s="102" t="s">
        <v>1</v>
      </c>
      <c r="C13" s="102" t="s">
        <v>2</v>
      </c>
      <c r="D13" s="102"/>
      <c r="E13" s="103" t="s">
        <v>5</v>
      </c>
      <c r="F13" s="103" t="s">
        <v>6</v>
      </c>
      <c r="G13" s="104" t="s">
        <v>7</v>
      </c>
      <c r="H13" s="104" t="s">
        <v>9</v>
      </c>
      <c r="I13" s="100" t="s">
        <v>10</v>
      </c>
      <c r="J13" s="105" t="s">
        <v>12</v>
      </c>
      <c r="K13" s="105"/>
      <c r="L13" s="105"/>
      <c r="M13" s="101" t="s">
        <v>18</v>
      </c>
      <c r="N13" s="101"/>
      <c r="O13" s="101"/>
      <c r="P13" s="97" t="s">
        <v>19</v>
      </c>
      <c r="Q13" s="98"/>
      <c r="R13" s="98"/>
      <c r="S13" s="98"/>
      <c r="T13" s="98"/>
      <c r="U13" s="99"/>
      <c r="V13" s="1" t="s">
        <v>26</v>
      </c>
      <c r="W13" s="78"/>
      <c r="X13" s="78"/>
      <c r="Y13" s="78"/>
      <c r="Z13" s="78"/>
    </row>
    <row r="14" spans="1:26" ht="24" customHeight="1" x14ac:dyDescent="0.25">
      <c r="A14" s="102"/>
      <c r="B14" s="102"/>
      <c r="C14" s="102"/>
      <c r="D14" s="102"/>
      <c r="E14" s="102"/>
      <c r="F14" s="102"/>
      <c r="G14" s="105"/>
      <c r="H14" s="105"/>
      <c r="I14" s="101"/>
      <c r="J14" s="104" t="s">
        <v>13</v>
      </c>
      <c r="K14" s="105" t="s">
        <v>15</v>
      </c>
      <c r="L14" s="105"/>
      <c r="M14" s="100" t="s">
        <v>13</v>
      </c>
      <c r="N14" s="101" t="s">
        <v>15</v>
      </c>
      <c r="O14" s="101"/>
      <c r="P14" s="100" t="s">
        <v>20</v>
      </c>
      <c r="Q14" s="97" t="s">
        <v>22</v>
      </c>
      <c r="R14" s="98"/>
      <c r="S14" s="98"/>
      <c r="T14" s="98"/>
      <c r="U14" s="99"/>
      <c r="W14" s="78"/>
      <c r="X14" s="78"/>
      <c r="Y14" s="78"/>
      <c r="Z14" s="78"/>
    </row>
    <row r="15" spans="1:26" ht="197.25" customHeight="1" x14ac:dyDescent="0.25">
      <c r="A15" s="102"/>
      <c r="B15" s="102"/>
      <c r="C15" s="103" t="s">
        <v>3</v>
      </c>
      <c r="D15" s="103" t="s">
        <v>4</v>
      </c>
      <c r="E15" s="102"/>
      <c r="F15" s="102"/>
      <c r="G15" s="105"/>
      <c r="H15" s="105"/>
      <c r="I15" s="101"/>
      <c r="J15" s="105"/>
      <c r="K15" s="63" t="s">
        <v>16</v>
      </c>
      <c r="L15" s="63" t="s">
        <v>17</v>
      </c>
      <c r="M15" s="101"/>
      <c r="N15" s="65" t="s">
        <v>16</v>
      </c>
      <c r="O15" s="65" t="s">
        <v>17</v>
      </c>
      <c r="P15" s="101"/>
      <c r="Q15" s="65" t="s">
        <v>23</v>
      </c>
      <c r="R15" s="65" t="s">
        <v>24</v>
      </c>
      <c r="S15" s="65" t="s">
        <v>25</v>
      </c>
      <c r="T15" s="65" t="s">
        <v>30</v>
      </c>
      <c r="U15" s="65" t="s">
        <v>29</v>
      </c>
      <c r="V15" s="1" t="s">
        <v>27</v>
      </c>
      <c r="W15" s="78"/>
      <c r="X15" s="78"/>
      <c r="Y15" s="78"/>
      <c r="Z15" s="78"/>
    </row>
    <row r="16" spans="1:26" ht="22.5" x14ac:dyDescent="0.25">
      <c r="A16" s="102"/>
      <c r="B16" s="102"/>
      <c r="C16" s="102"/>
      <c r="D16" s="102"/>
      <c r="E16" s="102"/>
      <c r="F16" s="102"/>
      <c r="G16" s="64" t="s">
        <v>8</v>
      </c>
      <c r="H16" s="64" t="s">
        <v>8</v>
      </c>
      <c r="I16" s="66" t="s">
        <v>11</v>
      </c>
      <c r="J16" s="64" t="s">
        <v>14</v>
      </c>
      <c r="K16" s="64" t="s">
        <v>14</v>
      </c>
      <c r="L16" s="64" t="s">
        <v>14</v>
      </c>
      <c r="M16" s="66" t="s">
        <v>11</v>
      </c>
      <c r="N16" s="66" t="s">
        <v>11</v>
      </c>
      <c r="O16" s="66" t="s">
        <v>11</v>
      </c>
      <c r="P16" s="66" t="s">
        <v>21</v>
      </c>
      <c r="Q16" s="66" t="s">
        <v>21</v>
      </c>
      <c r="R16" s="66" t="s">
        <v>21</v>
      </c>
      <c r="S16" s="66" t="s">
        <v>21</v>
      </c>
      <c r="T16" s="66"/>
      <c r="U16" s="66" t="s">
        <v>21</v>
      </c>
      <c r="V16" s="1" t="s">
        <v>28</v>
      </c>
      <c r="W16" s="79"/>
      <c r="X16" s="79"/>
      <c r="Y16" s="79"/>
      <c r="Z16" s="78"/>
    </row>
    <row r="17" spans="1:29" s="2" customFormat="1" ht="12.75" x14ac:dyDescent="0.25">
      <c r="A17" s="64">
        <v>1</v>
      </c>
      <c r="B17" s="64">
        <v>2</v>
      </c>
      <c r="C17" s="64">
        <v>3</v>
      </c>
      <c r="D17" s="64">
        <v>4</v>
      </c>
      <c r="E17" s="64">
        <v>5</v>
      </c>
      <c r="F17" s="64">
        <v>6</v>
      </c>
      <c r="G17" s="64">
        <v>7</v>
      </c>
      <c r="H17" s="64">
        <v>8</v>
      </c>
      <c r="I17" s="64">
        <v>9</v>
      </c>
      <c r="J17" s="64">
        <v>10</v>
      </c>
      <c r="K17" s="64">
        <v>11</v>
      </c>
      <c r="L17" s="64">
        <v>12</v>
      </c>
      <c r="M17" s="64">
        <v>13</v>
      </c>
      <c r="N17" s="64">
        <v>14</v>
      </c>
      <c r="O17" s="64">
        <v>15</v>
      </c>
      <c r="P17" s="64">
        <v>16</v>
      </c>
      <c r="Q17" s="64">
        <v>17</v>
      </c>
      <c r="R17" s="64">
        <v>18</v>
      </c>
      <c r="S17" s="64">
        <v>19</v>
      </c>
      <c r="T17" s="64">
        <v>20</v>
      </c>
      <c r="U17" s="64">
        <v>21</v>
      </c>
      <c r="W17" s="57"/>
      <c r="X17" s="57"/>
      <c r="Y17" s="57"/>
      <c r="Z17" s="80"/>
    </row>
    <row r="18" spans="1:29" s="2" customFormat="1" ht="16.5" x14ac:dyDescent="0.25">
      <c r="A18" s="95" t="s">
        <v>72</v>
      </c>
      <c r="B18" s="96"/>
      <c r="C18" s="39"/>
      <c r="D18" s="39" t="s">
        <v>32</v>
      </c>
      <c r="E18" s="39" t="s">
        <v>32</v>
      </c>
      <c r="F18" s="39" t="s">
        <v>32</v>
      </c>
      <c r="G18" s="40">
        <f>G19+G25+G33+G49</f>
        <v>416</v>
      </c>
      <c r="H18" s="40">
        <f>H19+H25+H33+H49</f>
        <v>416</v>
      </c>
      <c r="I18" s="41">
        <f>SUM(I19+I25+I33+I49)</f>
        <v>9934.09</v>
      </c>
      <c r="J18" s="40">
        <f>J19+J25+J33+J49</f>
        <v>202</v>
      </c>
      <c r="K18" s="40">
        <f>K19+K25+K33+K49</f>
        <v>109</v>
      </c>
      <c r="L18" s="40">
        <f>L19+L25+L33+L49</f>
        <v>93</v>
      </c>
      <c r="M18" s="41">
        <f>SUM(M19+M25+M33+M49)</f>
        <v>9934.09</v>
      </c>
      <c r="N18" s="41">
        <f>N19+N25+N33+N49</f>
        <v>5668.78</v>
      </c>
      <c r="O18" s="41">
        <f>O19+O25+O33+O49</f>
        <v>4265.3099999999995</v>
      </c>
      <c r="P18" s="41">
        <f>P19+P25+P33+P49</f>
        <v>342343667</v>
      </c>
      <c r="Q18" s="41">
        <f t="shared" ref="Q18:S18" si="0">Q19+Q25+Q33+Q49</f>
        <v>325226483.64999998</v>
      </c>
      <c r="R18" s="41">
        <f t="shared" si="0"/>
        <v>13693746.68</v>
      </c>
      <c r="S18" s="41">
        <f t="shared" si="0"/>
        <v>3423436.67</v>
      </c>
      <c r="T18" s="12"/>
      <c r="U18" s="12"/>
      <c r="W18" s="57"/>
      <c r="X18" s="57"/>
      <c r="Y18" s="57"/>
      <c r="Z18" s="80"/>
    </row>
    <row r="19" spans="1:29" s="2" customFormat="1" ht="39" customHeight="1" x14ac:dyDescent="0.25">
      <c r="A19" s="93" t="s">
        <v>68</v>
      </c>
      <c r="B19" s="94"/>
      <c r="C19" s="39" t="s">
        <v>32</v>
      </c>
      <c r="D19" s="39" t="s">
        <v>32</v>
      </c>
      <c r="E19" s="39" t="s">
        <v>32</v>
      </c>
      <c r="F19" s="39" t="s">
        <v>32</v>
      </c>
      <c r="G19" s="42">
        <f>SUM(G20:G24)</f>
        <v>41</v>
      </c>
      <c r="H19" s="42">
        <f>SUM(H20:H24)</f>
        <v>41</v>
      </c>
      <c r="I19" s="43">
        <f t="shared" ref="I19:O19" si="1">SUM(I20:I24)</f>
        <v>1221.1000000000001</v>
      </c>
      <c r="J19" s="42">
        <f t="shared" si="1"/>
        <v>22</v>
      </c>
      <c r="K19" s="42">
        <f t="shared" si="1"/>
        <v>15</v>
      </c>
      <c r="L19" s="42">
        <f t="shared" si="1"/>
        <v>7</v>
      </c>
      <c r="M19" s="44">
        <f t="shared" si="1"/>
        <v>1221.1000000000001</v>
      </c>
      <c r="N19" s="44">
        <f t="shared" si="1"/>
        <v>901.9</v>
      </c>
      <c r="O19" s="44">
        <f t="shared" si="1"/>
        <v>319.2</v>
      </c>
      <c r="P19" s="44">
        <f>Q19+R19+S19</f>
        <v>39289680</v>
      </c>
      <c r="Q19" s="44">
        <f>SUM(Q20:Q24)</f>
        <v>37325196</v>
      </c>
      <c r="R19" s="44">
        <f>SUM(R20:R24)</f>
        <v>1571587.2000000002</v>
      </c>
      <c r="S19" s="45">
        <f>SUM(S20:S24)</f>
        <v>392896.80000000005</v>
      </c>
      <c r="T19" s="46">
        <f>SUM(T30:T53)</f>
        <v>0</v>
      </c>
      <c r="U19" s="46">
        <f>SUM(U30:U53)</f>
        <v>0</v>
      </c>
      <c r="W19" s="57"/>
      <c r="X19" s="57"/>
      <c r="Y19" s="57"/>
      <c r="Z19" s="80"/>
    </row>
    <row r="20" spans="1:29" s="2" customFormat="1" ht="20.25" customHeight="1" x14ac:dyDescent="0.25">
      <c r="A20" s="12">
        <v>1</v>
      </c>
      <c r="B20" s="3" t="s">
        <v>33</v>
      </c>
      <c r="C20" s="13">
        <v>4</v>
      </c>
      <c r="D20" s="14">
        <v>41162</v>
      </c>
      <c r="E20" s="13" t="s">
        <v>35</v>
      </c>
      <c r="F20" s="13" t="s">
        <v>36</v>
      </c>
      <c r="G20" s="13">
        <v>2</v>
      </c>
      <c r="H20" s="13">
        <v>2</v>
      </c>
      <c r="I20" s="15">
        <v>41.2</v>
      </c>
      <c r="J20" s="16">
        <v>2</v>
      </c>
      <c r="K20" s="13">
        <v>1</v>
      </c>
      <c r="L20" s="13">
        <v>1</v>
      </c>
      <c r="M20" s="15">
        <v>41.2</v>
      </c>
      <c r="N20" s="15">
        <v>20.6</v>
      </c>
      <c r="O20" s="15">
        <v>20.6</v>
      </c>
      <c r="P20" s="17">
        <v>1323355.74</v>
      </c>
      <c r="Q20" s="18">
        <v>1257187.95</v>
      </c>
      <c r="R20" s="18">
        <v>52934.23</v>
      </c>
      <c r="S20" s="18">
        <v>13233.56</v>
      </c>
      <c r="T20" s="17">
        <v>0</v>
      </c>
      <c r="U20" s="17">
        <v>0</v>
      </c>
      <c r="W20" s="57"/>
      <c r="X20" s="57"/>
      <c r="Y20" s="57"/>
      <c r="Z20" s="58"/>
    </row>
    <row r="21" spans="1:29" s="2" customFormat="1" ht="20.25" customHeight="1" x14ac:dyDescent="0.25">
      <c r="A21" s="12">
        <v>2</v>
      </c>
      <c r="B21" s="3" t="s">
        <v>49</v>
      </c>
      <c r="C21" s="13">
        <v>33</v>
      </c>
      <c r="D21" s="14">
        <v>41612</v>
      </c>
      <c r="E21" s="13" t="s">
        <v>36</v>
      </c>
      <c r="F21" s="13" t="s">
        <v>39</v>
      </c>
      <c r="G21" s="13">
        <v>15</v>
      </c>
      <c r="H21" s="13">
        <v>15</v>
      </c>
      <c r="I21" s="15">
        <v>526.6</v>
      </c>
      <c r="J21" s="13">
        <f>K21+L21</f>
        <v>8</v>
      </c>
      <c r="K21" s="13">
        <v>7</v>
      </c>
      <c r="L21" s="13">
        <v>1</v>
      </c>
      <c r="M21" s="15">
        <f t="shared" ref="M21" si="2">N21+O21</f>
        <v>526.6</v>
      </c>
      <c r="N21" s="15">
        <v>462.6</v>
      </c>
      <c r="O21" s="15">
        <v>64</v>
      </c>
      <c r="P21" s="17">
        <v>16982142.079999998</v>
      </c>
      <c r="Q21" s="18">
        <v>16133034.98</v>
      </c>
      <c r="R21" s="18">
        <v>679285.68</v>
      </c>
      <c r="S21" s="18">
        <v>169821.42</v>
      </c>
      <c r="T21" s="17"/>
      <c r="U21" s="17"/>
      <c r="W21" s="57"/>
      <c r="X21" s="57"/>
      <c r="Y21" s="57"/>
      <c r="Z21" s="58"/>
    </row>
    <row r="22" spans="1:29" s="20" customFormat="1" ht="15.75" customHeight="1" x14ac:dyDescent="0.25">
      <c r="A22" s="12">
        <v>3</v>
      </c>
      <c r="B22" s="3" t="s">
        <v>43</v>
      </c>
      <c r="C22" s="21">
        <v>5</v>
      </c>
      <c r="D22" s="22">
        <v>41165</v>
      </c>
      <c r="E22" s="13" t="s">
        <v>36</v>
      </c>
      <c r="F22" s="13" t="s">
        <v>39</v>
      </c>
      <c r="G22" s="21">
        <v>11</v>
      </c>
      <c r="H22" s="21">
        <v>11</v>
      </c>
      <c r="I22" s="19">
        <v>408.9</v>
      </c>
      <c r="J22" s="16">
        <f t="shared" ref="J22:J23" si="3">K22+L22</f>
        <v>7</v>
      </c>
      <c r="K22" s="21">
        <v>6</v>
      </c>
      <c r="L22" s="21">
        <v>1</v>
      </c>
      <c r="M22" s="15">
        <f t="shared" ref="M22:M24" si="4">N22+O22</f>
        <v>408.90000000000003</v>
      </c>
      <c r="N22" s="23">
        <v>356.8</v>
      </c>
      <c r="O22" s="23">
        <v>52.1</v>
      </c>
      <c r="P22" s="17">
        <v>13133984.529999999</v>
      </c>
      <c r="Q22" s="18">
        <v>12477285.300000001</v>
      </c>
      <c r="R22" s="18">
        <v>525359.38</v>
      </c>
      <c r="S22" s="18">
        <v>131339.85</v>
      </c>
      <c r="T22" s="17">
        <v>0</v>
      </c>
      <c r="U22" s="17">
        <v>0</v>
      </c>
      <c r="V22" s="5" t="e">
        <f>SUM(#REF!)</f>
        <v>#REF!</v>
      </c>
      <c r="W22" s="59"/>
      <c r="X22" s="81"/>
      <c r="Y22" s="81"/>
      <c r="AB22" s="61"/>
    </row>
    <row r="23" spans="1:29" s="28" customFormat="1" ht="15.75" customHeight="1" x14ac:dyDescent="0.25">
      <c r="A23" s="12">
        <v>4</v>
      </c>
      <c r="B23" s="3" t="s">
        <v>88</v>
      </c>
      <c r="C23" s="13">
        <v>3</v>
      </c>
      <c r="D23" s="14">
        <v>41151</v>
      </c>
      <c r="E23" s="13" t="s">
        <v>36</v>
      </c>
      <c r="F23" s="13" t="s">
        <v>39</v>
      </c>
      <c r="G23" s="13">
        <v>10</v>
      </c>
      <c r="H23" s="13">
        <v>10</v>
      </c>
      <c r="I23" s="15">
        <v>152</v>
      </c>
      <c r="J23" s="16">
        <f t="shared" si="3"/>
        <v>3</v>
      </c>
      <c r="K23" s="13">
        <v>1</v>
      </c>
      <c r="L23" s="13">
        <v>2</v>
      </c>
      <c r="M23" s="15">
        <v>152</v>
      </c>
      <c r="N23" s="15">
        <v>61.9</v>
      </c>
      <c r="O23" s="15">
        <v>90.1</v>
      </c>
      <c r="P23" s="17">
        <v>4882283.32</v>
      </c>
      <c r="Q23" s="18">
        <v>4638169.1500000004</v>
      </c>
      <c r="R23" s="18">
        <v>195291.33</v>
      </c>
      <c r="S23" s="18">
        <v>48822.84</v>
      </c>
      <c r="T23" s="17">
        <v>0</v>
      </c>
      <c r="U23" s="17">
        <v>0</v>
      </c>
      <c r="V23" s="24">
        <v>0</v>
      </c>
      <c r="W23" s="82"/>
      <c r="X23" s="82"/>
      <c r="Y23" s="82"/>
      <c r="Z23" s="20"/>
      <c r="AA23" s="20"/>
      <c r="AB23" s="61"/>
      <c r="AC23" s="20"/>
    </row>
    <row r="24" spans="1:29" s="20" customFormat="1" ht="15.75" customHeight="1" x14ac:dyDescent="0.25">
      <c r="A24" s="12">
        <v>5</v>
      </c>
      <c r="B24" s="3" t="s">
        <v>48</v>
      </c>
      <c r="C24" s="13">
        <v>24</v>
      </c>
      <c r="D24" s="14">
        <v>41589</v>
      </c>
      <c r="E24" s="13" t="s">
        <v>36</v>
      </c>
      <c r="F24" s="13" t="s">
        <v>39</v>
      </c>
      <c r="G24" s="13">
        <v>3</v>
      </c>
      <c r="H24" s="13">
        <v>3</v>
      </c>
      <c r="I24" s="15">
        <v>92.4</v>
      </c>
      <c r="J24" s="13">
        <f>K24+L24</f>
        <v>2</v>
      </c>
      <c r="K24" s="13">
        <v>0</v>
      </c>
      <c r="L24" s="13">
        <v>2</v>
      </c>
      <c r="M24" s="15">
        <f t="shared" si="4"/>
        <v>92.4</v>
      </c>
      <c r="N24" s="15">
        <v>0</v>
      </c>
      <c r="O24" s="15">
        <v>92.4</v>
      </c>
      <c r="P24" s="17">
        <v>2967914.33</v>
      </c>
      <c r="Q24" s="18">
        <v>2819518.62</v>
      </c>
      <c r="R24" s="18">
        <v>118716.58</v>
      </c>
      <c r="S24" s="18">
        <v>29679.13</v>
      </c>
      <c r="T24" s="17">
        <v>0</v>
      </c>
      <c r="U24" s="17">
        <v>0</v>
      </c>
      <c r="V24" s="20">
        <v>0</v>
      </c>
      <c r="W24" s="59"/>
      <c r="X24" s="59"/>
      <c r="Y24" s="60"/>
      <c r="AB24" s="61"/>
    </row>
    <row r="25" spans="1:29" s="4" customFormat="1" ht="39.75" customHeight="1" x14ac:dyDescent="0.25">
      <c r="A25" s="47" t="s">
        <v>31</v>
      </c>
      <c r="B25" s="47" t="s">
        <v>69</v>
      </c>
      <c r="C25" s="39" t="s">
        <v>32</v>
      </c>
      <c r="D25" s="39" t="s">
        <v>32</v>
      </c>
      <c r="E25" s="39" t="s">
        <v>32</v>
      </c>
      <c r="F25" s="39" t="s">
        <v>32</v>
      </c>
      <c r="G25" s="42">
        <f t="shared" ref="G25:S25" si="5">SUM(G26:G32)</f>
        <v>54</v>
      </c>
      <c r="H25" s="42">
        <f t="shared" si="5"/>
        <v>54</v>
      </c>
      <c r="I25" s="43">
        <f t="shared" si="5"/>
        <v>1059.6600000000001</v>
      </c>
      <c r="J25" s="42">
        <f t="shared" si="5"/>
        <v>25</v>
      </c>
      <c r="K25" s="42">
        <f t="shared" si="5"/>
        <v>9</v>
      </c>
      <c r="L25" s="42">
        <f t="shared" si="5"/>
        <v>16</v>
      </c>
      <c r="M25" s="44">
        <f t="shared" si="5"/>
        <v>1059.6600000000001</v>
      </c>
      <c r="N25" s="44">
        <f t="shared" si="5"/>
        <v>415.1</v>
      </c>
      <c r="O25" s="44">
        <f t="shared" si="5"/>
        <v>644.56000000000017</v>
      </c>
      <c r="P25" s="44">
        <f t="shared" si="5"/>
        <v>34438950</v>
      </c>
      <c r="Q25" s="44">
        <f t="shared" si="5"/>
        <v>32717002.5</v>
      </c>
      <c r="R25" s="44">
        <f t="shared" si="5"/>
        <v>1377558</v>
      </c>
      <c r="S25" s="45">
        <f t="shared" si="5"/>
        <v>344389.5</v>
      </c>
      <c r="T25" s="46">
        <f>SUM(T34:T53)</f>
        <v>0</v>
      </c>
      <c r="U25" s="46">
        <f>SUM(U34:U53)</f>
        <v>0</v>
      </c>
      <c r="V25" s="4">
        <v>0</v>
      </c>
      <c r="W25" s="83"/>
      <c r="X25" s="84"/>
      <c r="Y25" s="85"/>
    </row>
    <row r="26" spans="1:29" s="20" customFormat="1" ht="18" customHeight="1" x14ac:dyDescent="0.25">
      <c r="A26" s="12">
        <v>1</v>
      </c>
      <c r="B26" s="3" t="s">
        <v>42</v>
      </c>
      <c r="C26" s="13">
        <v>7</v>
      </c>
      <c r="D26" s="14">
        <v>41248</v>
      </c>
      <c r="E26" s="13" t="s">
        <v>36</v>
      </c>
      <c r="F26" s="13" t="s">
        <v>39</v>
      </c>
      <c r="G26" s="13">
        <v>2</v>
      </c>
      <c r="H26" s="13">
        <v>2</v>
      </c>
      <c r="I26" s="15">
        <v>114.2</v>
      </c>
      <c r="J26" s="16">
        <f t="shared" ref="J26" si="6">K26+L26</f>
        <v>2</v>
      </c>
      <c r="K26" s="13">
        <v>0</v>
      </c>
      <c r="L26" s="13">
        <v>2</v>
      </c>
      <c r="M26" s="15">
        <f t="shared" ref="M26" si="7">N26+O26</f>
        <v>114.2</v>
      </c>
      <c r="N26" s="15">
        <v>0</v>
      </c>
      <c r="O26" s="15">
        <v>114.2</v>
      </c>
      <c r="P26" s="17">
        <v>3711500</v>
      </c>
      <c r="Q26" s="18">
        <v>3525925</v>
      </c>
      <c r="R26" s="18">
        <v>148460</v>
      </c>
      <c r="S26" s="18">
        <v>37115</v>
      </c>
      <c r="T26" s="17">
        <v>0</v>
      </c>
      <c r="U26" s="17">
        <v>0</v>
      </c>
      <c r="W26" s="59"/>
      <c r="X26" s="59"/>
      <c r="Y26" s="60"/>
      <c r="AB26" s="61"/>
    </row>
    <row r="27" spans="1:29" s="28" customFormat="1" ht="15.75" customHeight="1" x14ac:dyDescent="0.25">
      <c r="A27" s="12">
        <v>2</v>
      </c>
      <c r="B27" s="3" t="s">
        <v>73</v>
      </c>
      <c r="C27" s="32">
        <v>4</v>
      </c>
      <c r="D27" s="33">
        <v>42607</v>
      </c>
      <c r="E27" s="13" t="s">
        <v>36</v>
      </c>
      <c r="F27" s="13" t="s">
        <v>39</v>
      </c>
      <c r="G27" s="13">
        <v>19</v>
      </c>
      <c r="H27" s="13">
        <v>19</v>
      </c>
      <c r="I27" s="15">
        <v>474</v>
      </c>
      <c r="J27" s="13">
        <f>K27+L27</f>
        <v>11</v>
      </c>
      <c r="K27" s="13">
        <v>6</v>
      </c>
      <c r="L27" s="13">
        <v>5</v>
      </c>
      <c r="M27" s="15">
        <f>N27+O27</f>
        <v>474</v>
      </c>
      <c r="N27" s="15">
        <v>268.10000000000002</v>
      </c>
      <c r="O27" s="15">
        <v>205.9</v>
      </c>
      <c r="P27" s="17">
        <v>15405000</v>
      </c>
      <c r="Q27" s="18">
        <v>14634750</v>
      </c>
      <c r="R27" s="18">
        <v>616200</v>
      </c>
      <c r="S27" s="18">
        <v>154050</v>
      </c>
      <c r="T27" s="17">
        <v>0</v>
      </c>
      <c r="U27" s="17">
        <v>0</v>
      </c>
      <c r="V27" s="28">
        <v>0</v>
      </c>
      <c r="W27" s="82"/>
      <c r="X27" s="24"/>
      <c r="Y27" s="86"/>
      <c r="Z27" s="20"/>
      <c r="AA27" s="20"/>
      <c r="AB27" s="61"/>
      <c r="AC27" s="20"/>
    </row>
    <row r="28" spans="1:29" s="28" customFormat="1" ht="15" customHeight="1" x14ac:dyDescent="0.25">
      <c r="A28" s="12">
        <v>3</v>
      </c>
      <c r="B28" s="3" t="s">
        <v>57</v>
      </c>
      <c r="C28" s="13">
        <v>5</v>
      </c>
      <c r="D28" s="14">
        <v>41735</v>
      </c>
      <c r="E28" s="13" t="s">
        <v>39</v>
      </c>
      <c r="F28" s="13" t="s">
        <v>64</v>
      </c>
      <c r="G28" s="13">
        <v>19</v>
      </c>
      <c r="H28" s="13">
        <v>19</v>
      </c>
      <c r="I28" s="15">
        <v>273.60000000000002</v>
      </c>
      <c r="J28" s="13">
        <v>6</v>
      </c>
      <c r="K28" s="13">
        <v>2</v>
      </c>
      <c r="L28" s="13">
        <v>4</v>
      </c>
      <c r="M28" s="15">
        <f>N28+O28</f>
        <v>273.60000000000002</v>
      </c>
      <c r="N28" s="15">
        <v>104.3</v>
      </c>
      <c r="O28" s="15">
        <v>169.3</v>
      </c>
      <c r="P28" s="17">
        <v>8892000</v>
      </c>
      <c r="Q28" s="18">
        <v>8447400</v>
      </c>
      <c r="R28" s="18">
        <v>355680</v>
      </c>
      <c r="S28" s="18">
        <v>88920</v>
      </c>
      <c r="T28" s="17">
        <v>0</v>
      </c>
      <c r="U28" s="17">
        <v>0</v>
      </c>
      <c r="W28" s="82"/>
      <c r="X28" s="24"/>
      <c r="Y28" s="86"/>
      <c r="Z28" s="20"/>
      <c r="AA28" s="20"/>
      <c r="AB28" s="61"/>
      <c r="AC28" s="20"/>
    </row>
    <row r="29" spans="1:29" s="2" customFormat="1" ht="16.5" x14ac:dyDescent="0.25">
      <c r="A29" s="12">
        <v>4</v>
      </c>
      <c r="B29" s="3" t="s">
        <v>34</v>
      </c>
      <c r="C29" s="13">
        <v>7</v>
      </c>
      <c r="D29" s="14">
        <v>41464</v>
      </c>
      <c r="E29" s="13" t="s">
        <v>39</v>
      </c>
      <c r="F29" s="13" t="s">
        <v>64</v>
      </c>
      <c r="G29" s="13">
        <v>5</v>
      </c>
      <c r="H29" s="13">
        <v>5</v>
      </c>
      <c r="I29" s="15">
        <v>68.599999999999994</v>
      </c>
      <c r="J29" s="13">
        <f>K29+L29</f>
        <v>2</v>
      </c>
      <c r="K29" s="13">
        <v>1</v>
      </c>
      <c r="L29" s="13">
        <v>1</v>
      </c>
      <c r="M29" s="15">
        <f>N29+O29</f>
        <v>68.599999999999994</v>
      </c>
      <c r="N29" s="15">
        <v>42.7</v>
      </c>
      <c r="O29" s="19">
        <v>25.9</v>
      </c>
      <c r="P29" s="17">
        <v>2229500</v>
      </c>
      <c r="Q29" s="18">
        <v>2118025</v>
      </c>
      <c r="R29" s="18">
        <v>89180</v>
      </c>
      <c r="S29" s="18">
        <v>22295</v>
      </c>
      <c r="T29" s="17">
        <v>0</v>
      </c>
      <c r="U29" s="17">
        <v>0</v>
      </c>
      <c r="W29" s="57"/>
      <c r="X29" s="57"/>
      <c r="Y29" s="57"/>
      <c r="Z29" s="80"/>
    </row>
    <row r="30" spans="1:29" s="2" customFormat="1" ht="16.5" x14ac:dyDescent="0.25">
      <c r="A30" s="12">
        <v>5</v>
      </c>
      <c r="B30" s="48" t="s">
        <v>53</v>
      </c>
      <c r="C30" s="6">
        <v>5</v>
      </c>
      <c r="D30" s="22">
        <v>41376</v>
      </c>
      <c r="E30" s="13" t="s">
        <v>39</v>
      </c>
      <c r="F30" s="13" t="s">
        <v>64</v>
      </c>
      <c r="G30" s="12">
        <v>2</v>
      </c>
      <c r="H30" s="12">
        <v>2</v>
      </c>
      <c r="I30" s="19">
        <v>62.46</v>
      </c>
      <c r="J30" s="12">
        <f>K30+L30</f>
        <v>2</v>
      </c>
      <c r="K30" s="12">
        <v>0</v>
      </c>
      <c r="L30" s="12">
        <v>2</v>
      </c>
      <c r="M30" s="25">
        <f>N30+O30</f>
        <v>62.46</v>
      </c>
      <c r="N30" s="25">
        <v>0</v>
      </c>
      <c r="O30" s="25">
        <v>62.46</v>
      </c>
      <c r="P30" s="17">
        <v>2029950</v>
      </c>
      <c r="Q30" s="18">
        <v>1928452.5</v>
      </c>
      <c r="R30" s="18">
        <v>81198</v>
      </c>
      <c r="S30" s="18">
        <v>20299.5</v>
      </c>
      <c r="T30" s="17">
        <v>0</v>
      </c>
      <c r="U30" s="17">
        <v>0</v>
      </c>
      <c r="W30" s="57"/>
      <c r="X30" s="57"/>
      <c r="Y30" s="57"/>
      <c r="Z30" s="80"/>
    </row>
    <row r="31" spans="1:29" s="20" customFormat="1" ht="19.5" customHeight="1" x14ac:dyDescent="0.25">
      <c r="A31" s="12">
        <v>6</v>
      </c>
      <c r="B31" s="3" t="s">
        <v>50</v>
      </c>
      <c r="C31" s="13">
        <v>35</v>
      </c>
      <c r="D31" s="14">
        <v>41617</v>
      </c>
      <c r="E31" s="13" t="s">
        <v>39</v>
      </c>
      <c r="F31" s="13" t="s">
        <v>64</v>
      </c>
      <c r="G31" s="13">
        <v>4</v>
      </c>
      <c r="H31" s="13">
        <v>4</v>
      </c>
      <c r="I31" s="15">
        <v>41.7</v>
      </c>
      <c r="J31" s="13">
        <f>K31+L31</f>
        <v>1</v>
      </c>
      <c r="K31" s="13">
        <v>0</v>
      </c>
      <c r="L31" s="13">
        <v>1</v>
      </c>
      <c r="M31" s="15">
        <f t="shared" ref="M31" si="8">N31+O31</f>
        <v>41.7</v>
      </c>
      <c r="N31" s="15">
        <v>0</v>
      </c>
      <c r="O31" s="15">
        <v>41.7</v>
      </c>
      <c r="P31" s="17">
        <v>1355250</v>
      </c>
      <c r="Q31" s="18">
        <v>1287487.5</v>
      </c>
      <c r="R31" s="18">
        <v>54210</v>
      </c>
      <c r="S31" s="18">
        <v>13552.5</v>
      </c>
      <c r="T31" s="17">
        <v>0</v>
      </c>
      <c r="U31" s="17">
        <v>0</v>
      </c>
      <c r="V31" s="20">
        <v>0</v>
      </c>
      <c r="W31" s="59"/>
      <c r="X31" s="59"/>
      <c r="Y31" s="60"/>
      <c r="AB31" s="61"/>
    </row>
    <row r="32" spans="1:29" s="20" customFormat="1" ht="19.5" customHeight="1" x14ac:dyDescent="0.25">
      <c r="A32" s="12">
        <v>7</v>
      </c>
      <c r="B32" s="3" t="s">
        <v>56</v>
      </c>
      <c r="C32" s="13">
        <v>34</v>
      </c>
      <c r="D32" s="14">
        <v>41613</v>
      </c>
      <c r="E32" s="13" t="s">
        <v>39</v>
      </c>
      <c r="F32" s="13" t="s">
        <v>64</v>
      </c>
      <c r="G32" s="6">
        <v>3</v>
      </c>
      <c r="H32" s="6">
        <v>3</v>
      </c>
      <c r="I32" s="6">
        <v>25.1</v>
      </c>
      <c r="J32" s="6">
        <f>K32+L32</f>
        <v>1</v>
      </c>
      <c r="K32" s="6">
        <v>0</v>
      </c>
      <c r="L32" s="6">
        <v>1</v>
      </c>
      <c r="M32" s="6">
        <v>25.1</v>
      </c>
      <c r="N32" s="15">
        <v>0</v>
      </c>
      <c r="O32" s="6">
        <v>25.1</v>
      </c>
      <c r="P32" s="17">
        <v>815750</v>
      </c>
      <c r="Q32" s="18">
        <v>774962.5</v>
      </c>
      <c r="R32" s="18">
        <v>32630</v>
      </c>
      <c r="S32" s="18">
        <v>8157.5</v>
      </c>
      <c r="T32" s="17">
        <v>0</v>
      </c>
      <c r="U32" s="17">
        <v>0</v>
      </c>
      <c r="W32" s="59"/>
      <c r="X32" s="59"/>
      <c r="Y32" s="60"/>
      <c r="AB32" s="61"/>
    </row>
    <row r="33" spans="1:29" s="28" customFormat="1" ht="49.5" customHeight="1" x14ac:dyDescent="0.25">
      <c r="A33" s="50"/>
      <c r="B33" s="51" t="s">
        <v>70</v>
      </c>
      <c r="C33" s="52" t="s">
        <v>32</v>
      </c>
      <c r="D33" s="52" t="s">
        <v>32</v>
      </c>
      <c r="E33" s="52" t="s">
        <v>32</v>
      </c>
      <c r="F33" s="52" t="s">
        <v>32</v>
      </c>
      <c r="G33" s="52">
        <f t="shared" ref="G33:S33" si="9">SUM(G34:G48)</f>
        <v>198</v>
      </c>
      <c r="H33" s="52">
        <f t="shared" si="9"/>
        <v>198</v>
      </c>
      <c r="I33" s="52">
        <f t="shared" si="9"/>
        <v>4714.95</v>
      </c>
      <c r="J33" s="52">
        <f t="shared" si="9"/>
        <v>91</v>
      </c>
      <c r="K33" s="52">
        <f t="shared" si="9"/>
        <v>62</v>
      </c>
      <c r="L33" s="52">
        <f t="shared" si="9"/>
        <v>29</v>
      </c>
      <c r="M33" s="53">
        <f t="shared" si="9"/>
        <v>4714.95</v>
      </c>
      <c r="N33" s="53">
        <f t="shared" si="9"/>
        <v>3158.48</v>
      </c>
      <c r="O33" s="53">
        <f t="shared" si="9"/>
        <v>1556.4699999999998</v>
      </c>
      <c r="P33" s="46">
        <f t="shared" si="9"/>
        <v>151079836.99999997</v>
      </c>
      <c r="Q33" s="54">
        <f t="shared" si="9"/>
        <v>143525845.14999998</v>
      </c>
      <c r="R33" s="54">
        <f t="shared" si="9"/>
        <v>6043193.4800000004</v>
      </c>
      <c r="S33" s="54">
        <f t="shared" si="9"/>
        <v>1510798.37</v>
      </c>
      <c r="T33" s="46">
        <f>SUM(T43:T53)</f>
        <v>0</v>
      </c>
      <c r="U33" s="46">
        <f>SUM(U43:U53)</f>
        <v>0</v>
      </c>
      <c r="V33" s="24"/>
      <c r="W33" s="82"/>
      <c r="X33" s="82"/>
      <c r="Y33" s="82"/>
      <c r="Z33" s="20"/>
      <c r="AA33" s="20"/>
      <c r="AB33" s="61"/>
      <c r="AC33" s="20"/>
    </row>
    <row r="34" spans="1:29" s="28" customFormat="1" ht="22.5" customHeight="1" x14ac:dyDescent="0.25">
      <c r="A34" s="12">
        <v>1</v>
      </c>
      <c r="B34" s="3" t="s">
        <v>83</v>
      </c>
      <c r="C34" s="13">
        <v>7</v>
      </c>
      <c r="D34" s="26">
        <v>41983</v>
      </c>
      <c r="E34" s="13" t="s">
        <v>39</v>
      </c>
      <c r="F34" s="13" t="s">
        <v>64</v>
      </c>
      <c r="G34" s="13">
        <v>25</v>
      </c>
      <c r="H34" s="13">
        <v>25</v>
      </c>
      <c r="I34" s="15">
        <v>658.2</v>
      </c>
      <c r="J34" s="13">
        <v>11</v>
      </c>
      <c r="K34" s="13">
        <v>6</v>
      </c>
      <c r="L34" s="13">
        <v>5</v>
      </c>
      <c r="M34" s="15">
        <v>658.2</v>
      </c>
      <c r="N34" s="15">
        <v>343.5</v>
      </c>
      <c r="O34" s="15">
        <v>314.7</v>
      </c>
      <c r="P34" s="25">
        <v>21090520.300000001</v>
      </c>
      <c r="Q34" s="18">
        <v>20035994.27</v>
      </c>
      <c r="R34" s="18">
        <v>843620.81</v>
      </c>
      <c r="S34" s="18">
        <v>210905.22</v>
      </c>
      <c r="T34" s="17">
        <v>0</v>
      </c>
      <c r="U34" s="17">
        <v>0</v>
      </c>
      <c r="V34" s="24">
        <v>0</v>
      </c>
      <c r="W34" s="82"/>
      <c r="X34" s="82"/>
      <c r="Y34" s="82"/>
      <c r="Z34" s="20"/>
      <c r="AA34" s="20"/>
      <c r="AB34" s="61"/>
      <c r="AC34" s="20"/>
    </row>
    <row r="35" spans="1:29" s="28" customFormat="1" ht="20.25" customHeight="1" x14ac:dyDescent="0.25">
      <c r="A35" s="12">
        <v>2</v>
      </c>
      <c r="B35" s="3" t="s">
        <v>59</v>
      </c>
      <c r="C35" s="13">
        <v>1</v>
      </c>
      <c r="D35" s="14">
        <v>42018</v>
      </c>
      <c r="E35" s="13" t="s">
        <v>64</v>
      </c>
      <c r="F35" s="13" t="s">
        <v>65</v>
      </c>
      <c r="G35" s="13">
        <v>19</v>
      </c>
      <c r="H35" s="13">
        <v>19</v>
      </c>
      <c r="I35" s="15">
        <v>395.2</v>
      </c>
      <c r="J35" s="13">
        <f t="shared" ref="J35" si="10">K35+L35</f>
        <v>7</v>
      </c>
      <c r="K35" s="13">
        <v>5</v>
      </c>
      <c r="L35" s="13">
        <v>2</v>
      </c>
      <c r="M35" s="15">
        <f t="shared" ref="M35" si="11">N35+O35</f>
        <v>395.20000000000005</v>
      </c>
      <c r="N35" s="15">
        <v>280.10000000000002</v>
      </c>
      <c r="O35" s="15">
        <v>115.1</v>
      </c>
      <c r="P35" s="25">
        <v>12663284.140000001</v>
      </c>
      <c r="Q35" s="18">
        <v>12030119.93</v>
      </c>
      <c r="R35" s="18">
        <v>506531.37</v>
      </c>
      <c r="S35" s="18">
        <v>126632.84</v>
      </c>
      <c r="T35" s="17">
        <v>0</v>
      </c>
      <c r="U35" s="17">
        <v>0</v>
      </c>
      <c r="V35" s="28">
        <v>0</v>
      </c>
      <c r="W35" s="87"/>
      <c r="X35" s="24"/>
      <c r="Y35" s="24"/>
      <c r="Z35" s="20"/>
      <c r="AA35" s="20"/>
      <c r="AB35" s="61"/>
      <c r="AC35" s="20"/>
    </row>
    <row r="36" spans="1:29" s="20" customFormat="1" ht="19.5" customHeight="1" x14ac:dyDescent="0.25">
      <c r="A36" s="12">
        <v>3</v>
      </c>
      <c r="B36" s="49" t="s">
        <v>44</v>
      </c>
      <c r="C36" s="13">
        <v>8</v>
      </c>
      <c r="D36" s="14">
        <v>41465</v>
      </c>
      <c r="E36" s="13" t="s">
        <v>39</v>
      </c>
      <c r="F36" s="13" t="s">
        <v>64</v>
      </c>
      <c r="G36" s="13">
        <v>15</v>
      </c>
      <c r="H36" s="13">
        <v>15</v>
      </c>
      <c r="I36" s="15">
        <v>394.94</v>
      </c>
      <c r="J36" s="13">
        <f t="shared" ref="J36:J39" si="12">K36+L36</f>
        <v>8</v>
      </c>
      <c r="K36" s="13">
        <v>4</v>
      </c>
      <c r="L36" s="13">
        <v>4</v>
      </c>
      <c r="M36" s="15">
        <v>394.94</v>
      </c>
      <c r="N36" s="15">
        <v>213.14</v>
      </c>
      <c r="O36" s="15">
        <v>181.8</v>
      </c>
      <c r="P36" s="25">
        <v>12654953.039999999</v>
      </c>
      <c r="Q36" s="18">
        <v>12022205.390000001</v>
      </c>
      <c r="R36" s="18">
        <v>506198.12</v>
      </c>
      <c r="S36" s="18">
        <v>126549.53</v>
      </c>
      <c r="T36" s="17">
        <v>0</v>
      </c>
      <c r="U36" s="17">
        <v>0</v>
      </c>
      <c r="V36" s="20">
        <v>0</v>
      </c>
      <c r="W36" s="59"/>
      <c r="X36" s="59"/>
      <c r="Y36" s="88"/>
      <c r="AB36" s="61"/>
    </row>
    <row r="37" spans="1:29" s="20" customFormat="1" ht="20.25" customHeight="1" x14ac:dyDescent="0.25">
      <c r="A37" s="12">
        <v>4</v>
      </c>
      <c r="B37" s="49" t="s">
        <v>34</v>
      </c>
      <c r="C37" s="13">
        <v>7</v>
      </c>
      <c r="D37" s="14">
        <v>41464</v>
      </c>
      <c r="E37" s="13" t="s">
        <v>64</v>
      </c>
      <c r="F37" s="13" t="s">
        <v>65</v>
      </c>
      <c r="G37" s="13">
        <v>1</v>
      </c>
      <c r="H37" s="13">
        <v>1</v>
      </c>
      <c r="I37" s="15">
        <v>26.3</v>
      </c>
      <c r="J37" s="13">
        <v>1</v>
      </c>
      <c r="K37" s="13">
        <v>0</v>
      </c>
      <c r="L37" s="13">
        <v>1</v>
      </c>
      <c r="M37" s="15">
        <v>26.3</v>
      </c>
      <c r="N37" s="15">
        <v>0</v>
      </c>
      <c r="O37" s="15">
        <v>26.3</v>
      </c>
      <c r="P37" s="25">
        <v>842723.62</v>
      </c>
      <c r="Q37" s="18">
        <v>800587.44</v>
      </c>
      <c r="R37" s="18">
        <v>33708.94</v>
      </c>
      <c r="S37" s="18">
        <v>8427.24</v>
      </c>
      <c r="T37" s="17">
        <v>0</v>
      </c>
      <c r="U37" s="17">
        <v>0</v>
      </c>
      <c r="W37" s="59"/>
      <c r="X37" s="59"/>
      <c r="Y37" s="88"/>
      <c r="AB37" s="61"/>
    </row>
    <row r="38" spans="1:29" s="20" customFormat="1" ht="21" customHeight="1" x14ac:dyDescent="0.25">
      <c r="A38" s="12">
        <v>5</v>
      </c>
      <c r="B38" s="3" t="s">
        <v>45</v>
      </c>
      <c r="C38" s="13">
        <v>12</v>
      </c>
      <c r="D38" s="14">
        <v>41465</v>
      </c>
      <c r="E38" s="13" t="s">
        <v>64</v>
      </c>
      <c r="F38" s="13" t="s">
        <v>65</v>
      </c>
      <c r="G38" s="13">
        <v>1</v>
      </c>
      <c r="H38" s="13">
        <v>1</v>
      </c>
      <c r="I38" s="15">
        <v>32.5</v>
      </c>
      <c r="J38" s="13">
        <f t="shared" si="12"/>
        <v>1</v>
      </c>
      <c r="K38" s="13">
        <v>0</v>
      </c>
      <c r="L38" s="13">
        <v>1</v>
      </c>
      <c r="M38" s="15">
        <v>32.5</v>
      </c>
      <c r="N38" s="15">
        <v>0</v>
      </c>
      <c r="O38" s="15">
        <v>32.5</v>
      </c>
      <c r="P38" s="25">
        <v>1041388.5</v>
      </c>
      <c r="Q38" s="18">
        <v>989319.08</v>
      </c>
      <c r="R38" s="18">
        <v>41655.54</v>
      </c>
      <c r="S38" s="18">
        <v>10413.879999999999</v>
      </c>
      <c r="T38" s="17">
        <v>0</v>
      </c>
      <c r="U38" s="17">
        <v>0</v>
      </c>
      <c r="V38" s="20">
        <v>0</v>
      </c>
      <c r="W38" s="59"/>
      <c r="X38" s="59"/>
      <c r="Y38" s="60"/>
      <c r="AB38" s="61"/>
    </row>
    <row r="39" spans="1:29" s="28" customFormat="1" ht="19.5" customHeight="1" x14ac:dyDescent="0.25">
      <c r="A39" s="12">
        <v>6</v>
      </c>
      <c r="B39" s="3" t="s">
        <v>46</v>
      </c>
      <c r="C39" s="13">
        <v>17</v>
      </c>
      <c r="D39" s="14">
        <v>41465</v>
      </c>
      <c r="E39" s="13" t="s">
        <v>64</v>
      </c>
      <c r="F39" s="13" t="s">
        <v>65</v>
      </c>
      <c r="G39" s="13">
        <v>4</v>
      </c>
      <c r="H39" s="13">
        <v>4</v>
      </c>
      <c r="I39" s="15">
        <v>145.9</v>
      </c>
      <c r="J39" s="13">
        <f t="shared" si="12"/>
        <v>3</v>
      </c>
      <c r="K39" s="13">
        <v>2</v>
      </c>
      <c r="L39" s="13">
        <v>1</v>
      </c>
      <c r="M39" s="15">
        <f>N39+O39</f>
        <v>145.9</v>
      </c>
      <c r="N39" s="15">
        <v>88.5</v>
      </c>
      <c r="O39" s="15">
        <v>57.4</v>
      </c>
      <c r="P39" s="68">
        <v>4675033.3</v>
      </c>
      <c r="Q39" s="25">
        <v>4441281.6399999997</v>
      </c>
      <c r="R39" s="18">
        <v>187001.33</v>
      </c>
      <c r="S39" s="18">
        <v>46750.33</v>
      </c>
      <c r="T39" s="17">
        <v>0</v>
      </c>
      <c r="U39" s="17">
        <v>0</v>
      </c>
      <c r="V39" s="24">
        <v>0</v>
      </c>
      <c r="W39" s="82"/>
      <c r="X39" s="82"/>
      <c r="Y39" s="82"/>
      <c r="Z39" s="20"/>
      <c r="AA39" s="20"/>
      <c r="AB39" s="61"/>
      <c r="AC39" s="20"/>
    </row>
    <row r="40" spans="1:29" s="20" customFormat="1" ht="21" customHeight="1" x14ac:dyDescent="0.25">
      <c r="A40" s="12">
        <v>7</v>
      </c>
      <c r="B40" s="3" t="s">
        <v>63</v>
      </c>
      <c r="C40" s="13">
        <v>2</v>
      </c>
      <c r="D40" s="14">
        <v>42408</v>
      </c>
      <c r="E40" s="13" t="s">
        <v>64</v>
      </c>
      <c r="F40" s="13" t="s">
        <v>65</v>
      </c>
      <c r="G40" s="13">
        <v>28</v>
      </c>
      <c r="H40" s="13">
        <v>28</v>
      </c>
      <c r="I40" s="15">
        <v>530.1</v>
      </c>
      <c r="J40" s="13">
        <f t="shared" ref="J40" si="13">K40+L40</f>
        <v>12</v>
      </c>
      <c r="K40" s="13">
        <v>11</v>
      </c>
      <c r="L40" s="13">
        <v>1</v>
      </c>
      <c r="M40" s="15">
        <f>N40+O40</f>
        <v>530.1</v>
      </c>
      <c r="N40" s="15">
        <v>486.8</v>
      </c>
      <c r="O40" s="15">
        <v>43.3</v>
      </c>
      <c r="P40" s="25">
        <v>16985847.489999998</v>
      </c>
      <c r="Q40" s="18">
        <v>16136555.119999999</v>
      </c>
      <c r="R40" s="18">
        <v>679433.9</v>
      </c>
      <c r="S40" s="18">
        <v>169858.47</v>
      </c>
      <c r="T40" s="17">
        <v>0</v>
      </c>
      <c r="U40" s="17">
        <v>0</v>
      </c>
      <c r="V40" s="20">
        <v>0</v>
      </c>
      <c r="W40" s="59"/>
      <c r="X40" s="59"/>
      <c r="Y40" s="60"/>
      <c r="AB40" s="61"/>
    </row>
    <row r="41" spans="1:29" s="20" customFormat="1" ht="18" customHeight="1" x14ac:dyDescent="0.25">
      <c r="A41" s="12">
        <v>8</v>
      </c>
      <c r="B41" s="49" t="s">
        <v>54</v>
      </c>
      <c r="C41" s="13">
        <v>18</v>
      </c>
      <c r="D41" s="14">
        <v>41465</v>
      </c>
      <c r="E41" s="13" t="s">
        <v>64</v>
      </c>
      <c r="F41" s="13" t="s">
        <v>65</v>
      </c>
      <c r="G41" s="13">
        <v>4</v>
      </c>
      <c r="H41" s="13">
        <v>4</v>
      </c>
      <c r="I41" s="15">
        <v>61.77</v>
      </c>
      <c r="J41" s="13">
        <f>K41+L41</f>
        <v>2</v>
      </c>
      <c r="K41" s="13">
        <v>0</v>
      </c>
      <c r="L41" s="13">
        <v>2</v>
      </c>
      <c r="M41" s="15">
        <f>N41+O41</f>
        <v>61.77</v>
      </c>
      <c r="N41" s="15">
        <v>0</v>
      </c>
      <c r="O41" s="15">
        <v>61.77</v>
      </c>
      <c r="P41" s="25">
        <v>1979279</v>
      </c>
      <c r="Q41" s="18">
        <v>1880315.05</v>
      </c>
      <c r="R41" s="18">
        <v>79171.16</v>
      </c>
      <c r="S41" s="18">
        <v>19792.79</v>
      </c>
      <c r="T41" s="17">
        <v>0</v>
      </c>
      <c r="U41" s="17">
        <v>0</v>
      </c>
      <c r="V41" s="20">
        <v>0</v>
      </c>
      <c r="W41" s="59"/>
      <c r="X41" s="59"/>
      <c r="Y41" s="60"/>
      <c r="AB41" s="61"/>
    </row>
    <row r="42" spans="1:29" s="28" customFormat="1" ht="21" customHeight="1" x14ac:dyDescent="0.25">
      <c r="A42" s="12">
        <v>9</v>
      </c>
      <c r="B42" s="3" t="s">
        <v>60</v>
      </c>
      <c r="C42" s="31" t="s">
        <v>40</v>
      </c>
      <c r="D42" s="22">
        <v>42309</v>
      </c>
      <c r="E42" s="13" t="s">
        <v>64</v>
      </c>
      <c r="F42" s="13" t="s">
        <v>65</v>
      </c>
      <c r="G42" s="27">
        <v>20</v>
      </c>
      <c r="H42" s="27">
        <v>20</v>
      </c>
      <c r="I42" s="36">
        <v>669.9</v>
      </c>
      <c r="J42" s="13">
        <f>K42+L42</f>
        <v>11</v>
      </c>
      <c r="K42" s="27">
        <v>6</v>
      </c>
      <c r="L42" s="27">
        <v>5</v>
      </c>
      <c r="M42" s="15">
        <f>N42+O42</f>
        <v>669.90000000000009</v>
      </c>
      <c r="N42" s="19">
        <v>354.8</v>
      </c>
      <c r="O42" s="19">
        <v>315.10000000000002</v>
      </c>
      <c r="P42" s="25">
        <v>21465420.16</v>
      </c>
      <c r="Q42" s="18">
        <v>20392149.149999999</v>
      </c>
      <c r="R42" s="18">
        <v>858616.81</v>
      </c>
      <c r="S42" s="18">
        <v>214654.2</v>
      </c>
      <c r="T42" s="17">
        <v>0</v>
      </c>
      <c r="U42" s="17">
        <v>0</v>
      </c>
      <c r="W42" s="87"/>
      <c r="X42" s="24"/>
      <c r="Y42" s="24"/>
      <c r="Z42" s="20"/>
      <c r="AA42" s="20"/>
      <c r="AB42" s="61"/>
      <c r="AC42" s="20"/>
    </row>
    <row r="43" spans="1:29" s="28" customFormat="1" ht="17.25" customHeight="1" x14ac:dyDescent="0.25">
      <c r="A43" s="12">
        <v>10</v>
      </c>
      <c r="B43" s="48" t="s">
        <v>81</v>
      </c>
      <c r="C43" s="6">
        <v>6</v>
      </c>
      <c r="D43" s="22">
        <v>41971</v>
      </c>
      <c r="E43" s="13" t="s">
        <v>64</v>
      </c>
      <c r="F43" s="13" t="s">
        <v>65</v>
      </c>
      <c r="G43" s="32">
        <v>16</v>
      </c>
      <c r="H43" s="32">
        <v>16</v>
      </c>
      <c r="I43" s="34">
        <v>206.24</v>
      </c>
      <c r="J43" s="32">
        <v>4</v>
      </c>
      <c r="K43" s="32">
        <v>3</v>
      </c>
      <c r="L43" s="32">
        <v>1</v>
      </c>
      <c r="M43" s="34">
        <v>206.24</v>
      </c>
      <c r="N43" s="34">
        <v>144.84</v>
      </c>
      <c r="O43" s="34">
        <v>61.4</v>
      </c>
      <c r="P43" s="25">
        <v>6608491.2000000002</v>
      </c>
      <c r="Q43" s="18">
        <v>6278066.6399999997</v>
      </c>
      <c r="R43" s="18">
        <v>264339.65000000002</v>
      </c>
      <c r="S43" s="18">
        <v>66084.91</v>
      </c>
      <c r="T43" s="17">
        <v>0</v>
      </c>
      <c r="U43" s="17">
        <v>0</v>
      </c>
      <c r="W43" s="24"/>
      <c r="X43" s="24"/>
      <c r="Y43" s="24"/>
      <c r="Z43" s="20"/>
      <c r="AA43" s="20"/>
      <c r="AB43" s="61"/>
      <c r="AC43" s="20"/>
    </row>
    <row r="44" spans="1:29" s="28" customFormat="1" ht="20.25" customHeight="1" x14ac:dyDescent="0.25">
      <c r="A44" s="12">
        <v>11</v>
      </c>
      <c r="B44" s="48" t="s">
        <v>84</v>
      </c>
      <c r="C44" s="21">
        <v>6</v>
      </c>
      <c r="D44" s="22">
        <v>42119</v>
      </c>
      <c r="E44" s="13" t="s">
        <v>64</v>
      </c>
      <c r="F44" s="13" t="s">
        <v>65</v>
      </c>
      <c r="G44" s="21">
        <v>24</v>
      </c>
      <c r="H44" s="21">
        <v>24</v>
      </c>
      <c r="I44" s="19">
        <v>465</v>
      </c>
      <c r="J44" s="16">
        <v>8</v>
      </c>
      <c r="K44" s="12">
        <v>4</v>
      </c>
      <c r="L44" s="12">
        <v>4</v>
      </c>
      <c r="M44" s="15">
        <f>N44+O44</f>
        <v>465</v>
      </c>
      <c r="N44" s="23">
        <v>232.6</v>
      </c>
      <c r="O44" s="23">
        <v>232.4</v>
      </c>
      <c r="P44" s="25">
        <v>14899866.210000001</v>
      </c>
      <c r="Q44" s="18">
        <v>14154872.9</v>
      </c>
      <c r="R44" s="18">
        <v>595994.65</v>
      </c>
      <c r="S44" s="18">
        <v>148998.66</v>
      </c>
      <c r="T44" s="17">
        <v>0</v>
      </c>
      <c r="U44" s="17">
        <v>0</v>
      </c>
      <c r="W44" s="87"/>
      <c r="X44" s="24"/>
      <c r="Y44" s="24"/>
      <c r="Z44" s="20"/>
      <c r="AA44" s="20"/>
      <c r="AB44" s="61"/>
      <c r="AC44" s="20"/>
    </row>
    <row r="45" spans="1:29" s="28" customFormat="1" ht="21.75" customHeight="1" x14ac:dyDescent="0.25">
      <c r="A45" s="12">
        <v>12</v>
      </c>
      <c r="B45" s="3" t="s">
        <v>85</v>
      </c>
      <c r="C45" s="13">
        <v>7</v>
      </c>
      <c r="D45" s="26">
        <v>42267</v>
      </c>
      <c r="E45" s="13" t="s">
        <v>64</v>
      </c>
      <c r="F45" s="13" t="s">
        <v>65</v>
      </c>
      <c r="G45" s="13">
        <v>20</v>
      </c>
      <c r="H45" s="13">
        <v>20</v>
      </c>
      <c r="I45" s="15">
        <v>481</v>
      </c>
      <c r="J45" s="13">
        <v>8</v>
      </c>
      <c r="K45" s="13">
        <v>8</v>
      </c>
      <c r="L45" s="13">
        <v>0</v>
      </c>
      <c r="M45" s="15">
        <v>481</v>
      </c>
      <c r="N45" s="15">
        <v>481</v>
      </c>
      <c r="O45" s="15">
        <v>0</v>
      </c>
      <c r="P45" s="25">
        <v>15412549.779999999</v>
      </c>
      <c r="Q45" s="18">
        <v>14641922.289999999</v>
      </c>
      <c r="R45" s="18">
        <v>616501.99</v>
      </c>
      <c r="S45" s="18">
        <v>154125.5</v>
      </c>
      <c r="T45" s="17">
        <v>0</v>
      </c>
      <c r="U45" s="17">
        <v>0</v>
      </c>
      <c r="V45" s="24">
        <v>0</v>
      </c>
      <c r="W45" s="82"/>
      <c r="X45" s="82"/>
      <c r="Y45" s="82"/>
      <c r="Z45" s="20"/>
      <c r="AA45" s="20"/>
      <c r="AB45" s="61"/>
      <c r="AC45" s="20"/>
    </row>
    <row r="46" spans="1:29" s="28" customFormat="1" ht="19.5" customHeight="1" x14ac:dyDescent="0.25">
      <c r="A46" s="12">
        <v>13</v>
      </c>
      <c r="B46" s="3" t="s">
        <v>52</v>
      </c>
      <c r="C46" s="21">
        <v>4</v>
      </c>
      <c r="D46" s="22">
        <v>41372</v>
      </c>
      <c r="E46" s="13" t="s">
        <v>64</v>
      </c>
      <c r="F46" s="13" t="s">
        <v>65</v>
      </c>
      <c r="G46" s="21">
        <v>10</v>
      </c>
      <c r="H46" s="21">
        <v>10</v>
      </c>
      <c r="I46" s="19">
        <v>408.9</v>
      </c>
      <c r="J46" s="16">
        <v>10</v>
      </c>
      <c r="K46" s="12">
        <v>10</v>
      </c>
      <c r="L46" s="12">
        <v>0</v>
      </c>
      <c r="M46" s="15">
        <f t="shared" ref="M46:M48" si="14">N46+O46</f>
        <v>408.9</v>
      </c>
      <c r="N46" s="23">
        <v>408.9</v>
      </c>
      <c r="O46" s="23">
        <v>0</v>
      </c>
      <c r="P46" s="25">
        <v>13102269.449999999</v>
      </c>
      <c r="Q46" s="18">
        <v>12447155.98</v>
      </c>
      <c r="R46" s="18">
        <v>524090.78</v>
      </c>
      <c r="S46" s="18">
        <v>131022.69</v>
      </c>
      <c r="T46" s="17">
        <v>0</v>
      </c>
      <c r="U46" s="17">
        <v>0</v>
      </c>
      <c r="V46" s="28">
        <v>0</v>
      </c>
      <c r="W46" s="87"/>
      <c r="X46" s="24"/>
      <c r="Y46" s="24"/>
      <c r="Z46" s="20"/>
      <c r="AA46" s="20"/>
      <c r="AB46" s="61"/>
      <c r="AC46" s="20"/>
    </row>
    <row r="47" spans="1:29" s="28" customFormat="1" ht="19.5" customHeight="1" x14ac:dyDescent="0.25">
      <c r="A47" s="12">
        <v>14</v>
      </c>
      <c r="B47" s="3" t="s">
        <v>58</v>
      </c>
      <c r="C47" s="13">
        <v>4</v>
      </c>
      <c r="D47" s="14">
        <v>41779</v>
      </c>
      <c r="E47" s="13" t="s">
        <v>64</v>
      </c>
      <c r="F47" s="13" t="s">
        <v>65</v>
      </c>
      <c r="G47" s="13">
        <v>5</v>
      </c>
      <c r="H47" s="13">
        <v>5</v>
      </c>
      <c r="I47" s="15">
        <v>154</v>
      </c>
      <c r="J47" s="13">
        <f t="shared" ref="J47:J48" si="15">K47+L47</f>
        <v>3</v>
      </c>
      <c r="K47" s="13">
        <v>2</v>
      </c>
      <c r="L47" s="13">
        <v>1</v>
      </c>
      <c r="M47" s="15">
        <f>O47+N47</f>
        <v>154</v>
      </c>
      <c r="N47" s="15">
        <v>81.400000000000006</v>
      </c>
      <c r="O47" s="15">
        <v>72.599999999999994</v>
      </c>
      <c r="P47" s="25">
        <v>4934579.3499999996</v>
      </c>
      <c r="Q47" s="18">
        <v>4687850.38</v>
      </c>
      <c r="R47" s="18">
        <v>197383.17</v>
      </c>
      <c r="S47" s="18">
        <v>49345.8</v>
      </c>
      <c r="T47" s="17">
        <v>0</v>
      </c>
      <c r="U47" s="17">
        <v>0</v>
      </c>
      <c r="V47" s="28">
        <v>0</v>
      </c>
      <c r="W47" s="87"/>
      <c r="X47" s="24"/>
      <c r="Y47" s="24"/>
      <c r="Z47" s="20"/>
      <c r="AA47" s="20"/>
      <c r="AB47" s="61"/>
      <c r="AC47" s="20"/>
    </row>
    <row r="48" spans="1:29" s="20" customFormat="1" ht="19.5" customHeight="1" x14ac:dyDescent="0.25">
      <c r="A48" s="12">
        <v>15</v>
      </c>
      <c r="B48" s="3" t="s">
        <v>62</v>
      </c>
      <c r="C48" s="13">
        <v>1</v>
      </c>
      <c r="D48" s="14">
        <v>42382</v>
      </c>
      <c r="E48" s="13" t="s">
        <v>64</v>
      </c>
      <c r="F48" s="13" t="s">
        <v>65</v>
      </c>
      <c r="G48" s="13">
        <v>6</v>
      </c>
      <c r="H48" s="13">
        <v>6</v>
      </c>
      <c r="I48" s="15">
        <v>85</v>
      </c>
      <c r="J48" s="13">
        <f t="shared" si="15"/>
        <v>2</v>
      </c>
      <c r="K48" s="13">
        <v>1</v>
      </c>
      <c r="L48" s="13">
        <v>1</v>
      </c>
      <c r="M48" s="15">
        <f t="shared" si="14"/>
        <v>85</v>
      </c>
      <c r="N48" s="15">
        <v>42.9</v>
      </c>
      <c r="O48" s="15">
        <v>42.1</v>
      </c>
      <c r="P48" s="25">
        <v>2723631.46</v>
      </c>
      <c r="Q48" s="18">
        <v>2587449.89</v>
      </c>
      <c r="R48" s="18">
        <v>108945.26</v>
      </c>
      <c r="S48" s="18">
        <v>27236.31</v>
      </c>
      <c r="T48" s="17">
        <v>0</v>
      </c>
      <c r="U48" s="17">
        <v>0</v>
      </c>
      <c r="W48" s="59"/>
      <c r="X48" s="60"/>
      <c r="Y48" s="60"/>
      <c r="AB48" s="61"/>
    </row>
    <row r="49" spans="1:29" s="90" customFormat="1" ht="42.75" customHeight="1" x14ac:dyDescent="0.25">
      <c r="A49" s="55"/>
      <c r="B49" s="56" t="s">
        <v>71</v>
      </c>
      <c r="C49" s="52" t="s">
        <v>32</v>
      </c>
      <c r="D49" s="52" t="s">
        <v>32</v>
      </c>
      <c r="E49" s="52" t="s">
        <v>32</v>
      </c>
      <c r="F49" s="52" t="s">
        <v>32</v>
      </c>
      <c r="G49" s="52">
        <f t="shared" ref="G49:S49" si="16">SUM(G50:G71)</f>
        <v>123</v>
      </c>
      <c r="H49" s="52">
        <f t="shared" si="16"/>
        <v>123</v>
      </c>
      <c r="I49" s="53">
        <f t="shared" si="16"/>
        <v>2938.38</v>
      </c>
      <c r="J49" s="52">
        <f t="shared" si="16"/>
        <v>64</v>
      </c>
      <c r="K49" s="52">
        <f t="shared" si="16"/>
        <v>23</v>
      </c>
      <c r="L49" s="52">
        <f t="shared" si="16"/>
        <v>41</v>
      </c>
      <c r="M49" s="53">
        <f t="shared" si="16"/>
        <v>2938.38</v>
      </c>
      <c r="N49" s="53">
        <f t="shared" si="16"/>
        <v>1193.3000000000002</v>
      </c>
      <c r="O49" s="53">
        <f t="shared" si="16"/>
        <v>1745.08</v>
      </c>
      <c r="P49" s="46">
        <f t="shared" si="16"/>
        <v>117535200</v>
      </c>
      <c r="Q49" s="54">
        <f t="shared" si="16"/>
        <v>111658440</v>
      </c>
      <c r="R49" s="54">
        <f t="shared" si="16"/>
        <v>4701408</v>
      </c>
      <c r="S49" s="54">
        <f t="shared" si="16"/>
        <v>1175352</v>
      </c>
      <c r="T49" s="46">
        <f>SUM(T54:T59)</f>
        <v>0</v>
      </c>
      <c r="U49" s="46">
        <f>SUM(U54:U59)</f>
        <v>0</v>
      </c>
      <c r="V49" s="7"/>
      <c r="W49" s="89"/>
      <c r="Y49" s="91"/>
      <c r="AB49" s="92"/>
    </row>
    <row r="50" spans="1:29" s="28" customFormat="1" ht="18" customHeight="1" x14ac:dyDescent="0.25">
      <c r="A50" s="12">
        <v>1</v>
      </c>
      <c r="B50" s="3" t="s">
        <v>37</v>
      </c>
      <c r="C50" s="13">
        <v>11</v>
      </c>
      <c r="D50" s="14">
        <v>41465</v>
      </c>
      <c r="E50" s="13" t="s">
        <v>86</v>
      </c>
      <c r="F50" s="13" t="s">
        <v>87</v>
      </c>
      <c r="G50" s="13">
        <v>12</v>
      </c>
      <c r="H50" s="13">
        <v>12</v>
      </c>
      <c r="I50" s="15">
        <v>176.29</v>
      </c>
      <c r="J50" s="13">
        <v>8</v>
      </c>
      <c r="K50" s="13">
        <v>3</v>
      </c>
      <c r="L50" s="13">
        <v>5</v>
      </c>
      <c r="M50" s="15">
        <v>176.29</v>
      </c>
      <c r="N50" s="15">
        <v>65.75</v>
      </c>
      <c r="O50" s="15">
        <v>110.54</v>
      </c>
      <c r="P50" s="29">
        <v>7051600</v>
      </c>
      <c r="Q50" s="30">
        <v>6699020</v>
      </c>
      <c r="R50" s="30">
        <v>282064</v>
      </c>
      <c r="S50" s="30">
        <v>70516</v>
      </c>
      <c r="T50" s="29">
        <v>0</v>
      </c>
      <c r="U50" s="29">
        <v>0</v>
      </c>
      <c r="W50" s="87"/>
      <c r="X50" s="24"/>
      <c r="Y50" s="24"/>
      <c r="Z50" s="20"/>
      <c r="AA50" s="20"/>
      <c r="AB50" s="61"/>
      <c r="AC50" s="20"/>
    </row>
    <row r="51" spans="1:29" s="2" customFormat="1" ht="16.5" x14ac:dyDescent="0.25">
      <c r="A51" s="12">
        <v>2</v>
      </c>
      <c r="B51" s="3" t="s">
        <v>54</v>
      </c>
      <c r="C51" s="13">
        <v>18</v>
      </c>
      <c r="D51" s="14">
        <v>41465</v>
      </c>
      <c r="E51" s="13" t="s">
        <v>86</v>
      </c>
      <c r="F51" s="13" t="s">
        <v>87</v>
      </c>
      <c r="G51" s="13">
        <v>1</v>
      </c>
      <c r="H51" s="13">
        <v>1</v>
      </c>
      <c r="I51" s="15">
        <v>27.61</v>
      </c>
      <c r="J51" s="13">
        <v>1</v>
      </c>
      <c r="K51" s="13">
        <v>0</v>
      </c>
      <c r="L51" s="13">
        <v>1</v>
      </c>
      <c r="M51" s="15">
        <f t="shared" ref="M51:M64" si="17">N51+O51</f>
        <v>27.61</v>
      </c>
      <c r="N51" s="15">
        <v>0</v>
      </c>
      <c r="O51" s="15">
        <v>27.61</v>
      </c>
      <c r="P51" s="29">
        <v>1104400</v>
      </c>
      <c r="Q51" s="30">
        <v>1049180</v>
      </c>
      <c r="R51" s="30">
        <v>44176</v>
      </c>
      <c r="S51" s="30">
        <v>11044</v>
      </c>
      <c r="T51" s="29">
        <v>0</v>
      </c>
      <c r="U51" s="29">
        <v>0</v>
      </c>
      <c r="W51" s="57"/>
      <c r="X51" s="57"/>
      <c r="Y51" s="57"/>
      <c r="Z51" s="80"/>
    </row>
    <row r="52" spans="1:29" s="2" customFormat="1" ht="16.5" x14ac:dyDescent="0.25">
      <c r="A52" s="12">
        <v>3</v>
      </c>
      <c r="B52" s="3" t="s">
        <v>55</v>
      </c>
      <c r="C52" s="13">
        <v>22</v>
      </c>
      <c r="D52" s="14">
        <v>41481</v>
      </c>
      <c r="E52" s="13" t="s">
        <v>86</v>
      </c>
      <c r="F52" s="13" t="s">
        <v>87</v>
      </c>
      <c r="G52" s="13">
        <v>7</v>
      </c>
      <c r="H52" s="13">
        <v>7</v>
      </c>
      <c r="I52" s="15">
        <v>141.4</v>
      </c>
      <c r="J52" s="13">
        <v>4</v>
      </c>
      <c r="K52" s="13">
        <v>0</v>
      </c>
      <c r="L52" s="13">
        <v>4</v>
      </c>
      <c r="M52" s="15">
        <f t="shared" si="17"/>
        <v>141.4</v>
      </c>
      <c r="N52" s="15">
        <v>0</v>
      </c>
      <c r="O52" s="15">
        <v>141.4</v>
      </c>
      <c r="P52" s="29">
        <v>5656000</v>
      </c>
      <c r="Q52" s="30">
        <v>5373200</v>
      </c>
      <c r="R52" s="30">
        <v>226240</v>
      </c>
      <c r="S52" s="30">
        <v>56560</v>
      </c>
      <c r="T52" s="29">
        <v>0</v>
      </c>
      <c r="U52" s="29">
        <v>0</v>
      </c>
      <c r="W52" s="57"/>
      <c r="X52" s="57"/>
      <c r="Y52" s="57"/>
      <c r="Z52" s="80"/>
    </row>
    <row r="53" spans="1:29" s="2" customFormat="1" ht="16.5" x14ac:dyDescent="0.25">
      <c r="A53" s="71">
        <v>4</v>
      </c>
      <c r="B53" s="3" t="s">
        <v>56</v>
      </c>
      <c r="C53" s="13">
        <v>34</v>
      </c>
      <c r="D53" s="14">
        <v>41613</v>
      </c>
      <c r="E53" s="13" t="s">
        <v>86</v>
      </c>
      <c r="F53" s="13" t="s">
        <v>87</v>
      </c>
      <c r="G53" s="13">
        <v>1</v>
      </c>
      <c r="H53" s="13">
        <v>1</v>
      </c>
      <c r="I53" s="15">
        <v>52.9</v>
      </c>
      <c r="J53" s="13">
        <v>1</v>
      </c>
      <c r="K53" s="13">
        <v>0</v>
      </c>
      <c r="L53" s="13">
        <v>1</v>
      </c>
      <c r="M53" s="15">
        <f t="shared" si="17"/>
        <v>52.9</v>
      </c>
      <c r="N53" s="15">
        <v>0</v>
      </c>
      <c r="O53" s="15">
        <v>52.9</v>
      </c>
      <c r="P53" s="17">
        <v>2116000</v>
      </c>
      <c r="Q53" s="18">
        <v>2010200</v>
      </c>
      <c r="R53" s="18">
        <v>84640</v>
      </c>
      <c r="S53" s="18">
        <v>21160</v>
      </c>
      <c r="T53" s="17">
        <v>0</v>
      </c>
      <c r="U53" s="17">
        <v>0</v>
      </c>
      <c r="W53" s="57"/>
      <c r="X53" s="57"/>
      <c r="Y53" s="57"/>
      <c r="Z53" s="80"/>
    </row>
    <row r="54" spans="1:29" s="67" customFormat="1" ht="29.25" customHeight="1" x14ac:dyDescent="0.25">
      <c r="A54" s="69">
        <v>5</v>
      </c>
      <c r="B54" s="48" t="s">
        <v>74</v>
      </c>
      <c r="C54" s="6">
        <v>10</v>
      </c>
      <c r="D54" s="22">
        <v>41465</v>
      </c>
      <c r="E54" s="13" t="s">
        <v>86</v>
      </c>
      <c r="F54" s="13" t="s">
        <v>87</v>
      </c>
      <c r="G54" s="12">
        <v>3</v>
      </c>
      <c r="H54" s="12">
        <v>3</v>
      </c>
      <c r="I54" s="25">
        <v>102.9</v>
      </c>
      <c r="J54" s="12">
        <f t="shared" ref="J54:J60" si="18">K54+L54</f>
        <v>3</v>
      </c>
      <c r="K54" s="12">
        <v>0</v>
      </c>
      <c r="L54" s="12">
        <v>3</v>
      </c>
      <c r="M54" s="25">
        <f t="shared" si="17"/>
        <v>102.9</v>
      </c>
      <c r="N54" s="25">
        <v>0</v>
      </c>
      <c r="O54" s="25">
        <v>102.9</v>
      </c>
      <c r="P54" s="17">
        <v>4116000</v>
      </c>
      <c r="Q54" s="18">
        <v>3910200</v>
      </c>
      <c r="R54" s="18">
        <v>164640</v>
      </c>
      <c r="S54" s="18">
        <v>41160</v>
      </c>
      <c r="T54" s="17">
        <v>0</v>
      </c>
      <c r="U54" s="17">
        <v>0</v>
      </c>
    </row>
    <row r="55" spans="1:29" s="67" customFormat="1" ht="29.25" customHeight="1" x14ac:dyDescent="0.25">
      <c r="A55" s="69">
        <v>6</v>
      </c>
      <c r="B55" s="48" t="s">
        <v>75</v>
      </c>
      <c r="C55" s="6">
        <v>3</v>
      </c>
      <c r="D55" s="22">
        <v>41365</v>
      </c>
      <c r="E55" s="13" t="s">
        <v>86</v>
      </c>
      <c r="F55" s="13" t="s">
        <v>87</v>
      </c>
      <c r="G55" s="12">
        <v>2</v>
      </c>
      <c r="H55" s="12">
        <v>2</v>
      </c>
      <c r="I55" s="25">
        <v>47.2</v>
      </c>
      <c r="J55" s="12">
        <f t="shared" si="18"/>
        <v>1</v>
      </c>
      <c r="K55" s="12">
        <v>0</v>
      </c>
      <c r="L55" s="12">
        <v>1</v>
      </c>
      <c r="M55" s="25">
        <f t="shared" si="17"/>
        <v>47.2</v>
      </c>
      <c r="N55" s="25">
        <v>0</v>
      </c>
      <c r="O55" s="25">
        <v>47.2</v>
      </c>
      <c r="P55" s="17">
        <v>1888000</v>
      </c>
      <c r="Q55" s="18">
        <v>1793600</v>
      </c>
      <c r="R55" s="18">
        <v>75520</v>
      </c>
      <c r="S55" s="18">
        <v>18880</v>
      </c>
      <c r="T55" s="17">
        <v>0</v>
      </c>
      <c r="U55" s="17">
        <v>0</v>
      </c>
    </row>
    <row r="56" spans="1:29" s="67" customFormat="1" ht="29.25" customHeight="1" x14ac:dyDescent="0.25">
      <c r="A56" s="69">
        <v>7</v>
      </c>
      <c r="B56" s="48" t="s">
        <v>76</v>
      </c>
      <c r="C56" s="6">
        <v>13</v>
      </c>
      <c r="D56" s="22">
        <v>41465</v>
      </c>
      <c r="E56" s="13" t="s">
        <v>86</v>
      </c>
      <c r="F56" s="13" t="s">
        <v>87</v>
      </c>
      <c r="G56" s="12">
        <v>1</v>
      </c>
      <c r="H56" s="12">
        <v>1</v>
      </c>
      <c r="I56" s="25">
        <v>42</v>
      </c>
      <c r="J56" s="12">
        <f t="shared" si="18"/>
        <v>1</v>
      </c>
      <c r="K56" s="12">
        <v>0</v>
      </c>
      <c r="L56" s="12">
        <v>1</v>
      </c>
      <c r="M56" s="25">
        <f t="shared" si="17"/>
        <v>42</v>
      </c>
      <c r="N56" s="25">
        <v>0</v>
      </c>
      <c r="O56" s="25">
        <v>42</v>
      </c>
      <c r="P56" s="17">
        <v>1680000</v>
      </c>
      <c r="Q56" s="18">
        <v>1596000</v>
      </c>
      <c r="R56" s="18">
        <v>67200</v>
      </c>
      <c r="S56" s="18">
        <v>16800</v>
      </c>
      <c r="T56" s="17">
        <v>0</v>
      </c>
      <c r="U56" s="17">
        <v>0</v>
      </c>
    </row>
    <row r="57" spans="1:29" s="67" customFormat="1" ht="29.25" customHeight="1" x14ac:dyDescent="0.25">
      <c r="A57" s="69">
        <v>8</v>
      </c>
      <c r="B57" s="48" t="s">
        <v>77</v>
      </c>
      <c r="C57" s="6">
        <v>14</v>
      </c>
      <c r="D57" s="22">
        <v>41465</v>
      </c>
      <c r="E57" s="13" t="s">
        <v>90</v>
      </c>
      <c r="F57" s="13" t="s">
        <v>91</v>
      </c>
      <c r="G57" s="12">
        <v>3</v>
      </c>
      <c r="H57" s="12">
        <v>3</v>
      </c>
      <c r="I57" s="25">
        <v>63.9</v>
      </c>
      <c r="J57" s="12">
        <f t="shared" si="18"/>
        <v>3</v>
      </c>
      <c r="K57" s="12">
        <v>0</v>
      </c>
      <c r="L57" s="12">
        <v>3</v>
      </c>
      <c r="M57" s="25">
        <f t="shared" si="17"/>
        <v>63.9</v>
      </c>
      <c r="N57" s="25">
        <v>0</v>
      </c>
      <c r="O57" s="25">
        <v>63.9</v>
      </c>
      <c r="P57" s="17">
        <v>2556000</v>
      </c>
      <c r="Q57" s="18">
        <v>2428200</v>
      </c>
      <c r="R57" s="18">
        <v>102240</v>
      </c>
      <c r="S57" s="18">
        <v>25560</v>
      </c>
      <c r="T57" s="17">
        <v>0</v>
      </c>
      <c r="U57" s="17">
        <v>0</v>
      </c>
    </row>
    <row r="58" spans="1:29" s="67" customFormat="1" ht="29.25" customHeight="1" x14ac:dyDescent="0.25">
      <c r="A58" s="69">
        <v>9</v>
      </c>
      <c r="B58" s="48" t="s">
        <v>78</v>
      </c>
      <c r="C58" s="6">
        <v>36</v>
      </c>
      <c r="D58" s="22">
        <v>41621</v>
      </c>
      <c r="E58" s="13" t="s">
        <v>90</v>
      </c>
      <c r="F58" s="13" t="s">
        <v>91</v>
      </c>
      <c r="G58" s="12">
        <v>6</v>
      </c>
      <c r="H58" s="12">
        <v>6</v>
      </c>
      <c r="I58" s="25">
        <v>104.9</v>
      </c>
      <c r="J58" s="12">
        <f t="shared" si="18"/>
        <v>2</v>
      </c>
      <c r="K58" s="12">
        <v>1</v>
      </c>
      <c r="L58" s="12">
        <v>1</v>
      </c>
      <c r="M58" s="25">
        <f t="shared" si="17"/>
        <v>104.9</v>
      </c>
      <c r="N58" s="25">
        <v>59.1</v>
      </c>
      <c r="O58" s="25">
        <v>45.8</v>
      </c>
      <c r="P58" s="17">
        <v>4196000</v>
      </c>
      <c r="Q58" s="18">
        <v>3986200</v>
      </c>
      <c r="R58" s="18">
        <v>167840</v>
      </c>
      <c r="S58" s="18">
        <v>41960</v>
      </c>
      <c r="T58" s="17">
        <v>0</v>
      </c>
      <c r="U58" s="17">
        <v>0</v>
      </c>
    </row>
    <row r="59" spans="1:29" s="67" customFormat="1" ht="29.25" customHeight="1" x14ac:dyDescent="0.25">
      <c r="A59" s="69">
        <v>10</v>
      </c>
      <c r="B59" s="48" t="s">
        <v>38</v>
      </c>
      <c r="C59" s="6">
        <v>25</v>
      </c>
      <c r="D59" s="22">
        <v>41599</v>
      </c>
      <c r="E59" s="13" t="s">
        <v>90</v>
      </c>
      <c r="F59" s="13" t="s">
        <v>91</v>
      </c>
      <c r="G59" s="12">
        <v>3</v>
      </c>
      <c r="H59" s="12">
        <v>3</v>
      </c>
      <c r="I59" s="25">
        <v>100.4</v>
      </c>
      <c r="J59" s="12">
        <f t="shared" si="18"/>
        <v>3</v>
      </c>
      <c r="K59" s="12">
        <v>0</v>
      </c>
      <c r="L59" s="12">
        <v>3</v>
      </c>
      <c r="M59" s="25">
        <f t="shared" si="17"/>
        <v>100.4</v>
      </c>
      <c r="N59" s="25">
        <v>0</v>
      </c>
      <c r="O59" s="25">
        <v>100.4</v>
      </c>
      <c r="P59" s="17">
        <v>4016000</v>
      </c>
      <c r="Q59" s="18">
        <v>3815200</v>
      </c>
      <c r="R59" s="18">
        <v>160640</v>
      </c>
      <c r="S59" s="18">
        <v>40160</v>
      </c>
      <c r="T59" s="17">
        <v>0</v>
      </c>
      <c r="U59" s="17">
        <v>0</v>
      </c>
    </row>
    <row r="60" spans="1:29" s="67" customFormat="1" ht="29.25" customHeight="1" x14ac:dyDescent="0.25">
      <c r="A60" s="69">
        <v>11</v>
      </c>
      <c r="B60" s="48" t="s">
        <v>79</v>
      </c>
      <c r="C60" s="6">
        <v>3</v>
      </c>
      <c r="D60" s="22">
        <v>41151</v>
      </c>
      <c r="E60" s="13" t="s">
        <v>90</v>
      </c>
      <c r="F60" s="13" t="s">
        <v>91</v>
      </c>
      <c r="G60" s="12">
        <v>2</v>
      </c>
      <c r="H60" s="12">
        <v>2</v>
      </c>
      <c r="I60" s="25">
        <v>60.1</v>
      </c>
      <c r="J60" s="12">
        <f t="shared" si="18"/>
        <v>1</v>
      </c>
      <c r="K60" s="12">
        <v>0</v>
      </c>
      <c r="L60" s="12">
        <v>1</v>
      </c>
      <c r="M60" s="25">
        <f t="shared" si="17"/>
        <v>60.1</v>
      </c>
      <c r="N60" s="25">
        <v>0</v>
      </c>
      <c r="O60" s="25">
        <v>60.1</v>
      </c>
      <c r="P60" s="17">
        <v>2404000</v>
      </c>
      <c r="Q60" s="18">
        <v>2283800</v>
      </c>
      <c r="R60" s="18">
        <v>96160</v>
      </c>
      <c r="S60" s="18">
        <v>24040</v>
      </c>
      <c r="T60" s="17">
        <v>0</v>
      </c>
      <c r="U60" s="17">
        <v>0</v>
      </c>
    </row>
    <row r="61" spans="1:29" s="67" customFormat="1" ht="29.25" customHeight="1" x14ac:dyDescent="0.25">
      <c r="A61" s="69">
        <v>12</v>
      </c>
      <c r="B61" s="48" t="s">
        <v>48</v>
      </c>
      <c r="C61" s="6">
        <v>24</v>
      </c>
      <c r="D61" s="22">
        <v>41589</v>
      </c>
      <c r="E61" s="13" t="s">
        <v>90</v>
      </c>
      <c r="F61" s="13" t="s">
        <v>91</v>
      </c>
      <c r="G61" s="12">
        <v>1</v>
      </c>
      <c r="H61" s="12">
        <v>1</v>
      </c>
      <c r="I61" s="25">
        <v>54.6</v>
      </c>
      <c r="J61" s="12">
        <v>1</v>
      </c>
      <c r="K61" s="12">
        <v>0</v>
      </c>
      <c r="L61" s="12">
        <v>1</v>
      </c>
      <c r="M61" s="25">
        <f t="shared" si="17"/>
        <v>54.6</v>
      </c>
      <c r="N61" s="25">
        <v>0</v>
      </c>
      <c r="O61" s="25">
        <v>54.6</v>
      </c>
      <c r="P61" s="17">
        <v>2184000</v>
      </c>
      <c r="Q61" s="18">
        <v>2074800</v>
      </c>
      <c r="R61" s="18">
        <v>87360</v>
      </c>
      <c r="S61" s="18">
        <v>21840</v>
      </c>
      <c r="T61" s="17">
        <v>0</v>
      </c>
      <c r="U61" s="17">
        <v>0</v>
      </c>
    </row>
    <row r="62" spans="1:29" s="67" customFormat="1" ht="29.25" customHeight="1" x14ac:dyDescent="0.25">
      <c r="A62" s="69">
        <v>13</v>
      </c>
      <c r="B62" s="48" t="s">
        <v>42</v>
      </c>
      <c r="C62" s="6">
        <v>7</v>
      </c>
      <c r="D62" s="22">
        <v>41248</v>
      </c>
      <c r="E62" s="13" t="s">
        <v>90</v>
      </c>
      <c r="F62" s="13" t="s">
        <v>91</v>
      </c>
      <c r="G62" s="12">
        <v>1</v>
      </c>
      <c r="H62" s="12">
        <v>1</v>
      </c>
      <c r="I62" s="25">
        <v>44</v>
      </c>
      <c r="J62" s="12">
        <v>1</v>
      </c>
      <c r="K62" s="12">
        <v>0</v>
      </c>
      <c r="L62" s="12">
        <v>1</v>
      </c>
      <c r="M62" s="25">
        <f t="shared" si="17"/>
        <v>44</v>
      </c>
      <c r="N62" s="25">
        <v>0</v>
      </c>
      <c r="O62" s="25">
        <v>44</v>
      </c>
      <c r="P62" s="17">
        <v>1760000</v>
      </c>
      <c r="Q62" s="18">
        <v>1672000</v>
      </c>
      <c r="R62" s="18">
        <v>70400</v>
      </c>
      <c r="S62" s="18">
        <v>17600</v>
      </c>
      <c r="T62" s="17">
        <v>0</v>
      </c>
      <c r="U62" s="17">
        <v>0</v>
      </c>
    </row>
    <row r="63" spans="1:29" s="67" customFormat="1" ht="29.25" customHeight="1" x14ac:dyDescent="0.25">
      <c r="A63" s="69">
        <v>14</v>
      </c>
      <c r="B63" s="48" t="s">
        <v>50</v>
      </c>
      <c r="C63" s="6">
        <v>35</v>
      </c>
      <c r="D63" s="22">
        <v>41617</v>
      </c>
      <c r="E63" s="13" t="s">
        <v>90</v>
      </c>
      <c r="F63" s="13" t="s">
        <v>91</v>
      </c>
      <c r="G63" s="12">
        <v>1</v>
      </c>
      <c r="H63" s="12">
        <v>1</v>
      </c>
      <c r="I63" s="25">
        <v>41.9</v>
      </c>
      <c r="J63" s="12">
        <v>1</v>
      </c>
      <c r="K63" s="12">
        <v>0</v>
      </c>
      <c r="L63" s="12">
        <v>1</v>
      </c>
      <c r="M63" s="25">
        <f t="shared" si="17"/>
        <v>41.9</v>
      </c>
      <c r="N63" s="25">
        <v>0</v>
      </c>
      <c r="O63" s="25">
        <v>41.9</v>
      </c>
      <c r="P63" s="17">
        <v>1676000</v>
      </c>
      <c r="Q63" s="18">
        <v>1592200</v>
      </c>
      <c r="R63" s="18">
        <v>67040</v>
      </c>
      <c r="S63" s="18">
        <v>16760</v>
      </c>
      <c r="T63" s="17">
        <v>0</v>
      </c>
      <c r="U63" s="17">
        <v>0</v>
      </c>
    </row>
    <row r="64" spans="1:29" s="67" customFormat="1" ht="29.25" customHeight="1" x14ac:dyDescent="0.25">
      <c r="A64" s="69">
        <v>15</v>
      </c>
      <c r="B64" s="48" t="s">
        <v>51</v>
      </c>
      <c r="C64" s="6">
        <v>38</v>
      </c>
      <c r="D64" s="22">
        <v>41621</v>
      </c>
      <c r="E64" s="13" t="s">
        <v>90</v>
      </c>
      <c r="F64" s="13" t="s">
        <v>91</v>
      </c>
      <c r="G64" s="12">
        <v>3</v>
      </c>
      <c r="H64" s="12">
        <v>3</v>
      </c>
      <c r="I64" s="25">
        <v>102.2</v>
      </c>
      <c r="J64" s="12">
        <v>2</v>
      </c>
      <c r="K64" s="12">
        <v>1</v>
      </c>
      <c r="L64" s="12">
        <v>1</v>
      </c>
      <c r="M64" s="25">
        <f t="shared" si="17"/>
        <v>102.2</v>
      </c>
      <c r="N64" s="25">
        <v>57.7</v>
      </c>
      <c r="O64" s="25">
        <v>44.5</v>
      </c>
      <c r="P64" s="17">
        <v>4088000</v>
      </c>
      <c r="Q64" s="18">
        <v>3883600</v>
      </c>
      <c r="R64" s="18">
        <v>163520</v>
      </c>
      <c r="S64" s="18">
        <v>40880</v>
      </c>
      <c r="T64" s="17">
        <v>0</v>
      </c>
      <c r="U64" s="17">
        <v>0</v>
      </c>
    </row>
    <row r="65" spans="1:28" s="67" customFormat="1" ht="29.25" customHeight="1" x14ac:dyDescent="0.25">
      <c r="A65" s="69">
        <v>16</v>
      </c>
      <c r="B65" s="48" t="s">
        <v>80</v>
      </c>
      <c r="C65" s="6">
        <v>37</v>
      </c>
      <c r="D65" s="22">
        <v>41621</v>
      </c>
      <c r="E65" s="13" t="s">
        <v>90</v>
      </c>
      <c r="F65" s="13" t="s">
        <v>91</v>
      </c>
      <c r="G65" s="12">
        <v>3</v>
      </c>
      <c r="H65" s="12">
        <v>3</v>
      </c>
      <c r="I65" s="25">
        <v>117.9</v>
      </c>
      <c r="J65" s="12">
        <v>2</v>
      </c>
      <c r="K65" s="12">
        <v>1</v>
      </c>
      <c r="L65" s="12">
        <v>1</v>
      </c>
      <c r="M65" s="25">
        <v>117.9</v>
      </c>
      <c r="N65" s="25">
        <v>58.5</v>
      </c>
      <c r="O65" s="25">
        <v>59.4</v>
      </c>
      <c r="P65" s="17">
        <v>4716000</v>
      </c>
      <c r="Q65" s="18">
        <v>4480200</v>
      </c>
      <c r="R65" s="18">
        <v>188640</v>
      </c>
      <c r="S65" s="18">
        <v>47160</v>
      </c>
      <c r="T65" s="17">
        <v>0</v>
      </c>
      <c r="U65" s="17">
        <v>0</v>
      </c>
    </row>
    <row r="66" spans="1:28" s="67" customFormat="1" ht="29.25" customHeight="1" x14ac:dyDescent="0.25">
      <c r="A66" s="69">
        <v>17</v>
      </c>
      <c r="B66" s="48" t="s">
        <v>81</v>
      </c>
      <c r="C66" s="6">
        <v>6</v>
      </c>
      <c r="D66" s="22">
        <v>41971</v>
      </c>
      <c r="E66" s="13" t="s">
        <v>90</v>
      </c>
      <c r="F66" s="13" t="s">
        <v>91</v>
      </c>
      <c r="G66" s="12">
        <v>4</v>
      </c>
      <c r="H66" s="12">
        <v>4</v>
      </c>
      <c r="I66" s="25">
        <v>205.38</v>
      </c>
      <c r="J66" s="12">
        <v>4</v>
      </c>
      <c r="K66" s="12">
        <v>2</v>
      </c>
      <c r="L66" s="12">
        <v>2</v>
      </c>
      <c r="M66" s="25">
        <f>N66+O66</f>
        <v>205.38</v>
      </c>
      <c r="N66" s="25">
        <v>101.4</v>
      </c>
      <c r="O66" s="25">
        <v>103.98</v>
      </c>
      <c r="P66" s="17">
        <v>8215200</v>
      </c>
      <c r="Q66" s="18">
        <v>7804440</v>
      </c>
      <c r="R66" s="18">
        <v>328608</v>
      </c>
      <c r="S66" s="18">
        <v>82152</v>
      </c>
      <c r="T66" s="17">
        <v>0</v>
      </c>
      <c r="U66" s="17">
        <v>0</v>
      </c>
    </row>
    <row r="67" spans="1:28" s="67" customFormat="1" ht="29.25" customHeight="1" x14ac:dyDescent="0.25">
      <c r="A67" s="70">
        <v>18</v>
      </c>
      <c r="B67" s="48" t="s">
        <v>57</v>
      </c>
      <c r="C67" s="6">
        <v>5</v>
      </c>
      <c r="D67" s="22">
        <v>41735</v>
      </c>
      <c r="E67" s="13" t="s">
        <v>90</v>
      </c>
      <c r="F67" s="13" t="s">
        <v>91</v>
      </c>
      <c r="G67" s="12">
        <v>1</v>
      </c>
      <c r="H67" s="12">
        <v>1</v>
      </c>
      <c r="I67" s="25">
        <v>62.2</v>
      </c>
      <c r="J67" s="12">
        <v>1</v>
      </c>
      <c r="K67" s="12">
        <v>0</v>
      </c>
      <c r="L67" s="12">
        <v>1</v>
      </c>
      <c r="M67" s="25">
        <f>N67+O67</f>
        <v>62.2</v>
      </c>
      <c r="N67" s="25">
        <v>0</v>
      </c>
      <c r="O67" s="25">
        <v>62.2</v>
      </c>
      <c r="P67" s="17">
        <v>2488000</v>
      </c>
      <c r="Q67" s="18">
        <v>2363600</v>
      </c>
      <c r="R67" s="18">
        <v>99520</v>
      </c>
      <c r="S67" s="18">
        <v>24880</v>
      </c>
      <c r="T67" s="17">
        <v>0</v>
      </c>
      <c r="U67" s="17">
        <v>0</v>
      </c>
    </row>
    <row r="68" spans="1:28" s="67" customFormat="1" ht="29.25" customHeight="1" x14ac:dyDescent="0.25">
      <c r="A68" s="70">
        <v>19</v>
      </c>
      <c r="B68" s="3" t="s">
        <v>41</v>
      </c>
      <c r="C68" s="13">
        <v>2</v>
      </c>
      <c r="D68" s="14">
        <v>41151</v>
      </c>
      <c r="E68" s="13" t="s">
        <v>90</v>
      </c>
      <c r="F68" s="13" t="s">
        <v>91</v>
      </c>
      <c r="G68" s="13">
        <v>31</v>
      </c>
      <c r="H68" s="13">
        <v>31</v>
      </c>
      <c r="I68" s="15">
        <v>485.6</v>
      </c>
      <c r="J68" s="16">
        <f>K68+L68</f>
        <v>8</v>
      </c>
      <c r="K68" s="13">
        <v>6</v>
      </c>
      <c r="L68" s="13">
        <v>2</v>
      </c>
      <c r="M68" s="15">
        <f>N68+O68</f>
        <v>485.6</v>
      </c>
      <c r="N68" s="15">
        <v>357.1</v>
      </c>
      <c r="O68" s="15">
        <v>128.5</v>
      </c>
      <c r="P68" s="17">
        <v>19424000</v>
      </c>
      <c r="Q68" s="18">
        <v>18452800</v>
      </c>
      <c r="R68" s="18">
        <v>776960</v>
      </c>
      <c r="S68" s="18">
        <v>194240</v>
      </c>
      <c r="T68" s="17">
        <v>0</v>
      </c>
      <c r="U68" s="17">
        <v>0</v>
      </c>
    </row>
    <row r="69" spans="1:28" ht="29.25" customHeight="1" x14ac:dyDescent="0.25">
      <c r="A69" s="72">
        <v>20</v>
      </c>
      <c r="B69" s="3" t="s">
        <v>47</v>
      </c>
      <c r="C69" s="21">
        <v>23</v>
      </c>
      <c r="D69" s="22">
        <v>41584</v>
      </c>
      <c r="E69" s="13" t="s">
        <v>86</v>
      </c>
      <c r="F69" s="13" t="s">
        <v>87</v>
      </c>
      <c r="G69" s="21">
        <v>6</v>
      </c>
      <c r="H69" s="21">
        <v>6</v>
      </c>
      <c r="I69" s="19">
        <v>144.4</v>
      </c>
      <c r="J69" s="13">
        <f>K69+L69</f>
        <v>3</v>
      </c>
      <c r="K69" s="21">
        <v>2</v>
      </c>
      <c r="L69" s="21">
        <v>1</v>
      </c>
      <c r="M69" s="15">
        <f>N69+O69</f>
        <v>144.4</v>
      </c>
      <c r="N69" s="23">
        <v>101.15</v>
      </c>
      <c r="O69" s="23">
        <v>43.25</v>
      </c>
      <c r="P69" s="17">
        <v>5776000</v>
      </c>
      <c r="Q69" s="18">
        <v>5487200</v>
      </c>
      <c r="R69" s="18">
        <v>231040</v>
      </c>
      <c r="S69" s="18">
        <v>57760</v>
      </c>
      <c r="T69" s="17">
        <v>0</v>
      </c>
      <c r="U69" s="17">
        <v>0</v>
      </c>
      <c r="V69" s="67"/>
      <c r="W69" s="67"/>
      <c r="X69" s="67"/>
      <c r="Y69" s="67"/>
      <c r="Z69" s="67"/>
      <c r="AA69" s="67"/>
      <c r="AB69" s="67"/>
    </row>
    <row r="70" spans="1:28" ht="29.25" customHeight="1" x14ac:dyDescent="0.25">
      <c r="A70" s="6">
        <v>21</v>
      </c>
      <c r="B70" s="3" t="s">
        <v>82</v>
      </c>
      <c r="C70" s="13">
        <v>5</v>
      </c>
      <c r="D70" s="14">
        <v>42088</v>
      </c>
      <c r="E70" s="13" t="s">
        <v>86</v>
      </c>
      <c r="F70" s="13" t="s">
        <v>87</v>
      </c>
      <c r="G70" s="13">
        <v>27</v>
      </c>
      <c r="H70" s="13">
        <v>27</v>
      </c>
      <c r="I70" s="15">
        <v>717.9</v>
      </c>
      <c r="J70" s="13">
        <f>K70++L70</f>
        <v>12</v>
      </c>
      <c r="K70" s="13">
        <v>7</v>
      </c>
      <c r="L70" s="13">
        <v>5</v>
      </c>
      <c r="M70" s="15">
        <f>N70+O70</f>
        <v>717.90000000000009</v>
      </c>
      <c r="N70" s="15">
        <v>392.6</v>
      </c>
      <c r="O70" s="15">
        <v>325.3</v>
      </c>
      <c r="P70" s="17">
        <v>28716000</v>
      </c>
      <c r="Q70" s="18">
        <v>27280200</v>
      </c>
      <c r="R70" s="18">
        <v>1148640</v>
      </c>
      <c r="S70" s="18">
        <v>287160</v>
      </c>
      <c r="T70" s="17">
        <v>0</v>
      </c>
      <c r="U70" s="17">
        <v>0</v>
      </c>
      <c r="V70" s="67"/>
      <c r="W70" s="67"/>
      <c r="X70" s="67"/>
      <c r="Y70" s="67"/>
      <c r="Z70" s="67"/>
      <c r="AA70" s="67"/>
      <c r="AB70" s="67"/>
    </row>
    <row r="71" spans="1:28" ht="16.5" x14ac:dyDescent="0.25">
      <c r="A71" s="6">
        <v>22</v>
      </c>
      <c r="B71" s="3" t="s">
        <v>61</v>
      </c>
      <c r="C71" s="13">
        <v>3</v>
      </c>
      <c r="D71" s="14">
        <v>42053</v>
      </c>
      <c r="E71" s="13" t="s">
        <v>90</v>
      </c>
      <c r="F71" s="13" t="s">
        <v>91</v>
      </c>
      <c r="G71" s="13">
        <v>4</v>
      </c>
      <c r="H71" s="13">
        <v>4</v>
      </c>
      <c r="I71" s="15">
        <v>42.7</v>
      </c>
      <c r="J71" s="13">
        <f t="shared" ref="J71" si="19">K71+L71</f>
        <v>1</v>
      </c>
      <c r="K71" s="13">
        <v>0</v>
      </c>
      <c r="L71" s="13">
        <v>1</v>
      </c>
      <c r="M71" s="15">
        <f t="shared" ref="M71" si="20">N71+O71</f>
        <v>42.7</v>
      </c>
      <c r="N71" s="15">
        <v>0</v>
      </c>
      <c r="O71" s="15">
        <v>42.7</v>
      </c>
      <c r="P71" s="17">
        <v>1708000</v>
      </c>
      <c r="Q71" s="18">
        <v>1622600</v>
      </c>
      <c r="R71" s="18">
        <v>68320</v>
      </c>
      <c r="S71" s="18">
        <v>17080</v>
      </c>
      <c r="T71" s="17">
        <v>0</v>
      </c>
      <c r="U71" s="17">
        <v>0</v>
      </c>
    </row>
  </sheetData>
  <autoFilter ref="A20:AC71"/>
  <mergeCells count="27">
    <mergeCell ref="K1:O1"/>
    <mergeCell ref="Q1:U1"/>
    <mergeCell ref="P2:U10"/>
    <mergeCell ref="B12:U12"/>
    <mergeCell ref="A7:A10"/>
    <mergeCell ref="B2:O10"/>
    <mergeCell ref="G13:G15"/>
    <mergeCell ref="F13:F16"/>
    <mergeCell ref="J13:L13"/>
    <mergeCell ref="J14:J15"/>
    <mergeCell ref="K14:L14"/>
    <mergeCell ref="A19:B19"/>
    <mergeCell ref="A18:B18"/>
    <mergeCell ref="Q14:U14"/>
    <mergeCell ref="P14:P15"/>
    <mergeCell ref="A13:A16"/>
    <mergeCell ref="E13:E16"/>
    <mergeCell ref="M13:O13"/>
    <mergeCell ref="N14:O14"/>
    <mergeCell ref="I13:I15"/>
    <mergeCell ref="B13:B16"/>
    <mergeCell ref="H13:H15"/>
    <mergeCell ref="C15:C16"/>
    <mergeCell ref="D15:D16"/>
    <mergeCell ref="M14:M15"/>
    <mergeCell ref="P13:U13"/>
    <mergeCell ref="C13:D14"/>
  </mergeCells>
  <printOptions horizontalCentered="1"/>
  <pageMargins left="0" right="0" top="0.74803149606299213" bottom="0.74803149606299213" header="0.31496062992125984" footer="0.31496062992125984"/>
  <pageSetup paperSize="9" scale="40" fitToHeight="0" orientation="landscape" r:id="rId1"/>
  <headerFooter scaleWithDoc="0">
    <oddFooter>&amp;R</oddFooter>
  </headerFooter>
  <colBreaks count="1" manualBreakCount="1">
    <brk id="21" max="593" man="1"/>
  </colBreaks>
  <ignoredErrors>
    <ignoredError sqref="P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7"/>
  <sheetViews>
    <sheetView workbookViewId="0">
      <selection activeCell="B6" sqref="B6"/>
    </sheetView>
  </sheetViews>
  <sheetFormatPr defaultRowHeight="15" x14ac:dyDescent="0.25"/>
  <cols>
    <col min="2" max="2" width="53.7109375" customWidth="1"/>
  </cols>
  <sheetData>
    <row r="3" spans="1:12" s="8" customFormat="1" ht="19.5" customHeight="1" x14ac:dyDescent="0.25">
      <c r="A3" s="35"/>
      <c r="B3" s="37"/>
      <c r="C3" s="15"/>
      <c r="D3" s="15"/>
      <c r="E3" s="15"/>
      <c r="F3" s="20"/>
      <c r="G3" s="9"/>
      <c r="H3" s="9"/>
      <c r="I3" s="10"/>
      <c r="L3" s="11"/>
    </row>
    <row r="4" spans="1:12" ht="16.5" x14ac:dyDescent="0.25">
      <c r="A4" s="38">
        <v>2</v>
      </c>
      <c r="B4" s="37" t="s">
        <v>63</v>
      </c>
      <c r="C4" s="38">
        <v>530.20000000000005</v>
      </c>
      <c r="D4" s="38">
        <v>486.9</v>
      </c>
      <c r="E4" s="38">
        <v>43.3</v>
      </c>
    </row>
    <row r="5" spans="1:12" ht="16.5" x14ac:dyDescent="0.25">
      <c r="A5" s="38">
        <v>3</v>
      </c>
      <c r="B5" s="37" t="s">
        <v>49</v>
      </c>
      <c r="C5" s="38">
        <v>526.6</v>
      </c>
      <c r="D5" s="38">
        <v>474.1</v>
      </c>
      <c r="E5" s="38">
        <v>52.5</v>
      </c>
    </row>
    <row r="6" spans="1:12" x14ac:dyDescent="0.25">
      <c r="A6" s="38"/>
      <c r="B6" s="38" t="s">
        <v>55</v>
      </c>
      <c r="C6" s="38"/>
      <c r="D6" s="38"/>
      <c r="E6" s="38"/>
    </row>
    <row r="7" spans="1:12" x14ac:dyDescent="0.25">
      <c r="A7" s="38"/>
      <c r="B7" s="38"/>
      <c r="C7" s="38"/>
      <c r="D7" s="38"/>
      <c r="E7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2013-2015</vt:lpstr>
      <vt:lpstr>Лист2</vt:lpstr>
      <vt:lpstr>'2013-2015'!Заголовки_для_печати</vt:lpstr>
      <vt:lpstr>'2013-2015'!мб</vt:lpstr>
      <vt:lpstr>'2013-2015'!Область_печати</vt:lpstr>
      <vt:lpstr>'2013-2015'!рк</vt:lpstr>
      <vt:lpstr>'2013-2015'!фонд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Терентьева</cp:lastModifiedBy>
  <cp:lastPrinted>2019-05-16T10:31:41Z</cp:lastPrinted>
  <dcterms:created xsi:type="dcterms:W3CDTF">2013-04-14T08:33:53Z</dcterms:created>
  <dcterms:modified xsi:type="dcterms:W3CDTF">2019-06-06T13:38:39Z</dcterms:modified>
</cp:coreProperties>
</file>