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5570" windowHeight="11700"/>
  </bookViews>
  <sheets>
    <sheet name="Лист1" sheetId="1" r:id="rId1"/>
  </sheets>
  <definedNames>
    <definedName name="_xlnm._FilterDatabase" localSheetId="0" hidden="1">Лист1!$A$8:$Y$8</definedName>
    <definedName name="_xlnm.Print_Titles" localSheetId="0">Лист1!$A:$C,Лист1!$5:$8</definedName>
    <definedName name="_xlnm.Print_Area" localSheetId="0">Лист1!$A$1:$Y$47</definedName>
  </definedNames>
  <calcPr calcId="144525"/>
</workbook>
</file>

<file path=xl/calcChain.xml><?xml version="1.0" encoding="utf-8"?>
<calcChain xmlns="http://schemas.openxmlformats.org/spreadsheetml/2006/main">
  <c r="H18" i="1" l="1"/>
  <c r="O23" i="1" l="1"/>
  <c r="N23" i="1"/>
  <c r="F12" i="1" l="1"/>
  <c r="G18" i="1"/>
  <c r="I18" i="1"/>
  <c r="J18" i="1"/>
  <c r="K18" i="1"/>
  <c r="L18" i="1"/>
  <c r="M18" i="1"/>
  <c r="O18" i="1"/>
  <c r="P18" i="1"/>
  <c r="R18" i="1"/>
  <c r="S18" i="1"/>
  <c r="U18" i="1"/>
  <c r="V18" i="1"/>
  <c r="X18" i="1"/>
  <c r="Y18" i="1"/>
  <c r="F18" i="1"/>
  <c r="F27" i="1" l="1"/>
  <c r="G27" i="1"/>
  <c r="I27" i="1"/>
  <c r="J27" i="1"/>
  <c r="L27" i="1"/>
  <c r="M27" i="1"/>
  <c r="O27" i="1"/>
  <c r="P27" i="1"/>
  <c r="R27" i="1"/>
  <c r="S27" i="1"/>
  <c r="U27" i="1"/>
  <c r="V27" i="1"/>
  <c r="X27" i="1"/>
  <c r="Y27" i="1"/>
  <c r="F42" i="1"/>
  <c r="G42" i="1"/>
  <c r="I42" i="1"/>
  <c r="J42" i="1"/>
  <c r="L42" i="1"/>
  <c r="M42" i="1"/>
  <c r="O42" i="1"/>
  <c r="P42" i="1"/>
  <c r="R42" i="1"/>
  <c r="S42" i="1"/>
  <c r="U42" i="1"/>
  <c r="V42" i="1"/>
  <c r="X42" i="1"/>
  <c r="Y42" i="1"/>
  <c r="B41" i="1"/>
  <c r="F24" i="1"/>
  <c r="F23" i="1" s="1"/>
  <c r="G24" i="1"/>
  <c r="I24" i="1"/>
  <c r="I23" i="1" s="1"/>
  <c r="J24" i="1"/>
  <c r="L24" i="1"/>
  <c r="L23" i="1" s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F15" i="1"/>
  <c r="G15" i="1"/>
  <c r="I15" i="1"/>
  <c r="J15" i="1"/>
  <c r="L15" i="1"/>
  <c r="M15" i="1"/>
  <c r="O15" i="1"/>
  <c r="P15" i="1"/>
  <c r="R15" i="1"/>
  <c r="S15" i="1"/>
  <c r="U15" i="1"/>
  <c r="V15" i="1"/>
  <c r="X15" i="1"/>
  <c r="Y15" i="1"/>
  <c r="F26" i="1"/>
  <c r="G26" i="1"/>
  <c r="I26" i="1"/>
  <c r="J26" i="1"/>
  <c r="L26" i="1"/>
  <c r="M26" i="1"/>
  <c r="O26" i="1"/>
  <c r="P26" i="1"/>
  <c r="R26" i="1"/>
  <c r="S26" i="1"/>
  <c r="U26" i="1"/>
  <c r="V26" i="1"/>
  <c r="X26" i="1"/>
  <c r="Y26" i="1"/>
  <c r="E43" i="1"/>
  <c r="K43" i="1"/>
  <c r="R13" i="1" l="1"/>
  <c r="Y13" i="1"/>
  <c r="M13" i="1"/>
  <c r="G13" i="1"/>
  <c r="X13" i="1"/>
  <c r="L13" i="1"/>
  <c r="F13" i="1"/>
  <c r="V13" i="1"/>
  <c r="P13" i="1"/>
  <c r="J13" i="1"/>
  <c r="U13" i="1"/>
  <c r="O13" i="1"/>
  <c r="I13" i="1"/>
  <c r="S13" i="1"/>
  <c r="K24" i="1"/>
  <c r="K23" i="1" s="1"/>
  <c r="H24" i="1"/>
  <c r="H23" i="1" s="1"/>
  <c r="D25" i="1" l="1"/>
  <c r="E24" i="1"/>
  <c r="G12" i="1"/>
  <c r="I12" i="1"/>
  <c r="J12" i="1"/>
  <c r="L12" i="1"/>
  <c r="M12" i="1"/>
  <c r="O12" i="1"/>
  <c r="P12" i="1"/>
  <c r="R12" i="1"/>
  <c r="S12" i="1"/>
  <c r="U12" i="1"/>
  <c r="V12" i="1"/>
  <c r="X12" i="1"/>
  <c r="Y12" i="1"/>
  <c r="F41" i="1"/>
  <c r="F14" i="1"/>
  <c r="F11" i="1" s="1"/>
  <c r="G14" i="1"/>
  <c r="G11" i="1" s="1"/>
  <c r="I14" i="1"/>
  <c r="I11" i="1" s="1"/>
  <c r="J14" i="1"/>
  <c r="J11" i="1" s="1"/>
  <c r="L14" i="1"/>
  <c r="L11" i="1" s="1"/>
  <c r="M14" i="1"/>
  <c r="M11" i="1" s="1"/>
  <c r="O14" i="1"/>
  <c r="O11" i="1" s="1"/>
  <c r="P14" i="1"/>
  <c r="P11" i="1" s="1"/>
  <c r="R14" i="1"/>
  <c r="R11" i="1" s="1"/>
  <c r="S14" i="1"/>
  <c r="S11" i="1" s="1"/>
  <c r="U14" i="1"/>
  <c r="U11" i="1" s="1"/>
  <c r="V14" i="1"/>
  <c r="V11" i="1" s="1"/>
  <c r="X14" i="1"/>
  <c r="X11" i="1" s="1"/>
  <c r="Y14" i="1"/>
  <c r="Y11" i="1" s="1"/>
  <c r="D24" i="1" l="1"/>
  <c r="D23" i="1"/>
  <c r="W40" i="1"/>
  <c r="W39" i="1"/>
  <c r="W38" i="1"/>
  <c r="T40" i="1"/>
  <c r="T39" i="1"/>
  <c r="T38" i="1"/>
  <c r="Q40" i="1"/>
  <c r="Q39" i="1"/>
  <c r="Q38" i="1"/>
  <c r="N40" i="1"/>
  <c r="N39" i="1"/>
  <c r="N38" i="1"/>
  <c r="K40" i="1"/>
  <c r="K39" i="1"/>
  <c r="K38" i="1"/>
  <c r="H40" i="1"/>
  <c r="H39" i="1"/>
  <c r="H38" i="1"/>
  <c r="E39" i="1"/>
  <c r="E40" i="1"/>
  <c r="E38" i="1"/>
  <c r="W32" i="1"/>
  <c r="T32" i="1"/>
  <c r="Q32" i="1"/>
  <c r="N32" i="1"/>
  <c r="K32" i="1"/>
  <c r="H32" i="1"/>
  <c r="E32" i="1"/>
  <c r="W31" i="1"/>
  <c r="T31" i="1"/>
  <c r="Q31" i="1"/>
  <c r="N31" i="1"/>
  <c r="K31" i="1"/>
  <c r="H31" i="1"/>
  <c r="E31" i="1"/>
  <c r="W30" i="1"/>
  <c r="T30" i="1"/>
  <c r="Q30" i="1"/>
  <c r="N30" i="1"/>
  <c r="K30" i="1"/>
  <c r="H30" i="1"/>
  <c r="E30" i="1"/>
  <c r="W37" i="1"/>
  <c r="T37" i="1"/>
  <c r="Q37" i="1"/>
  <c r="N37" i="1"/>
  <c r="K37" i="1"/>
  <c r="H37" i="1"/>
  <c r="E37" i="1"/>
  <c r="W36" i="1"/>
  <c r="W35" i="1"/>
  <c r="W34" i="1"/>
  <c r="W33" i="1"/>
  <c r="T36" i="1"/>
  <c r="T35" i="1"/>
  <c r="T34" i="1"/>
  <c r="T33" i="1"/>
  <c r="Q36" i="1"/>
  <c r="Q35" i="1"/>
  <c r="Q34" i="1"/>
  <c r="Q33" i="1"/>
  <c r="N36" i="1"/>
  <c r="N35" i="1"/>
  <c r="N34" i="1"/>
  <c r="N33" i="1"/>
  <c r="K36" i="1"/>
  <c r="K35" i="1"/>
  <c r="K34" i="1"/>
  <c r="K33" i="1"/>
  <c r="H36" i="1"/>
  <c r="H35" i="1"/>
  <c r="H34" i="1"/>
  <c r="H33" i="1"/>
  <c r="E34" i="1"/>
  <c r="E35" i="1"/>
  <c r="E36" i="1"/>
  <c r="E33" i="1"/>
  <c r="W29" i="1"/>
  <c r="T29" i="1"/>
  <c r="Q29" i="1"/>
  <c r="N29" i="1"/>
  <c r="K29" i="1"/>
  <c r="H29" i="1"/>
  <c r="E29" i="1"/>
  <c r="W28" i="1"/>
  <c r="T28" i="1"/>
  <c r="Q28" i="1"/>
  <c r="N28" i="1"/>
  <c r="K28" i="1"/>
  <c r="H28" i="1"/>
  <c r="E28" i="1"/>
  <c r="F17" i="1"/>
  <c r="G17" i="1"/>
  <c r="I17" i="1"/>
  <c r="J17" i="1"/>
  <c r="L17" i="1"/>
  <c r="M17" i="1"/>
  <c r="O17" i="1"/>
  <c r="P17" i="1"/>
  <c r="R17" i="1"/>
  <c r="S17" i="1"/>
  <c r="U17" i="1"/>
  <c r="V17" i="1"/>
  <c r="X17" i="1"/>
  <c r="Y17" i="1"/>
  <c r="E22" i="1"/>
  <c r="H21" i="1"/>
  <c r="N21" i="1"/>
  <c r="N20" i="1"/>
  <c r="N22" i="1"/>
  <c r="Q21" i="1"/>
  <c r="Q19" i="1"/>
  <c r="Q20" i="1"/>
  <c r="Q22" i="1"/>
  <c r="T21" i="1"/>
  <c r="T19" i="1"/>
  <c r="T20" i="1"/>
  <c r="T22" i="1"/>
  <c r="W21" i="1"/>
  <c r="W19" i="1"/>
  <c r="W20" i="1"/>
  <c r="W22" i="1"/>
  <c r="E23" i="1"/>
  <c r="H43" i="1"/>
  <c r="G41" i="1"/>
  <c r="I41" i="1"/>
  <c r="J41" i="1"/>
  <c r="L41" i="1"/>
  <c r="M41" i="1"/>
  <c r="O41" i="1"/>
  <c r="P41" i="1"/>
  <c r="R41" i="1"/>
  <c r="S41" i="1"/>
  <c r="U41" i="1"/>
  <c r="V41" i="1"/>
  <c r="X41" i="1"/>
  <c r="Y41" i="1"/>
  <c r="K44" i="1"/>
  <c r="H44" i="1"/>
  <c r="E44" i="1"/>
  <c r="W16" i="1"/>
  <c r="T16" i="1"/>
  <c r="Q16" i="1"/>
  <c r="N16" i="1"/>
  <c r="K16" i="1"/>
  <c r="H16" i="1"/>
  <c r="E16" i="1"/>
  <c r="W18" i="1" l="1"/>
  <c r="T18" i="1"/>
  <c r="Q18" i="1"/>
  <c r="E12" i="1"/>
  <c r="E18" i="1"/>
  <c r="N18" i="1"/>
  <c r="W42" i="1"/>
  <c r="Q27" i="1"/>
  <c r="Q42" i="1"/>
  <c r="W27" i="1"/>
  <c r="K27" i="1"/>
  <c r="E27" i="1"/>
  <c r="H14" i="1"/>
  <c r="H11" i="1" s="1"/>
  <c r="H15" i="1"/>
  <c r="T14" i="1"/>
  <c r="T11" i="1" s="1"/>
  <c r="T15" i="1"/>
  <c r="T42" i="1"/>
  <c r="K41" i="1"/>
  <c r="K42" i="1"/>
  <c r="E17" i="1"/>
  <c r="H27" i="1"/>
  <c r="T27" i="1"/>
  <c r="W14" i="1"/>
  <c r="W11" i="1" s="1"/>
  <c r="W15" i="1"/>
  <c r="N14" i="1"/>
  <c r="N11" i="1" s="1"/>
  <c r="N15" i="1"/>
  <c r="N42" i="1"/>
  <c r="E41" i="1"/>
  <c r="E42" i="1"/>
  <c r="H42" i="1"/>
  <c r="N27" i="1"/>
  <c r="N13" i="1" s="1"/>
  <c r="H26" i="1"/>
  <c r="K26" i="1"/>
  <c r="N26" i="1"/>
  <c r="Q26" i="1"/>
  <c r="T26" i="1"/>
  <c r="W26" i="1"/>
  <c r="K14" i="1"/>
  <c r="K11" i="1" s="1"/>
  <c r="K15" i="1"/>
  <c r="E14" i="1"/>
  <c r="E15" i="1"/>
  <c r="Q14" i="1"/>
  <c r="Q11" i="1" s="1"/>
  <c r="Q15" i="1"/>
  <c r="E26" i="1"/>
  <c r="D44" i="1"/>
  <c r="D43" i="1"/>
  <c r="Q41" i="1"/>
  <c r="D39" i="1"/>
  <c r="W12" i="1"/>
  <c r="T12" i="1"/>
  <c r="Q12" i="1"/>
  <c r="N12" i="1"/>
  <c r="K12" i="1"/>
  <c r="H12" i="1"/>
  <c r="H41" i="1"/>
  <c r="D34" i="1"/>
  <c r="W41" i="1"/>
  <c r="D28" i="1"/>
  <c r="D29" i="1"/>
  <c r="D37" i="1"/>
  <c r="D30" i="1"/>
  <c r="D36" i="1"/>
  <c r="D35" i="1"/>
  <c r="D33" i="1"/>
  <c r="D38" i="1"/>
  <c r="D40" i="1"/>
  <c r="D16" i="1"/>
  <c r="D15" i="1" s="1"/>
  <c r="D32" i="1"/>
  <c r="D31" i="1"/>
  <c r="W17" i="1"/>
  <c r="T17" i="1"/>
  <c r="Q17" i="1"/>
  <c r="N17" i="1"/>
  <c r="K17" i="1"/>
  <c r="H17" i="1"/>
  <c r="D22" i="1"/>
  <c r="D21" i="1"/>
  <c r="N41" i="1"/>
  <c r="T41" i="1"/>
  <c r="D18" i="1" l="1"/>
  <c r="W13" i="1"/>
  <c r="Q13" i="1"/>
  <c r="H13" i="1"/>
  <c r="D42" i="1"/>
  <c r="T13" i="1"/>
  <c r="D14" i="1"/>
  <c r="D11" i="1" s="1"/>
  <c r="E11" i="1"/>
  <c r="K13" i="1"/>
  <c r="E13" i="1"/>
  <c r="D27" i="1"/>
  <c r="D26" i="1"/>
  <c r="F9" i="1"/>
  <c r="O9" i="1"/>
  <c r="L9" i="1"/>
  <c r="I9" i="1"/>
  <c r="M9" i="1"/>
  <c r="S9" i="1"/>
  <c r="V9" i="1"/>
  <c r="Y9" i="1"/>
  <c r="G9" i="1"/>
  <c r="J9" i="1"/>
  <c r="R9" i="1"/>
  <c r="D12" i="1"/>
  <c r="P9" i="1"/>
  <c r="X9" i="1"/>
  <c r="U9" i="1"/>
  <c r="N9" i="1"/>
  <c r="D17" i="1"/>
  <c r="D41" i="1"/>
  <c r="D13" i="1" l="1"/>
  <c r="D9" i="1"/>
  <c r="Q9" i="1"/>
  <c r="E9" i="1"/>
  <c r="H9" i="1"/>
  <c r="K9" i="1"/>
  <c r="W9" i="1"/>
  <c r="T9" i="1"/>
</calcChain>
</file>

<file path=xl/sharedStrings.xml><?xml version="1.0" encoding="utf-8"?>
<sst xmlns="http://schemas.openxmlformats.org/spreadsheetml/2006/main" count="128" uniqueCount="65">
  <si>
    <t>Ответственный</t>
  </si>
  <si>
    <t>Всего</t>
  </si>
  <si>
    <t>2014 год</t>
  </si>
  <si>
    <t>2015 год</t>
  </si>
  <si>
    <t>2016 год</t>
  </si>
  <si>
    <t>2017 год</t>
  </si>
  <si>
    <t>2018 год</t>
  </si>
  <si>
    <t>всего</t>
  </si>
  <si>
    <t>бюджет МР</t>
  </si>
  <si>
    <t>бюджет РК</t>
  </si>
  <si>
    <t>Управление экономики, инвестиций и целевых программ администрации МР «Печора»</t>
  </si>
  <si>
    <t>Комитет по управлению муниципальной собственностью МР «Печора»</t>
  </si>
  <si>
    <t>2019 год</t>
  </si>
  <si>
    <t>2020 год</t>
  </si>
  <si>
    <t xml:space="preserve">Всего, в т.ч. по  бюджетополучателям </t>
  </si>
  <si>
    <t>Бюджетополучатель исполнитель, соисполнитель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</si>
  <si>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</si>
  <si>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</si>
  <si>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</si>
  <si>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</si>
  <si>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</si>
  <si>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</si>
  <si>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</si>
  <si>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Отдел правовой и кадровой работы администрации МР "Печора"</t>
  </si>
  <si>
    <t>Администрация МР «Печора»</t>
  </si>
  <si>
    <t>Администрация МР "Печора"</t>
  </si>
  <si>
    <t>отдел по работе с информационными технологиями администрации МР "Печора"</t>
  </si>
  <si>
    <t>Отдел по работе с информационными технологиями администрации МР "Печора";                                                            Отдел мобилизационной и специальной работы администрации МР "Печора"</t>
  </si>
  <si>
    <t>Сектор организации представления муниципальных услуг и осуществления муниципального контроля администрации МР "Печора"</t>
  </si>
  <si>
    <t>1.1.Создание, техническое обслуживание и наращивание КСПД (ремонт, модернизация, приобретение оборудования и ПО), обеспечение доступа к сервисам КСПД удаленных поселков (услуги связи).</t>
  </si>
  <si>
    <t xml:space="preserve">1.2.Внедрение и сопровождение сервисов и служб КСПД. </t>
  </si>
  <si>
    <t>2.1.Обеспечение антивирусной защиты  администрации МР «Печора» (приобретение и обновление антивирусных программ на всех серверах и всех ПК администрации)</t>
  </si>
  <si>
    <t>2.2.Обеспечение безопасного доступа всех ПК администрации в сеть Интернет (приобретение и обновление прокси-сервера с антивирусным модулем и модулем фильтрации сайтов)</t>
  </si>
  <si>
    <t>2.3.Обеспечение защиты конфиденциальной информации администрации (приобретение и продление лицензий на средства защиты персональных данных администрации)</t>
  </si>
  <si>
    <t>2.4.Обеспечение информационной безопасности в КСПД (приобретение, установка, настройка сертифицированных средств защиты в КСПД (программное обеспечение, оборудование, услуги по настройке и внедрению).</t>
  </si>
  <si>
    <t xml:space="preserve">3.1.Обеспечение надежной работы портала администрации, предоставление полноценного доступа к информации о деятельности администрации и её структурных подразделений, размещенной на портале администрации (приобретение и продление лицензий на программные средства портала, услуги связи по доступу портала в сеть интернет, приобретение оборудования для обеспечения работы портала)  </t>
  </si>
  <si>
    <t xml:space="preserve">ПРИЛОЖЕНИЕ 2 </t>
  </si>
  <si>
    <t xml:space="preserve">Комитет по управлению муниципальной собственностью МР «Печора» </t>
  </si>
  <si>
    <t>Главный специалист администрации по противодействию коррупции, администрации муниципального района «Печора»</t>
  </si>
  <si>
    <t>Главный специалист администрации по противодействию коррупции,администрации муниципального района «Печора»</t>
  </si>
  <si>
    <t xml:space="preserve">Подпрограмма 2 "Управление муниципальным имуществом МО МР "Печора" , в т.ч. по  основным  мероприятиям:  </t>
  </si>
  <si>
    <t>Подпрограмма 5 "Противодействие корупции в МО МР "Печора""</t>
  </si>
  <si>
    <t>1.4.Обеспечение работы существующих автоматизированных информационных систем администрации (локальных компьютерных сетей администрации, серверов, персональных компьютеров и периферийного оборудования , сетевого оборудования, телефонной сети ip-телефонии, беспроводной сети доступа в Интернет, сенсорных киосков (инфоматов) и других информационных систем и баз данных администрации)</t>
  </si>
  <si>
    <t>1.5.Приобретение и внедрение новых информационных технологий, автоматизированных и информационных систем администрации.</t>
  </si>
  <si>
    <t>4.1.Организация и развитие предоставления государственных и муниципальных услуг по принципу «одного окна»</t>
  </si>
  <si>
    <t xml:space="preserve">4.2.Обеспечение содержания информационно-коммуникационной системы многофункционального центра предоставления государственных и муниципальных услуг </t>
  </si>
  <si>
    <t>4.3. Обеспечение функционирования автоматизированной информационной системы МФЦ МР «Печора».</t>
  </si>
  <si>
    <t>1.1.Издание и распространение брошюр, содержащих антикоррупционную пропаганду и правила поведения в коррупционных ситуациях</t>
  </si>
  <si>
    <t xml:space="preserve">1.2.Участие в семинарах по антикоррупционной тематике </t>
  </si>
  <si>
    <t>Наименование  муниципальной  программы,   подпрограммы  муниципальной программы,     основного мероприятия</t>
  </si>
  <si>
    <t xml:space="preserve">4.2.Обслуживание муниципального долга  </t>
  </si>
  <si>
    <t xml:space="preserve">Всего, в т. ч.  по бюджетополучателям:   </t>
  </si>
  <si>
    <t>"Развития системы муниципального управления МО МР "Печора"</t>
  </si>
  <si>
    <t>1.3.Обеспечение эффективной работы системы электронного документооборота (сопровождение системы, приобретение дополнительных пользовательских лицензий, обновление и модификация системы, разработка и внедрение новых маршрутов и сервисов в системе, приобретение сканеров и другого оборудования документооборота, обучение пользователей и программистов на курсах по администрированию системы)</t>
  </si>
  <si>
    <t>1.5.Проведение инвентаризации муниципального имущества</t>
  </si>
  <si>
    <t>1.1.Организация технической инвентаризации и паспортизации объектов мун. собственности</t>
  </si>
  <si>
    <t>1.2.Проведение кадастровых работ в отношении земельных участков, находящихся в муипципальной собственности</t>
  </si>
  <si>
    <t>1.7.Проведение мероприятий по приватизации муниципальной собственности</t>
  </si>
  <si>
    <t>2.1.Организация обучения специалистов органов МСУ, в том числе с применением дистанционных и модульных технологий</t>
  </si>
  <si>
    <t>Подпрограмма 3 "Развитие муниципальной службы в МО МР «Печора»; , в т.ч. по основным мероприятиям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</si>
  <si>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</si>
  <si>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«</t>
  </si>
  <si>
    <t>»</t>
  </si>
  <si>
    <r>
      <t>Объемы финансирования по годам и источникам,  (тыс. рублей)</t>
    </r>
    <r>
      <rPr>
        <b/>
        <sz val="16"/>
        <color theme="1"/>
        <rFont val="Times New Roman"/>
        <family val="1"/>
        <charset val="204"/>
      </rPr>
      <t xml:space="preserve"> *</t>
    </r>
  </si>
  <si>
    <r>
      <rPr>
        <b/>
        <sz val="18"/>
        <color rgb="FF000000"/>
        <rFont val="Times New Roman"/>
        <family val="1"/>
        <charset val="204"/>
      </rPr>
      <t xml:space="preserve">* </t>
    </r>
    <r>
      <rPr>
        <sz val="18"/>
        <color rgb="FF000000"/>
        <rFont val="Times New Roman"/>
        <family val="1"/>
        <charset val="204"/>
      </rPr>
      <t>Сумма бюджетных ассигнований будет уточняться после утверждения решений о бюджете МО МР «Печора» и ГП «Печора»  на соответствующий год.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</si>
</sst>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164" fontId="1" fillId="0" borderId="0" xfId="0" applyNumberFormat="1" applyFont="1"/>
    <xf numFmtId="0" fontId="1" fillId="3" borderId="0" xfId="0" applyFont="1" applyFill="1"/>
    <xf numFmtId="0" fontId="1" fillId="3" borderId="0" xfId="0" applyFont="1" applyFill="1" applyAlignment="1">
      <alignment horizontal="left" vertical="top"/>
    </xf>
    <xf numFmtId="165" fontId="1" fillId="0" borderId="0" xfId="0" applyNumberFormat="1" applyFont="1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7" xfId="0" applyFont="1" applyBorder="1"/>
    <xf numFmtId="0" fontId="1" fillId="0" borderId="0" xfId="0" applyFont="1" applyBorder="1"/>
    <xf numFmtId="165" fontId="3" fillId="0" borderId="1" xfId="0" applyNumberFormat="1" applyFont="1" applyBorder="1" applyAlignment="1">
      <alignment horizontal="right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10" fillId="3" borderId="1" xfId="0" applyNumberFormat="1" applyFont="1" applyFill="1" applyBorder="1" applyAlignment="1">
      <alignment horizontal="right" vertical="center" wrapText="1"/>
    </xf>
    <xf numFmtId="165" fontId="10" fillId="0" borderId="1" xfId="0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3" borderId="5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9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3" borderId="3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wrapText="1"/>
    </xf>
    <xf numFmtId="0" fontId="3" fillId="0" borderId="7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right" vertical="center" wrapText="1"/>
    </xf>
    <xf numFmtId="165" fontId="3" fillId="0" borderId="4" xfId="0" applyNumberFormat="1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tabSelected="1" view="pageBreakPreview" zoomScale="60" workbookViewId="0">
      <selection activeCell="L44" sqref="L44"/>
    </sheetView>
  </sheetViews>
  <sheetFormatPr defaultColWidth="9.140625" defaultRowHeight="12.75" x14ac:dyDescent="0.2"/>
  <cols>
    <col min="1" max="1" width="51.85546875" style="1" customWidth="1"/>
    <col min="2" max="2" width="44.140625" style="1" customWidth="1"/>
    <col min="3" max="3" width="45.28515625" style="1" customWidth="1"/>
    <col min="4" max="25" width="14.7109375" style="1" customWidth="1"/>
    <col min="26" max="16384" width="9.140625" style="1"/>
  </cols>
  <sheetData>
    <row r="1" spans="1:25" ht="33" x14ac:dyDescent="0.45">
      <c r="A1" s="12" t="s">
        <v>61</v>
      </c>
      <c r="N1" s="8"/>
      <c r="O1" s="8"/>
      <c r="Q1" s="9"/>
      <c r="R1" s="9"/>
      <c r="S1" s="9"/>
      <c r="Y1" s="9" t="s">
        <v>36</v>
      </c>
    </row>
    <row r="2" spans="1:25" ht="23.25" x14ac:dyDescent="0.35">
      <c r="D2" s="6"/>
      <c r="E2" s="6"/>
      <c r="F2" s="6"/>
      <c r="G2" s="6"/>
      <c r="H2" s="6"/>
      <c r="I2" s="6"/>
      <c r="J2" s="6"/>
      <c r="K2" s="6"/>
      <c r="N2" s="8"/>
      <c r="O2" s="8"/>
      <c r="Q2" s="10"/>
      <c r="R2" s="10"/>
      <c r="S2" s="10"/>
      <c r="X2" s="6"/>
      <c r="Y2" s="10" t="s">
        <v>17</v>
      </c>
    </row>
    <row r="3" spans="1:25" ht="24" customHeight="1" x14ac:dyDescent="0.35">
      <c r="D3" s="6"/>
      <c r="E3" s="6"/>
      <c r="F3" s="6"/>
      <c r="G3" s="6"/>
      <c r="H3" s="6"/>
      <c r="I3" s="6"/>
      <c r="J3" s="6"/>
      <c r="K3" s="6"/>
      <c r="N3" s="10"/>
      <c r="O3" s="10"/>
      <c r="P3" s="10"/>
      <c r="Q3" s="10"/>
      <c r="R3" s="10"/>
      <c r="S3" s="10"/>
      <c r="X3" s="6"/>
      <c r="Y3" s="10" t="s">
        <v>52</v>
      </c>
    </row>
    <row r="4" spans="1:25" ht="60" customHeight="1" x14ac:dyDescent="0.2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</row>
    <row r="5" spans="1:25" s="25" customFormat="1" ht="28.5" customHeight="1" x14ac:dyDescent="0.3">
      <c r="A5" s="54" t="s">
        <v>49</v>
      </c>
      <c r="B5" s="54" t="s">
        <v>0</v>
      </c>
      <c r="C5" s="51" t="s">
        <v>15</v>
      </c>
      <c r="D5" s="49" t="s">
        <v>63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23"/>
      <c r="Y5" s="24"/>
    </row>
    <row r="6" spans="1:25" s="25" customFormat="1" ht="20.25" x14ac:dyDescent="0.3">
      <c r="A6" s="55"/>
      <c r="B6" s="55"/>
      <c r="C6" s="51"/>
      <c r="D6" s="51" t="s">
        <v>1</v>
      </c>
      <c r="E6" s="51" t="s">
        <v>2</v>
      </c>
      <c r="F6" s="51"/>
      <c r="G6" s="51"/>
      <c r="H6" s="51" t="s">
        <v>3</v>
      </c>
      <c r="I6" s="51"/>
      <c r="J6" s="51"/>
      <c r="K6" s="51" t="s">
        <v>4</v>
      </c>
      <c r="L6" s="51"/>
      <c r="M6" s="51"/>
      <c r="N6" s="51" t="s">
        <v>5</v>
      </c>
      <c r="O6" s="51"/>
      <c r="P6" s="51"/>
      <c r="Q6" s="51" t="s">
        <v>6</v>
      </c>
      <c r="R6" s="51"/>
      <c r="S6" s="51"/>
      <c r="T6" s="51" t="s">
        <v>12</v>
      </c>
      <c r="U6" s="51"/>
      <c r="V6" s="51"/>
      <c r="W6" s="51" t="s">
        <v>13</v>
      </c>
      <c r="X6" s="51"/>
      <c r="Y6" s="51"/>
    </row>
    <row r="7" spans="1:25" s="25" customFormat="1" ht="48" customHeight="1" x14ac:dyDescent="0.3">
      <c r="A7" s="56"/>
      <c r="B7" s="56"/>
      <c r="C7" s="51"/>
      <c r="D7" s="51"/>
      <c r="E7" s="26" t="s">
        <v>7</v>
      </c>
      <c r="F7" s="26" t="s">
        <v>8</v>
      </c>
      <c r="G7" s="26" t="s">
        <v>9</v>
      </c>
      <c r="H7" s="26" t="s">
        <v>7</v>
      </c>
      <c r="I7" s="26" t="s">
        <v>8</v>
      </c>
      <c r="J7" s="26" t="s">
        <v>9</v>
      </c>
      <c r="K7" s="26" t="s">
        <v>7</v>
      </c>
      <c r="L7" s="26" t="s">
        <v>8</v>
      </c>
      <c r="M7" s="26" t="s">
        <v>9</v>
      </c>
      <c r="N7" s="26" t="s">
        <v>7</v>
      </c>
      <c r="O7" s="26" t="s">
        <v>8</v>
      </c>
      <c r="P7" s="26" t="s">
        <v>9</v>
      </c>
      <c r="Q7" s="26" t="s">
        <v>7</v>
      </c>
      <c r="R7" s="26" t="s">
        <v>8</v>
      </c>
      <c r="S7" s="26" t="s">
        <v>9</v>
      </c>
      <c r="T7" s="26" t="s">
        <v>7</v>
      </c>
      <c r="U7" s="26" t="s">
        <v>8</v>
      </c>
      <c r="V7" s="26" t="s">
        <v>9</v>
      </c>
      <c r="W7" s="26" t="s">
        <v>7</v>
      </c>
      <c r="X7" s="26" t="s">
        <v>8</v>
      </c>
      <c r="Y7" s="26" t="s">
        <v>9</v>
      </c>
    </row>
    <row r="8" spans="1:25" s="25" customFormat="1" ht="20.25" x14ac:dyDescent="0.3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  <c r="R8" s="26">
        <v>18</v>
      </c>
      <c r="S8" s="26">
        <v>19</v>
      </c>
      <c r="T8" s="26">
        <v>20</v>
      </c>
      <c r="U8" s="26">
        <v>21</v>
      </c>
      <c r="V8" s="26">
        <v>22</v>
      </c>
      <c r="W8" s="26">
        <v>23</v>
      </c>
      <c r="X8" s="26">
        <v>24</v>
      </c>
      <c r="Y8" s="37">
        <v>25</v>
      </c>
    </row>
    <row r="9" spans="1:25" s="11" customFormat="1" x14ac:dyDescent="0.2">
      <c r="A9" s="61" t="s">
        <v>19</v>
      </c>
      <c r="B9" s="52" t="s">
        <v>10</v>
      </c>
      <c r="C9" s="52" t="s">
        <v>14</v>
      </c>
      <c r="D9" s="47">
        <f t="shared" ref="D9:Y9" si="0">D14+D17+D23+D26+D41</f>
        <v>125287.3</v>
      </c>
      <c r="E9" s="47">
        <f t="shared" si="0"/>
        <v>15316.3</v>
      </c>
      <c r="F9" s="47">
        <f t="shared" si="0"/>
        <v>15316.3</v>
      </c>
      <c r="G9" s="47">
        <f t="shared" si="0"/>
        <v>0</v>
      </c>
      <c r="H9" s="47">
        <f t="shared" si="0"/>
        <v>10249.4</v>
      </c>
      <c r="I9" s="47">
        <f t="shared" si="0"/>
        <v>10249.4</v>
      </c>
      <c r="J9" s="47">
        <f t="shared" si="0"/>
        <v>0</v>
      </c>
      <c r="K9" s="47">
        <f t="shared" si="0"/>
        <v>10124.4</v>
      </c>
      <c r="L9" s="47">
        <f t="shared" si="0"/>
        <v>10124.4</v>
      </c>
      <c r="M9" s="47">
        <f t="shared" si="0"/>
        <v>0</v>
      </c>
      <c r="N9" s="47">
        <f t="shared" si="0"/>
        <v>22399.3</v>
      </c>
      <c r="O9" s="47">
        <f t="shared" si="0"/>
        <v>22399.3</v>
      </c>
      <c r="P9" s="47">
        <f t="shared" si="0"/>
        <v>0</v>
      </c>
      <c r="Q9" s="47">
        <f t="shared" si="0"/>
        <v>22399.3</v>
      </c>
      <c r="R9" s="47">
        <f t="shared" si="0"/>
        <v>22399.3</v>
      </c>
      <c r="S9" s="47">
        <f t="shared" si="0"/>
        <v>0</v>
      </c>
      <c r="T9" s="47">
        <f t="shared" si="0"/>
        <v>22399.3</v>
      </c>
      <c r="U9" s="47">
        <f t="shared" si="0"/>
        <v>22399.3</v>
      </c>
      <c r="V9" s="47">
        <f t="shared" si="0"/>
        <v>0</v>
      </c>
      <c r="W9" s="47">
        <f t="shared" si="0"/>
        <v>22399.3</v>
      </c>
      <c r="X9" s="47">
        <f t="shared" si="0"/>
        <v>22399.3</v>
      </c>
      <c r="Y9" s="47">
        <f t="shared" si="0"/>
        <v>0</v>
      </c>
    </row>
    <row r="10" spans="1:25" s="11" customFormat="1" ht="30.75" customHeight="1" x14ac:dyDescent="0.2">
      <c r="A10" s="62"/>
      <c r="B10" s="64"/>
      <c r="C10" s="53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</row>
    <row r="11" spans="1:25" s="11" customFormat="1" ht="40.5" customHeight="1" x14ac:dyDescent="0.2">
      <c r="A11" s="62"/>
      <c r="B11" s="64"/>
      <c r="C11" s="27" t="s">
        <v>21</v>
      </c>
      <c r="D11" s="16">
        <f t="shared" ref="D11:E11" si="1">D14</f>
        <v>400</v>
      </c>
      <c r="E11" s="16">
        <f t="shared" si="1"/>
        <v>0</v>
      </c>
      <c r="F11" s="16">
        <f>F14</f>
        <v>0</v>
      </c>
      <c r="G11" s="16">
        <f t="shared" ref="G11:Y11" si="2">G14</f>
        <v>0</v>
      </c>
      <c r="H11" s="16">
        <f t="shared" si="2"/>
        <v>200</v>
      </c>
      <c r="I11" s="16">
        <f t="shared" si="2"/>
        <v>200</v>
      </c>
      <c r="J11" s="16">
        <f t="shared" si="2"/>
        <v>0</v>
      </c>
      <c r="K11" s="16">
        <f t="shared" si="2"/>
        <v>200</v>
      </c>
      <c r="L11" s="16">
        <f t="shared" si="2"/>
        <v>200</v>
      </c>
      <c r="M11" s="16">
        <f t="shared" si="2"/>
        <v>0</v>
      </c>
      <c r="N11" s="16">
        <f t="shared" si="2"/>
        <v>0</v>
      </c>
      <c r="O11" s="16">
        <f t="shared" si="2"/>
        <v>0</v>
      </c>
      <c r="P11" s="16">
        <f t="shared" si="2"/>
        <v>0</v>
      </c>
      <c r="Q11" s="16">
        <f t="shared" si="2"/>
        <v>0</v>
      </c>
      <c r="R11" s="16">
        <f t="shared" si="2"/>
        <v>0</v>
      </c>
      <c r="S11" s="16">
        <f t="shared" si="2"/>
        <v>0</v>
      </c>
      <c r="T11" s="16">
        <f t="shared" si="2"/>
        <v>0</v>
      </c>
      <c r="U11" s="16">
        <f t="shared" si="2"/>
        <v>0</v>
      </c>
      <c r="V11" s="16">
        <f t="shared" si="2"/>
        <v>0</v>
      </c>
      <c r="W11" s="16">
        <f t="shared" si="2"/>
        <v>0</v>
      </c>
      <c r="X11" s="16">
        <f t="shared" si="2"/>
        <v>0</v>
      </c>
      <c r="Y11" s="16">
        <f t="shared" si="2"/>
        <v>0</v>
      </c>
    </row>
    <row r="12" spans="1:25" s="11" customFormat="1" ht="66.75" customHeight="1" x14ac:dyDescent="0.2">
      <c r="A12" s="62"/>
      <c r="B12" s="64"/>
      <c r="C12" s="27" t="s">
        <v>11</v>
      </c>
      <c r="D12" s="17">
        <f t="shared" ref="D12:Y12" si="3">D21+D19+D20+D22</f>
        <v>37400</v>
      </c>
      <c r="E12" s="17">
        <f t="shared" si="3"/>
        <v>5350</v>
      </c>
      <c r="F12" s="17">
        <f t="shared" si="3"/>
        <v>5350</v>
      </c>
      <c r="G12" s="17">
        <f t="shared" si="3"/>
        <v>0</v>
      </c>
      <c r="H12" s="17">
        <f t="shared" si="3"/>
        <v>3285</v>
      </c>
      <c r="I12" s="17">
        <f t="shared" si="3"/>
        <v>3285</v>
      </c>
      <c r="J12" s="17">
        <f t="shared" si="3"/>
        <v>0</v>
      </c>
      <c r="K12" s="17">
        <f t="shared" si="3"/>
        <v>3165</v>
      </c>
      <c r="L12" s="17">
        <f t="shared" si="3"/>
        <v>3165</v>
      </c>
      <c r="M12" s="17">
        <f t="shared" si="3"/>
        <v>0</v>
      </c>
      <c r="N12" s="17">
        <f t="shared" si="3"/>
        <v>6400</v>
      </c>
      <c r="O12" s="17">
        <f t="shared" si="3"/>
        <v>6400</v>
      </c>
      <c r="P12" s="17">
        <f t="shared" si="3"/>
        <v>0</v>
      </c>
      <c r="Q12" s="17">
        <f t="shared" si="3"/>
        <v>6400</v>
      </c>
      <c r="R12" s="17">
        <f t="shared" si="3"/>
        <v>6400</v>
      </c>
      <c r="S12" s="17">
        <f t="shared" si="3"/>
        <v>0</v>
      </c>
      <c r="T12" s="17">
        <f t="shared" si="3"/>
        <v>6400</v>
      </c>
      <c r="U12" s="17">
        <f t="shared" si="3"/>
        <v>6400</v>
      </c>
      <c r="V12" s="17">
        <f t="shared" si="3"/>
        <v>0</v>
      </c>
      <c r="W12" s="17">
        <f t="shared" si="3"/>
        <v>6400</v>
      </c>
      <c r="X12" s="17">
        <f t="shared" si="3"/>
        <v>6400</v>
      </c>
      <c r="Y12" s="17">
        <f t="shared" si="3"/>
        <v>0</v>
      </c>
    </row>
    <row r="13" spans="1:25" s="11" customFormat="1" ht="27.75" customHeight="1" x14ac:dyDescent="0.2">
      <c r="A13" s="63"/>
      <c r="B13" s="53"/>
      <c r="C13" s="28" t="s">
        <v>25</v>
      </c>
      <c r="D13" s="17">
        <f>D27+D42+D24</f>
        <v>87487.3</v>
      </c>
      <c r="E13" s="17">
        <f t="shared" ref="E13:Y13" si="4">E27+E42+E24</f>
        <v>9966.2999999999993</v>
      </c>
      <c r="F13" s="17">
        <f t="shared" si="4"/>
        <v>9966.2999999999993</v>
      </c>
      <c r="G13" s="17">
        <f t="shared" si="4"/>
        <v>0</v>
      </c>
      <c r="H13" s="17">
        <f t="shared" si="4"/>
        <v>6764.4</v>
      </c>
      <c r="I13" s="17">
        <f t="shared" si="4"/>
        <v>6764.4</v>
      </c>
      <c r="J13" s="17">
        <f t="shared" si="4"/>
        <v>0</v>
      </c>
      <c r="K13" s="17">
        <f t="shared" si="4"/>
        <v>6759.4</v>
      </c>
      <c r="L13" s="17">
        <f t="shared" si="4"/>
        <v>6759.4</v>
      </c>
      <c r="M13" s="17">
        <f t="shared" si="4"/>
        <v>0</v>
      </c>
      <c r="N13" s="17">
        <f t="shared" si="4"/>
        <v>15999.3</v>
      </c>
      <c r="O13" s="17">
        <f t="shared" si="4"/>
        <v>15999.3</v>
      </c>
      <c r="P13" s="17">
        <f t="shared" si="4"/>
        <v>0</v>
      </c>
      <c r="Q13" s="17">
        <f t="shared" si="4"/>
        <v>15999.3</v>
      </c>
      <c r="R13" s="17">
        <f t="shared" si="4"/>
        <v>15999.3</v>
      </c>
      <c r="S13" s="17">
        <f t="shared" si="4"/>
        <v>0</v>
      </c>
      <c r="T13" s="17">
        <f t="shared" si="4"/>
        <v>15999.3</v>
      </c>
      <c r="U13" s="17">
        <f t="shared" si="4"/>
        <v>15999.3</v>
      </c>
      <c r="V13" s="17">
        <f t="shared" si="4"/>
        <v>0</v>
      </c>
      <c r="W13" s="17">
        <f t="shared" si="4"/>
        <v>15999.3</v>
      </c>
      <c r="X13" s="17">
        <f t="shared" si="4"/>
        <v>15999.3</v>
      </c>
      <c r="Y13" s="17">
        <f t="shared" si="4"/>
        <v>0</v>
      </c>
    </row>
    <row r="14" spans="1:25" s="11" customFormat="1" ht="40.5" x14ac:dyDescent="0.2">
      <c r="A14" s="59" t="s">
        <v>60</v>
      </c>
      <c r="B14" s="57" t="s">
        <v>21</v>
      </c>
      <c r="C14" s="29" t="s">
        <v>51</v>
      </c>
      <c r="D14" s="18">
        <f>E14+H14+K14+N14+Q14+T14+W14</f>
        <v>400</v>
      </c>
      <c r="E14" s="18">
        <f>E16</f>
        <v>0</v>
      </c>
      <c r="F14" s="18">
        <f t="shared" ref="F14:Y14" si="5">F16</f>
        <v>0</v>
      </c>
      <c r="G14" s="18">
        <f t="shared" si="5"/>
        <v>0</v>
      </c>
      <c r="H14" s="18">
        <f t="shared" si="5"/>
        <v>200</v>
      </c>
      <c r="I14" s="18">
        <f t="shared" si="5"/>
        <v>200</v>
      </c>
      <c r="J14" s="18">
        <f t="shared" si="5"/>
        <v>0</v>
      </c>
      <c r="K14" s="18">
        <f t="shared" si="5"/>
        <v>200</v>
      </c>
      <c r="L14" s="18">
        <f t="shared" si="5"/>
        <v>200</v>
      </c>
      <c r="M14" s="18">
        <f t="shared" si="5"/>
        <v>0</v>
      </c>
      <c r="N14" s="18">
        <f t="shared" si="5"/>
        <v>0</v>
      </c>
      <c r="O14" s="18">
        <f t="shared" si="5"/>
        <v>0</v>
      </c>
      <c r="P14" s="18">
        <f t="shared" si="5"/>
        <v>0</v>
      </c>
      <c r="Q14" s="18">
        <f t="shared" si="5"/>
        <v>0</v>
      </c>
      <c r="R14" s="18">
        <f t="shared" si="5"/>
        <v>0</v>
      </c>
      <c r="S14" s="18">
        <f t="shared" si="5"/>
        <v>0</v>
      </c>
      <c r="T14" s="18">
        <f t="shared" si="5"/>
        <v>0</v>
      </c>
      <c r="U14" s="18">
        <f t="shared" si="5"/>
        <v>0</v>
      </c>
      <c r="V14" s="18">
        <f t="shared" si="5"/>
        <v>0</v>
      </c>
      <c r="W14" s="18">
        <f t="shared" si="5"/>
        <v>0</v>
      </c>
      <c r="X14" s="18">
        <f t="shared" si="5"/>
        <v>0</v>
      </c>
      <c r="Y14" s="18">
        <f t="shared" si="5"/>
        <v>0</v>
      </c>
    </row>
    <row r="15" spans="1:25" s="11" customFormat="1" ht="63" customHeight="1" x14ac:dyDescent="0.2">
      <c r="A15" s="60"/>
      <c r="B15" s="58"/>
      <c r="C15" s="29" t="s">
        <v>21</v>
      </c>
      <c r="D15" s="18">
        <f>D16</f>
        <v>400</v>
      </c>
      <c r="E15" s="18">
        <f t="shared" ref="E15:Y15" si="6">E16</f>
        <v>0</v>
      </c>
      <c r="F15" s="18">
        <f t="shared" si="6"/>
        <v>0</v>
      </c>
      <c r="G15" s="18">
        <f t="shared" si="6"/>
        <v>0</v>
      </c>
      <c r="H15" s="18">
        <f t="shared" si="6"/>
        <v>200</v>
      </c>
      <c r="I15" s="18">
        <f t="shared" si="6"/>
        <v>200</v>
      </c>
      <c r="J15" s="18">
        <f t="shared" si="6"/>
        <v>0</v>
      </c>
      <c r="K15" s="18">
        <f t="shared" si="6"/>
        <v>200</v>
      </c>
      <c r="L15" s="18">
        <f t="shared" si="6"/>
        <v>200</v>
      </c>
      <c r="M15" s="18">
        <f t="shared" si="6"/>
        <v>0</v>
      </c>
      <c r="N15" s="18">
        <f t="shared" si="6"/>
        <v>0</v>
      </c>
      <c r="O15" s="18">
        <f t="shared" si="6"/>
        <v>0</v>
      </c>
      <c r="P15" s="18">
        <f t="shared" si="6"/>
        <v>0</v>
      </c>
      <c r="Q15" s="18">
        <f t="shared" si="6"/>
        <v>0</v>
      </c>
      <c r="R15" s="18">
        <f t="shared" si="6"/>
        <v>0</v>
      </c>
      <c r="S15" s="18">
        <f t="shared" si="6"/>
        <v>0</v>
      </c>
      <c r="T15" s="18">
        <f t="shared" si="6"/>
        <v>0</v>
      </c>
      <c r="U15" s="18">
        <f t="shared" si="6"/>
        <v>0</v>
      </c>
      <c r="V15" s="18">
        <f t="shared" si="6"/>
        <v>0</v>
      </c>
      <c r="W15" s="18">
        <f t="shared" si="6"/>
        <v>0</v>
      </c>
      <c r="X15" s="18">
        <f t="shared" si="6"/>
        <v>0</v>
      </c>
      <c r="Y15" s="18">
        <f t="shared" si="6"/>
        <v>0</v>
      </c>
    </row>
    <row r="16" spans="1:25" ht="43.5" customHeight="1" x14ac:dyDescent="0.2">
      <c r="A16" s="36" t="s">
        <v>50</v>
      </c>
      <c r="B16" s="33" t="s">
        <v>21</v>
      </c>
      <c r="C16" s="30" t="s">
        <v>21</v>
      </c>
      <c r="D16" s="19">
        <f>E16+H16+K16+N16+Q16+T16+W16</f>
        <v>400</v>
      </c>
      <c r="E16" s="20">
        <f>F16+G16</f>
        <v>0</v>
      </c>
      <c r="F16" s="20">
        <v>0</v>
      </c>
      <c r="G16" s="20">
        <v>0</v>
      </c>
      <c r="H16" s="20">
        <f>I16+J16</f>
        <v>200</v>
      </c>
      <c r="I16" s="20">
        <v>200</v>
      </c>
      <c r="J16" s="20">
        <v>0</v>
      </c>
      <c r="K16" s="20">
        <f>L16+M16</f>
        <v>200</v>
      </c>
      <c r="L16" s="20">
        <v>200</v>
      </c>
      <c r="M16" s="20">
        <v>0</v>
      </c>
      <c r="N16" s="20">
        <f>O16+P16</f>
        <v>0</v>
      </c>
      <c r="O16" s="20">
        <v>0</v>
      </c>
      <c r="P16" s="20">
        <v>0</v>
      </c>
      <c r="Q16" s="20">
        <f>R16+S16</f>
        <v>0</v>
      </c>
      <c r="R16" s="20">
        <v>0</v>
      </c>
      <c r="S16" s="20">
        <v>0</v>
      </c>
      <c r="T16" s="20">
        <f>U16+V16</f>
        <v>0</v>
      </c>
      <c r="U16" s="20">
        <v>0</v>
      </c>
      <c r="V16" s="20">
        <v>0</v>
      </c>
      <c r="W16" s="20">
        <f>X16+Y16</f>
        <v>0</v>
      </c>
      <c r="X16" s="20">
        <v>0</v>
      </c>
      <c r="Y16" s="20">
        <v>0</v>
      </c>
    </row>
    <row r="17" spans="1:26" s="11" customFormat="1" ht="40.5" x14ac:dyDescent="0.2">
      <c r="A17" s="59" t="s">
        <v>40</v>
      </c>
      <c r="B17" s="57" t="s">
        <v>11</v>
      </c>
      <c r="C17" s="29" t="s">
        <v>16</v>
      </c>
      <c r="D17" s="18">
        <f>E17+H17+K17+N17+Q17+T17+W17</f>
        <v>37400</v>
      </c>
      <c r="E17" s="18">
        <f t="shared" ref="E17:Y17" si="7">E21+E19+E20+E22</f>
        <v>5350</v>
      </c>
      <c r="F17" s="18">
        <f t="shared" si="7"/>
        <v>5350</v>
      </c>
      <c r="G17" s="18">
        <f t="shared" si="7"/>
        <v>0</v>
      </c>
      <c r="H17" s="18">
        <f t="shared" si="7"/>
        <v>3285</v>
      </c>
      <c r="I17" s="18">
        <f t="shared" si="7"/>
        <v>3285</v>
      </c>
      <c r="J17" s="18">
        <f t="shared" si="7"/>
        <v>0</v>
      </c>
      <c r="K17" s="18">
        <f t="shared" si="7"/>
        <v>3165</v>
      </c>
      <c r="L17" s="18">
        <f t="shared" si="7"/>
        <v>3165</v>
      </c>
      <c r="M17" s="18">
        <f t="shared" si="7"/>
        <v>0</v>
      </c>
      <c r="N17" s="18">
        <f t="shared" si="7"/>
        <v>6400</v>
      </c>
      <c r="O17" s="18">
        <f t="shared" si="7"/>
        <v>6400</v>
      </c>
      <c r="P17" s="18">
        <f t="shared" si="7"/>
        <v>0</v>
      </c>
      <c r="Q17" s="18">
        <f t="shared" si="7"/>
        <v>6400</v>
      </c>
      <c r="R17" s="18">
        <f t="shared" si="7"/>
        <v>6400</v>
      </c>
      <c r="S17" s="18">
        <f t="shared" si="7"/>
        <v>0</v>
      </c>
      <c r="T17" s="18">
        <f t="shared" si="7"/>
        <v>6400</v>
      </c>
      <c r="U17" s="18">
        <f t="shared" si="7"/>
        <v>6400</v>
      </c>
      <c r="V17" s="18">
        <f t="shared" si="7"/>
        <v>0</v>
      </c>
      <c r="W17" s="18">
        <f t="shared" si="7"/>
        <v>6400</v>
      </c>
      <c r="X17" s="18">
        <f t="shared" si="7"/>
        <v>6400</v>
      </c>
      <c r="Y17" s="18">
        <f t="shared" si="7"/>
        <v>0</v>
      </c>
    </row>
    <row r="18" spans="1:26" s="11" customFormat="1" ht="58.5" customHeight="1" x14ac:dyDescent="0.2">
      <c r="A18" s="60"/>
      <c r="B18" s="58"/>
      <c r="C18" s="31" t="s">
        <v>11</v>
      </c>
      <c r="D18" s="18">
        <f t="shared" ref="D18:Y18" si="8">SUM(D19:D22)</f>
        <v>37400</v>
      </c>
      <c r="E18" s="18">
        <f t="shared" si="8"/>
        <v>5350</v>
      </c>
      <c r="F18" s="18">
        <f t="shared" si="8"/>
        <v>5350</v>
      </c>
      <c r="G18" s="18">
        <f t="shared" si="8"/>
        <v>0</v>
      </c>
      <c r="H18" s="18">
        <f>SUM(H19:H22)</f>
        <v>3285</v>
      </c>
      <c r="I18" s="18">
        <f t="shared" si="8"/>
        <v>3285</v>
      </c>
      <c r="J18" s="18">
        <f t="shared" si="8"/>
        <v>0</v>
      </c>
      <c r="K18" s="18">
        <f t="shared" si="8"/>
        <v>3165</v>
      </c>
      <c r="L18" s="18">
        <f t="shared" si="8"/>
        <v>3165</v>
      </c>
      <c r="M18" s="18">
        <f t="shared" si="8"/>
        <v>0</v>
      </c>
      <c r="N18" s="18">
        <f t="shared" si="8"/>
        <v>6400</v>
      </c>
      <c r="O18" s="18">
        <f t="shared" si="8"/>
        <v>6400</v>
      </c>
      <c r="P18" s="18">
        <f t="shared" si="8"/>
        <v>0</v>
      </c>
      <c r="Q18" s="18">
        <f t="shared" si="8"/>
        <v>6400</v>
      </c>
      <c r="R18" s="18">
        <f t="shared" si="8"/>
        <v>6400</v>
      </c>
      <c r="S18" s="18">
        <f t="shared" si="8"/>
        <v>0</v>
      </c>
      <c r="T18" s="18">
        <f t="shared" si="8"/>
        <v>6400</v>
      </c>
      <c r="U18" s="18">
        <f t="shared" si="8"/>
        <v>6400</v>
      </c>
      <c r="V18" s="18">
        <f t="shared" si="8"/>
        <v>0</v>
      </c>
      <c r="W18" s="18">
        <f t="shared" si="8"/>
        <v>6400</v>
      </c>
      <c r="X18" s="18">
        <f t="shared" si="8"/>
        <v>6400</v>
      </c>
      <c r="Y18" s="18">
        <f t="shared" si="8"/>
        <v>0</v>
      </c>
    </row>
    <row r="19" spans="1:26" ht="85.5" customHeight="1" x14ac:dyDescent="0.2">
      <c r="A19" s="38" t="s">
        <v>55</v>
      </c>
      <c r="B19" s="39" t="s">
        <v>11</v>
      </c>
      <c r="C19" s="32" t="s">
        <v>11</v>
      </c>
      <c r="D19" s="21">
        <v>17300</v>
      </c>
      <c r="E19" s="22">
        <v>1500</v>
      </c>
      <c r="F19" s="22">
        <v>1500</v>
      </c>
      <c r="G19" s="22">
        <v>0</v>
      </c>
      <c r="H19" s="22">
        <v>1500</v>
      </c>
      <c r="I19" s="22">
        <v>1500</v>
      </c>
      <c r="J19" s="22">
        <v>0</v>
      </c>
      <c r="K19" s="22">
        <v>1500</v>
      </c>
      <c r="L19" s="22">
        <v>1500</v>
      </c>
      <c r="M19" s="22">
        <v>0</v>
      </c>
      <c r="N19" s="22">
        <v>3200</v>
      </c>
      <c r="O19" s="22">
        <v>3200</v>
      </c>
      <c r="P19" s="22">
        <v>0</v>
      </c>
      <c r="Q19" s="22">
        <f>R19+S19</f>
        <v>3200</v>
      </c>
      <c r="R19" s="22">
        <v>3200</v>
      </c>
      <c r="S19" s="22">
        <v>0</v>
      </c>
      <c r="T19" s="22">
        <f>U19+V19</f>
        <v>3200</v>
      </c>
      <c r="U19" s="22">
        <v>3200</v>
      </c>
      <c r="V19" s="22">
        <v>0</v>
      </c>
      <c r="W19" s="22">
        <f>X19+Y19</f>
        <v>3200</v>
      </c>
      <c r="X19" s="22">
        <v>3200</v>
      </c>
      <c r="Y19" s="22">
        <v>0</v>
      </c>
    </row>
    <row r="20" spans="1:26" ht="85.5" customHeight="1" x14ac:dyDescent="0.2">
      <c r="A20" s="38" t="s">
        <v>56</v>
      </c>
      <c r="B20" s="39" t="s">
        <v>11</v>
      </c>
      <c r="C20" s="32" t="s">
        <v>11</v>
      </c>
      <c r="D20" s="21">
        <v>11500</v>
      </c>
      <c r="E20" s="22">
        <v>2500</v>
      </c>
      <c r="F20" s="22">
        <v>2500</v>
      </c>
      <c r="G20" s="22">
        <v>0</v>
      </c>
      <c r="H20" s="22">
        <v>500</v>
      </c>
      <c r="I20" s="22">
        <v>500</v>
      </c>
      <c r="J20" s="22">
        <v>0</v>
      </c>
      <c r="K20" s="22">
        <v>500</v>
      </c>
      <c r="L20" s="22">
        <v>500</v>
      </c>
      <c r="M20" s="22">
        <v>0</v>
      </c>
      <c r="N20" s="22">
        <f>O20+P20</f>
        <v>2000</v>
      </c>
      <c r="O20" s="22">
        <v>2000</v>
      </c>
      <c r="P20" s="22">
        <v>0</v>
      </c>
      <c r="Q20" s="22">
        <f>R20+S20</f>
        <v>2000</v>
      </c>
      <c r="R20" s="22">
        <v>2000</v>
      </c>
      <c r="S20" s="22">
        <v>0</v>
      </c>
      <c r="T20" s="22">
        <f>U20+V20</f>
        <v>2000</v>
      </c>
      <c r="U20" s="22">
        <v>2000</v>
      </c>
      <c r="V20" s="22">
        <v>0</v>
      </c>
      <c r="W20" s="22">
        <f>X20+Y20</f>
        <v>2000</v>
      </c>
      <c r="X20" s="22">
        <v>2000</v>
      </c>
      <c r="Y20" s="22">
        <v>0</v>
      </c>
      <c r="Z20" s="7"/>
    </row>
    <row r="21" spans="1:26" ht="85.5" customHeight="1" x14ac:dyDescent="0.2">
      <c r="A21" s="38" t="s">
        <v>54</v>
      </c>
      <c r="B21" s="39" t="s">
        <v>37</v>
      </c>
      <c r="C21" s="32" t="s">
        <v>11</v>
      </c>
      <c r="D21" s="21">
        <f t="shared" ref="D21:D22" si="9">E21+H21+K21+N21+Q21+T21+W21</f>
        <v>2100</v>
      </c>
      <c r="E21" s="22">
        <v>350</v>
      </c>
      <c r="F21" s="22">
        <v>350</v>
      </c>
      <c r="G21" s="22">
        <v>0</v>
      </c>
      <c r="H21" s="22">
        <f t="shared" ref="H21" si="10">I21+J21</f>
        <v>300</v>
      </c>
      <c r="I21" s="22">
        <v>300</v>
      </c>
      <c r="J21" s="22">
        <v>0</v>
      </c>
      <c r="K21" s="22">
        <v>250</v>
      </c>
      <c r="L21" s="22">
        <v>250</v>
      </c>
      <c r="M21" s="22">
        <v>0</v>
      </c>
      <c r="N21" s="22">
        <f t="shared" ref="N21:N22" si="11">O21+P21</f>
        <v>300</v>
      </c>
      <c r="O21" s="22">
        <v>300</v>
      </c>
      <c r="P21" s="22">
        <v>0</v>
      </c>
      <c r="Q21" s="22">
        <f t="shared" ref="Q21:Q22" si="12">R21+S21</f>
        <v>300</v>
      </c>
      <c r="R21" s="22">
        <v>300</v>
      </c>
      <c r="S21" s="22">
        <v>0</v>
      </c>
      <c r="T21" s="22">
        <f t="shared" ref="T21:T22" si="13">U21+V21</f>
        <v>300</v>
      </c>
      <c r="U21" s="22">
        <v>300</v>
      </c>
      <c r="V21" s="22">
        <v>0</v>
      </c>
      <c r="W21" s="22">
        <f t="shared" ref="W21:W22" si="14">X21+Y21</f>
        <v>300</v>
      </c>
      <c r="X21" s="22">
        <v>300</v>
      </c>
      <c r="Y21" s="22">
        <v>0</v>
      </c>
    </row>
    <row r="22" spans="1:26" ht="85.5" customHeight="1" x14ac:dyDescent="0.2">
      <c r="A22" s="38" t="s">
        <v>57</v>
      </c>
      <c r="B22" s="39" t="s">
        <v>11</v>
      </c>
      <c r="C22" s="32" t="s">
        <v>11</v>
      </c>
      <c r="D22" s="21">
        <f t="shared" si="9"/>
        <v>6500</v>
      </c>
      <c r="E22" s="22">
        <f t="shared" ref="E22" si="15">F22+G22</f>
        <v>1000</v>
      </c>
      <c r="F22" s="22">
        <v>1000</v>
      </c>
      <c r="G22" s="22">
        <v>0</v>
      </c>
      <c r="H22" s="22">
        <v>985</v>
      </c>
      <c r="I22" s="22">
        <v>985</v>
      </c>
      <c r="J22" s="22">
        <v>0</v>
      </c>
      <c r="K22" s="22">
        <v>915</v>
      </c>
      <c r="L22" s="22">
        <v>915</v>
      </c>
      <c r="M22" s="22">
        <v>0</v>
      </c>
      <c r="N22" s="22">
        <f t="shared" si="11"/>
        <v>900</v>
      </c>
      <c r="O22" s="22">
        <v>900</v>
      </c>
      <c r="P22" s="22">
        <v>0</v>
      </c>
      <c r="Q22" s="22">
        <f t="shared" si="12"/>
        <v>900</v>
      </c>
      <c r="R22" s="22">
        <v>900</v>
      </c>
      <c r="S22" s="22">
        <v>0</v>
      </c>
      <c r="T22" s="22">
        <f t="shared" si="13"/>
        <v>900</v>
      </c>
      <c r="U22" s="22">
        <v>900</v>
      </c>
      <c r="V22" s="22">
        <v>0</v>
      </c>
      <c r="W22" s="22">
        <f t="shared" si="14"/>
        <v>900</v>
      </c>
      <c r="X22" s="22">
        <v>900</v>
      </c>
      <c r="Y22" s="22">
        <v>0</v>
      </c>
      <c r="Z22" s="7"/>
    </row>
    <row r="23" spans="1:26" s="11" customFormat="1" ht="40.5" x14ac:dyDescent="0.2">
      <c r="A23" s="59" t="s">
        <v>59</v>
      </c>
      <c r="B23" s="57" t="s">
        <v>23</v>
      </c>
      <c r="C23" s="29" t="s">
        <v>16</v>
      </c>
      <c r="D23" s="18">
        <f>D25</f>
        <v>1610</v>
      </c>
      <c r="E23" s="18">
        <f>F23+G23</f>
        <v>230</v>
      </c>
      <c r="F23" s="18">
        <f t="shared" ref="E23:Y24" si="16">F24</f>
        <v>230</v>
      </c>
      <c r="G23" s="18">
        <v>0</v>
      </c>
      <c r="H23" s="18">
        <f t="shared" si="16"/>
        <v>230</v>
      </c>
      <c r="I23" s="18">
        <f t="shared" si="16"/>
        <v>230</v>
      </c>
      <c r="J23" s="18">
        <v>0</v>
      </c>
      <c r="K23" s="18">
        <f t="shared" si="16"/>
        <v>230</v>
      </c>
      <c r="L23" s="18">
        <f t="shared" si="16"/>
        <v>230</v>
      </c>
      <c r="M23" s="18">
        <v>0</v>
      </c>
      <c r="N23" s="18">
        <f>N25</f>
        <v>230</v>
      </c>
      <c r="O23" s="18">
        <f>O25</f>
        <v>230</v>
      </c>
      <c r="P23" s="18">
        <v>0</v>
      </c>
      <c r="Q23" s="18">
        <v>230</v>
      </c>
      <c r="R23" s="18">
        <v>230</v>
      </c>
      <c r="S23" s="18">
        <v>0</v>
      </c>
      <c r="T23" s="18">
        <v>230</v>
      </c>
      <c r="U23" s="18">
        <v>230</v>
      </c>
      <c r="V23" s="18">
        <v>0</v>
      </c>
      <c r="W23" s="18">
        <v>230</v>
      </c>
      <c r="X23" s="18">
        <v>230</v>
      </c>
      <c r="Y23" s="18">
        <v>0</v>
      </c>
    </row>
    <row r="24" spans="1:26" s="11" customFormat="1" ht="47.25" customHeight="1" x14ac:dyDescent="0.2">
      <c r="A24" s="60"/>
      <c r="B24" s="58"/>
      <c r="C24" s="29" t="s">
        <v>25</v>
      </c>
      <c r="D24" s="18">
        <f>D25</f>
        <v>1610</v>
      </c>
      <c r="E24" s="18">
        <f t="shared" si="16"/>
        <v>230</v>
      </c>
      <c r="F24" s="18">
        <f t="shared" si="16"/>
        <v>230</v>
      </c>
      <c r="G24" s="18">
        <f t="shared" si="16"/>
        <v>0</v>
      </c>
      <c r="H24" s="18">
        <f t="shared" si="16"/>
        <v>230</v>
      </c>
      <c r="I24" s="18">
        <f t="shared" si="16"/>
        <v>230</v>
      </c>
      <c r="J24" s="18">
        <f t="shared" si="16"/>
        <v>0</v>
      </c>
      <c r="K24" s="18">
        <f t="shared" si="16"/>
        <v>230</v>
      </c>
      <c r="L24" s="18">
        <f t="shared" si="16"/>
        <v>230</v>
      </c>
      <c r="M24" s="18">
        <f t="shared" si="16"/>
        <v>0</v>
      </c>
      <c r="N24" s="18">
        <f t="shared" si="16"/>
        <v>230</v>
      </c>
      <c r="O24" s="18">
        <f t="shared" si="16"/>
        <v>230</v>
      </c>
      <c r="P24" s="18">
        <f t="shared" si="16"/>
        <v>0</v>
      </c>
      <c r="Q24" s="18">
        <f t="shared" si="16"/>
        <v>230</v>
      </c>
      <c r="R24" s="18">
        <f t="shared" si="16"/>
        <v>230</v>
      </c>
      <c r="S24" s="18">
        <f t="shared" si="16"/>
        <v>0</v>
      </c>
      <c r="T24" s="18">
        <f t="shared" si="16"/>
        <v>230</v>
      </c>
      <c r="U24" s="18">
        <f t="shared" si="16"/>
        <v>230</v>
      </c>
      <c r="V24" s="18">
        <f t="shared" si="16"/>
        <v>0</v>
      </c>
      <c r="W24" s="18">
        <f t="shared" si="16"/>
        <v>230</v>
      </c>
      <c r="X24" s="18">
        <f t="shared" si="16"/>
        <v>230</v>
      </c>
      <c r="Y24" s="18">
        <f t="shared" si="16"/>
        <v>0</v>
      </c>
    </row>
    <row r="25" spans="1:26" ht="92.25" customHeight="1" x14ac:dyDescent="0.2">
      <c r="A25" s="40" t="s">
        <v>58</v>
      </c>
      <c r="B25" s="33" t="s">
        <v>23</v>
      </c>
      <c r="C25" s="33" t="s">
        <v>25</v>
      </c>
      <c r="D25" s="20">
        <f>E25+H25+K25+N25+Q25+T25+W25</f>
        <v>1610</v>
      </c>
      <c r="E25" s="20">
        <v>230</v>
      </c>
      <c r="F25" s="20">
        <v>230</v>
      </c>
      <c r="G25" s="20">
        <v>0</v>
      </c>
      <c r="H25" s="20">
        <v>230</v>
      </c>
      <c r="I25" s="20">
        <v>230</v>
      </c>
      <c r="J25" s="20">
        <v>0</v>
      </c>
      <c r="K25" s="20">
        <v>230</v>
      </c>
      <c r="L25" s="20">
        <v>230</v>
      </c>
      <c r="M25" s="20">
        <v>0</v>
      </c>
      <c r="N25" s="20">
        <v>230</v>
      </c>
      <c r="O25" s="20">
        <v>230</v>
      </c>
      <c r="P25" s="20">
        <v>0</v>
      </c>
      <c r="Q25" s="20">
        <v>230</v>
      </c>
      <c r="R25" s="20">
        <v>230</v>
      </c>
      <c r="S25" s="20">
        <v>0</v>
      </c>
      <c r="T25" s="20">
        <v>230</v>
      </c>
      <c r="U25" s="20">
        <v>230</v>
      </c>
      <c r="V25" s="20">
        <v>0</v>
      </c>
      <c r="W25" s="20">
        <v>230</v>
      </c>
      <c r="X25" s="20">
        <v>230</v>
      </c>
      <c r="Y25" s="20">
        <v>0</v>
      </c>
    </row>
    <row r="26" spans="1:26" s="11" customFormat="1" ht="40.5" x14ac:dyDescent="0.2">
      <c r="A26" s="59" t="s">
        <v>20</v>
      </c>
      <c r="B26" s="57" t="s">
        <v>22</v>
      </c>
      <c r="C26" s="29" t="s">
        <v>16</v>
      </c>
      <c r="D26" s="18">
        <f>SUM(D28:D40)</f>
        <v>85522.3</v>
      </c>
      <c r="E26" s="18">
        <f t="shared" ref="E26:Y26" si="17">SUM(E28:E40)</f>
        <v>9666.2999999999993</v>
      </c>
      <c r="F26" s="18">
        <f t="shared" si="17"/>
        <v>9666.2999999999993</v>
      </c>
      <c r="G26" s="18">
        <f t="shared" si="17"/>
        <v>0</v>
      </c>
      <c r="H26" s="18">
        <f t="shared" si="17"/>
        <v>6529.4</v>
      </c>
      <c r="I26" s="18">
        <f t="shared" si="17"/>
        <v>6529.4</v>
      </c>
      <c r="J26" s="18">
        <f t="shared" si="17"/>
        <v>0</v>
      </c>
      <c r="K26" s="18">
        <f t="shared" si="17"/>
        <v>6529.4</v>
      </c>
      <c r="L26" s="18">
        <f t="shared" si="17"/>
        <v>6529.4</v>
      </c>
      <c r="M26" s="18">
        <f t="shared" si="17"/>
        <v>0</v>
      </c>
      <c r="N26" s="18">
        <f t="shared" si="17"/>
        <v>15699.3</v>
      </c>
      <c r="O26" s="18">
        <f t="shared" si="17"/>
        <v>15699.3</v>
      </c>
      <c r="P26" s="18">
        <f t="shared" si="17"/>
        <v>0</v>
      </c>
      <c r="Q26" s="18">
        <f t="shared" si="17"/>
        <v>15699.3</v>
      </c>
      <c r="R26" s="18">
        <f t="shared" si="17"/>
        <v>15699.3</v>
      </c>
      <c r="S26" s="18">
        <f t="shared" si="17"/>
        <v>0</v>
      </c>
      <c r="T26" s="18">
        <f t="shared" si="17"/>
        <v>15699.3</v>
      </c>
      <c r="U26" s="18">
        <f t="shared" si="17"/>
        <v>15699.3</v>
      </c>
      <c r="V26" s="18">
        <f t="shared" si="17"/>
        <v>0</v>
      </c>
      <c r="W26" s="18">
        <f t="shared" si="17"/>
        <v>15699.3</v>
      </c>
      <c r="X26" s="18">
        <f t="shared" si="17"/>
        <v>15699.3</v>
      </c>
      <c r="Y26" s="18">
        <f t="shared" si="17"/>
        <v>0</v>
      </c>
    </row>
    <row r="27" spans="1:26" s="11" customFormat="1" ht="45" customHeight="1" x14ac:dyDescent="0.2">
      <c r="A27" s="60"/>
      <c r="B27" s="58"/>
      <c r="C27" s="29" t="s">
        <v>25</v>
      </c>
      <c r="D27" s="18">
        <f>SUM(D28:D40)</f>
        <v>85522.3</v>
      </c>
      <c r="E27" s="18">
        <f t="shared" ref="E27:Y27" si="18">SUM(E28:E40)</f>
        <v>9666.2999999999993</v>
      </c>
      <c r="F27" s="18">
        <f t="shared" si="18"/>
        <v>9666.2999999999993</v>
      </c>
      <c r="G27" s="18">
        <f t="shared" si="18"/>
        <v>0</v>
      </c>
      <c r="H27" s="18">
        <f t="shared" si="18"/>
        <v>6529.4</v>
      </c>
      <c r="I27" s="18">
        <f t="shared" si="18"/>
        <v>6529.4</v>
      </c>
      <c r="J27" s="18">
        <f t="shared" si="18"/>
        <v>0</v>
      </c>
      <c r="K27" s="18">
        <f t="shared" si="18"/>
        <v>6529.4</v>
      </c>
      <c r="L27" s="18">
        <f t="shared" si="18"/>
        <v>6529.4</v>
      </c>
      <c r="M27" s="18">
        <f t="shared" si="18"/>
        <v>0</v>
      </c>
      <c r="N27" s="18">
        <f t="shared" si="18"/>
        <v>15699.3</v>
      </c>
      <c r="O27" s="18">
        <f t="shared" si="18"/>
        <v>15699.3</v>
      </c>
      <c r="P27" s="18">
        <f t="shared" si="18"/>
        <v>0</v>
      </c>
      <c r="Q27" s="18">
        <f t="shared" si="18"/>
        <v>15699.3</v>
      </c>
      <c r="R27" s="18">
        <f t="shared" si="18"/>
        <v>15699.3</v>
      </c>
      <c r="S27" s="18">
        <f t="shared" si="18"/>
        <v>0</v>
      </c>
      <c r="T27" s="18">
        <f t="shared" si="18"/>
        <v>15699.3</v>
      </c>
      <c r="U27" s="18">
        <f t="shared" si="18"/>
        <v>15699.3</v>
      </c>
      <c r="V27" s="18">
        <f t="shared" si="18"/>
        <v>0</v>
      </c>
      <c r="W27" s="18">
        <f t="shared" si="18"/>
        <v>15699.3</v>
      </c>
      <c r="X27" s="18">
        <f t="shared" si="18"/>
        <v>15699.3</v>
      </c>
      <c r="Y27" s="18">
        <f t="shared" si="18"/>
        <v>0</v>
      </c>
    </row>
    <row r="28" spans="1:26" s="4" customFormat="1" ht="147" customHeight="1" x14ac:dyDescent="0.2">
      <c r="A28" s="36" t="s">
        <v>29</v>
      </c>
      <c r="B28" s="35" t="s">
        <v>22</v>
      </c>
      <c r="C28" s="34" t="s">
        <v>25</v>
      </c>
      <c r="D28" s="19">
        <f t="shared" ref="D28:D40" si="19">E28+H28+K28+N28+Q28+T28+W28</f>
        <v>3612</v>
      </c>
      <c r="E28" s="19">
        <f t="shared" ref="E28:E33" si="20">F28+G28</f>
        <v>0</v>
      </c>
      <c r="F28" s="19">
        <v>0</v>
      </c>
      <c r="G28" s="19">
        <v>0</v>
      </c>
      <c r="H28" s="19">
        <f t="shared" ref="H28:H33" si="21">I28+J28</f>
        <v>0</v>
      </c>
      <c r="I28" s="19">
        <v>0</v>
      </c>
      <c r="J28" s="19">
        <v>0</v>
      </c>
      <c r="K28" s="19">
        <f t="shared" ref="K28:K33" si="22">L28+M28</f>
        <v>0</v>
      </c>
      <c r="L28" s="19">
        <v>0</v>
      </c>
      <c r="M28" s="19">
        <v>0</v>
      </c>
      <c r="N28" s="19">
        <f t="shared" ref="N28:N33" si="23">O28+P28</f>
        <v>903</v>
      </c>
      <c r="O28" s="19">
        <v>903</v>
      </c>
      <c r="P28" s="19">
        <v>0</v>
      </c>
      <c r="Q28" s="19">
        <f t="shared" ref="Q28:Q33" si="24">R28+S28</f>
        <v>903</v>
      </c>
      <c r="R28" s="19">
        <v>903</v>
      </c>
      <c r="S28" s="19">
        <v>0</v>
      </c>
      <c r="T28" s="19">
        <f t="shared" ref="T28:T33" si="25">U28+V28</f>
        <v>903</v>
      </c>
      <c r="U28" s="19">
        <v>903</v>
      </c>
      <c r="V28" s="19">
        <v>0</v>
      </c>
      <c r="W28" s="19">
        <f t="shared" ref="W28:W33" si="26">X28+Y28</f>
        <v>903</v>
      </c>
      <c r="X28" s="19">
        <v>903</v>
      </c>
      <c r="Y28" s="19">
        <v>0</v>
      </c>
    </row>
    <row r="29" spans="1:26" s="4" customFormat="1" ht="86.25" customHeight="1" x14ac:dyDescent="0.2">
      <c r="A29" s="36" t="s">
        <v>30</v>
      </c>
      <c r="B29" s="35" t="s">
        <v>22</v>
      </c>
      <c r="C29" s="35" t="s">
        <v>25</v>
      </c>
      <c r="D29" s="19">
        <f t="shared" si="19"/>
        <v>4000</v>
      </c>
      <c r="E29" s="19">
        <f t="shared" si="20"/>
        <v>0</v>
      </c>
      <c r="F29" s="19">
        <v>0</v>
      </c>
      <c r="G29" s="19">
        <v>0</v>
      </c>
      <c r="H29" s="19">
        <f t="shared" si="21"/>
        <v>0</v>
      </c>
      <c r="I29" s="19">
        <v>0</v>
      </c>
      <c r="J29" s="19">
        <v>0</v>
      </c>
      <c r="K29" s="19">
        <f t="shared" si="22"/>
        <v>0</v>
      </c>
      <c r="L29" s="19">
        <v>0</v>
      </c>
      <c r="M29" s="19">
        <v>0</v>
      </c>
      <c r="N29" s="19">
        <f t="shared" si="23"/>
        <v>1000</v>
      </c>
      <c r="O29" s="19">
        <v>1000</v>
      </c>
      <c r="P29" s="19">
        <v>0</v>
      </c>
      <c r="Q29" s="19">
        <f t="shared" si="24"/>
        <v>1000</v>
      </c>
      <c r="R29" s="19">
        <v>1000</v>
      </c>
      <c r="S29" s="19">
        <v>0</v>
      </c>
      <c r="T29" s="19">
        <f t="shared" si="25"/>
        <v>1000</v>
      </c>
      <c r="U29" s="19">
        <v>1000</v>
      </c>
      <c r="V29" s="19">
        <v>0</v>
      </c>
      <c r="W29" s="19">
        <f t="shared" si="26"/>
        <v>1000</v>
      </c>
      <c r="X29" s="19">
        <v>1000</v>
      </c>
      <c r="Y29" s="19">
        <v>0</v>
      </c>
    </row>
    <row r="30" spans="1:26" s="4" customFormat="1" ht="289.5" customHeight="1" x14ac:dyDescent="0.2">
      <c r="A30" s="40" t="s">
        <v>53</v>
      </c>
      <c r="B30" s="35" t="s">
        <v>22</v>
      </c>
      <c r="C30" s="35" t="s">
        <v>25</v>
      </c>
      <c r="D30" s="19">
        <f>E30+H30+K30+N30+Q30+T30+W30</f>
        <v>2380</v>
      </c>
      <c r="E30" s="19">
        <f t="shared" si="20"/>
        <v>0</v>
      </c>
      <c r="F30" s="19">
        <v>0</v>
      </c>
      <c r="G30" s="19">
        <v>0</v>
      </c>
      <c r="H30" s="19">
        <f t="shared" si="21"/>
        <v>0</v>
      </c>
      <c r="I30" s="19">
        <v>0</v>
      </c>
      <c r="J30" s="19">
        <v>0</v>
      </c>
      <c r="K30" s="19">
        <f t="shared" si="22"/>
        <v>0</v>
      </c>
      <c r="L30" s="19">
        <v>0</v>
      </c>
      <c r="M30" s="19">
        <v>0</v>
      </c>
      <c r="N30" s="19">
        <f t="shared" si="23"/>
        <v>595</v>
      </c>
      <c r="O30" s="19">
        <v>595</v>
      </c>
      <c r="P30" s="19">
        <v>0</v>
      </c>
      <c r="Q30" s="19">
        <f t="shared" si="24"/>
        <v>595</v>
      </c>
      <c r="R30" s="19">
        <v>595</v>
      </c>
      <c r="S30" s="19">
        <v>0</v>
      </c>
      <c r="T30" s="19">
        <f t="shared" si="25"/>
        <v>595</v>
      </c>
      <c r="U30" s="19">
        <v>595</v>
      </c>
      <c r="V30" s="19">
        <v>0</v>
      </c>
      <c r="W30" s="19">
        <f t="shared" si="26"/>
        <v>595</v>
      </c>
      <c r="X30" s="19">
        <v>595</v>
      </c>
      <c r="Y30" s="19">
        <v>0</v>
      </c>
    </row>
    <row r="31" spans="1:26" s="4" customFormat="1" ht="286.5" customHeight="1" x14ac:dyDescent="0.2">
      <c r="A31" s="36" t="s">
        <v>42</v>
      </c>
      <c r="B31" s="35" t="s">
        <v>22</v>
      </c>
      <c r="C31" s="35" t="s">
        <v>25</v>
      </c>
      <c r="D31" s="19">
        <f>E31+H31+K31+N31+Q31+T31+W31</f>
        <v>1552.5</v>
      </c>
      <c r="E31" s="19">
        <f t="shared" si="20"/>
        <v>1352.5</v>
      </c>
      <c r="F31" s="19">
        <v>1352.5</v>
      </c>
      <c r="G31" s="19">
        <v>0</v>
      </c>
      <c r="H31" s="19">
        <f t="shared" si="21"/>
        <v>0</v>
      </c>
      <c r="I31" s="19">
        <v>0</v>
      </c>
      <c r="J31" s="19">
        <v>0</v>
      </c>
      <c r="K31" s="19">
        <f t="shared" si="22"/>
        <v>0</v>
      </c>
      <c r="L31" s="19">
        <v>0</v>
      </c>
      <c r="M31" s="19">
        <v>0</v>
      </c>
      <c r="N31" s="19">
        <f t="shared" si="23"/>
        <v>50</v>
      </c>
      <c r="O31" s="19">
        <v>50</v>
      </c>
      <c r="P31" s="19">
        <v>0</v>
      </c>
      <c r="Q31" s="19">
        <f t="shared" si="24"/>
        <v>50</v>
      </c>
      <c r="R31" s="19">
        <v>50</v>
      </c>
      <c r="S31" s="19">
        <v>0</v>
      </c>
      <c r="T31" s="19">
        <f t="shared" si="25"/>
        <v>50</v>
      </c>
      <c r="U31" s="19">
        <v>50</v>
      </c>
      <c r="V31" s="19">
        <v>0</v>
      </c>
      <c r="W31" s="19">
        <f t="shared" si="26"/>
        <v>50</v>
      </c>
      <c r="X31" s="19">
        <v>50</v>
      </c>
      <c r="Y31" s="19">
        <v>0</v>
      </c>
    </row>
    <row r="32" spans="1:26" s="4" customFormat="1" ht="101.25" customHeight="1" x14ac:dyDescent="0.2">
      <c r="A32" s="36" t="s">
        <v>43</v>
      </c>
      <c r="B32" s="35" t="s">
        <v>22</v>
      </c>
      <c r="C32" s="35" t="s">
        <v>25</v>
      </c>
      <c r="D32" s="19">
        <f>E32+H32+K32+N32+Q32+T32+W32</f>
        <v>2240</v>
      </c>
      <c r="E32" s="19">
        <f t="shared" si="20"/>
        <v>0</v>
      </c>
      <c r="F32" s="19">
        <v>0</v>
      </c>
      <c r="G32" s="19">
        <v>0</v>
      </c>
      <c r="H32" s="19">
        <f t="shared" si="21"/>
        <v>0</v>
      </c>
      <c r="I32" s="19">
        <v>0</v>
      </c>
      <c r="J32" s="19">
        <v>0</v>
      </c>
      <c r="K32" s="19">
        <f t="shared" si="22"/>
        <v>0</v>
      </c>
      <c r="L32" s="19">
        <v>0</v>
      </c>
      <c r="M32" s="19">
        <v>0</v>
      </c>
      <c r="N32" s="19">
        <f t="shared" si="23"/>
        <v>560</v>
      </c>
      <c r="O32" s="19">
        <v>560</v>
      </c>
      <c r="P32" s="19">
        <v>0</v>
      </c>
      <c r="Q32" s="19">
        <f t="shared" si="24"/>
        <v>560</v>
      </c>
      <c r="R32" s="19">
        <v>560</v>
      </c>
      <c r="S32" s="19">
        <v>0</v>
      </c>
      <c r="T32" s="19">
        <f t="shared" si="25"/>
        <v>560</v>
      </c>
      <c r="U32" s="19">
        <v>560</v>
      </c>
      <c r="V32" s="19">
        <v>0</v>
      </c>
      <c r="W32" s="19">
        <f t="shared" si="26"/>
        <v>560</v>
      </c>
      <c r="X32" s="19">
        <v>560</v>
      </c>
      <c r="Y32" s="19">
        <v>0</v>
      </c>
    </row>
    <row r="33" spans="1:25" s="4" customFormat="1" ht="126.75" customHeight="1" x14ac:dyDescent="0.2">
      <c r="A33" s="40" t="s">
        <v>31</v>
      </c>
      <c r="B33" s="35" t="s">
        <v>26</v>
      </c>
      <c r="C33" s="35" t="s">
        <v>25</v>
      </c>
      <c r="D33" s="19">
        <f t="shared" si="19"/>
        <v>400</v>
      </c>
      <c r="E33" s="19">
        <f t="shared" si="20"/>
        <v>0</v>
      </c>
      <c r="F33" s="19">
        <v>0</v>
      </c>
      <c r="G33" s="19">
        <v>0</v>
      </c>
      <c r="H33" s="19">
        <f t="shared" si="21"/>
        <v>0</v>
      </c>
      <c r="I33" s="19">
        <v>0</v>
      </c>
      <c r="J33" s="19">
        <v>0</v>
      </c>
      <c r="K33" s="19">
        <f t="shared" si="22"/>
        <v>0</v>
      </c>
      <c r="L33" s="19">
        <v>0</v>
      </c>
      <c r="M33" s="19">
        <v>0</v>
      </c>
      <c r="N33" s="19">
        <f t="shared" si="23"/>
        <v>100</v>
      </c>
      <c r="O33" s="19">
        <v>100</v>
      </c>
      <c r="P33" s="19">
        <v>0</v>
      </c>
      <c r="Q33" s="19">
        <f t="shared" si="24"/>
        <v>100</v>
      </c>
      <c r="R33" s="19">
        <v>100</v>
      </c>
      <c r="S33" s="19">
        <v>0</v>
      </c>
      <c r="T33" s="19">
        <f t="shared" si="25"/>
        <v>100</v>
      </c>
      <c r="U33" s="19">
        <v>100</v>
      </c>
      <c r="V33" s="19">
        <v>0</v>
      </c>
      <c r="W33" s="19">
        <f t="shared" si="26"/>
        <v>100</v>
      </c>
      <c r="X33" s="19">
        <v>100</v>
      </c>
      <c r="Y33" s="19">
        <v>0</v>
      </c>
    </row>
    <row r="34" spans="1:25" s="4" customFormat="1" ht="135" customHeight="1" x14ac:dyDescent="0.2">
      <c r="A34" s="36" t="s">
        <v>32</v>
      </c>
      <c r="B34" s="35" t="s">
        <v>22</v>
      </c>
      <c r="C34" s="35" t="s">
        <v>25</v>
      </c>
      <c r="D34" s="19">
        <f t="shared" si="19"/>
        <v>180</v>
      </c>
      <c r="E34" s="19">
        <f t="shared" ref="E34:E36" si="27">F34+G34</f>
        <v>0</v>
      </c>
      <c r="F34" s="19">
        <v>0</v>
      </c>
      <c r="G34" s="19">
        <v>0</v>
      </c>
      <c r="H34" s="19">
        <f t="shared" ref="H34:H36" si="28">I34+J34</f>
        <v>0</v>
      </c>
      <c r="I34" s="19">
        <v>0</v>
      </c>
      <c r="J34" s="19">
        <v>0</v>
      </c>
      <c r="K34" s="19">
        <f t="shared" ref="K34:K36" si="29">L34+M34</f>
        <v>0</v>
      </c>
      <c r="L34" s="19">
        <v>0</v>
      </c>
      <c r="M34" s="19">
        <v>0</v>
      </c>
      <c r="N34" s="19">
        <f t="shared" ref="N34:N36" si="30">O34+P34</f>
        <v>45</v>
      </c>
      <c r="O34" s="19">
        <v>45</v>
      </c>
      <c r="P34" s="19">
        <v>0</v>
      </c>
      <c r="Q34" s="19">
        <f t="shared" ref="Q34:Q36" si="31">R34+S34</f>
        <v>45</v>
      </c>
      <c r="R34" s="19">
        <v>45</v>
      </c>
      <c r="S34" s="19">
        <v>0</v>
      </c>
      <c r="T34" s="19">
        <f t="shared" ref="T34:T36" si="32">U34+V34</f>
        <v>45</v>
      </c>
      <c r="U34" s="19">
        <v>45</v>
      </c>
      <c r="V34" s="19">
        <v>0</v>
      </c>
      <c r="W34" s="19">
        <f t="shared" ref="W34:W36" si="33">X34+Y34</f>
        <v>45</v>
      </c>
      <c r="X34" s="19">
        <v>45</v>
      </c>
      <c r="Y34" s="19">
        <v>0</v>
      </c>
    </row>
    <row r="35" spans="1:25" s="4" customFormat="1" ht="183" customHeight="1" x14ac:dyDescent="0.2">
      <c r="A35" s="36" t="s">
        <v>33</v>
      </c>
      <c r="B35" s="35" t="s">
        <v>27</v>
      </c>
      <c r="C35" s="35" t="s">
        <v>25</v>
      </c>
      <c r="D35" s="19">
        <f t="shared" si="19"/>
        <v>60</v>
      </c>
      <c r="E35" s="19">
        <f t="shared" si="27"/>
        <v>0</v>
      </c>
      <c r="F35" s="19">
        <v>0</v>
      </c>
      <c r="G35" s="19">
        <v>0</v>
      </c>
      <c r="H35" s="19">
        <f t="shared" si="28"/>
        <v>0</v>
      </c>
      <c r="I35" s="19">
        <v>0</v>
      </c>
      <c r="J35" s="19">
        <v>0</v>
      </c>
      <c r="K35" s="19">
        <f t="shared" si="29"/>
        <v>0</v>
      </c>
      <c r="L35" s="19">
        <v>0</v>
      </c>
      <c r="M35" s="19">
        <v>0</v>
      </c>
      <c r="N35" s="19">
        <f t="shared" si="30"/>
        <v>15</v>
      </c>
      <c r="O35" s="19">
        <v>15</v>
      </c>
      <c r="P35" s="19">
        <v>0</v>
      </c>
      <c r="Q35" s="19">
        <f t="shared" si="31"/>
        <v>15</v>
      </c>
      <c r="R35" s="19">
        <v>15</v>
      </c>
      <c r="S35" s="19">
        <v>0</v>
      </c>
      <c r="T35" s="19">
        <f t="shared" si="32"/>
        <v>15</v>
      </c>
      <c r="U35" s="19">
        <v>15</v>
      </c>
      <c r="V35" s="19">
        <v>0</v>
      </c>
      <c r="W35" s="19">
        <f t="shared" si="33"/>
        <v>15</v>
      </c>
      <c r="X35" s="19">
        <v>15</v>
      </c>
      <c r="Y35" s="19">
        <v>0</v>
      </c>
    </row>
    <row r="36" spans="1:25" s="4" customFormat="1" ht="174" customHeight="1" x14ac:dyDescent="0.2">
      <c r="A36" s="36" t="s">
        <v>34</v>
      </c>
      <c r="B36" s="35" t="s">
        <v>27</v>
      </c>
      <c r="C36" s="35" t="s">
        <v>25</v>
      </c>
      <c r="D36" s="19">
        <f t="shared" si="19"/>
        <v>1792</v>
      </c>
      <c r="E36" s="19">
        <f t="shared" si="27"/>
        <v>0</v>
      </c>
      <c r="F36" s="19">
        <v>0</v>
      </c>
      <c r="G36" s="19">
        <v>0</v>
      </c>
      <c r="H36" s="19">
        <f t="shared" si="28"/>
        <v>0</v>
      </c>
      <c r="I36" s="19">
        <v>0</v>
      </c>
      <c r="J36" s="19">
        <v>0</v>
      </c>
      <c r="K36" s="19">
        <f t="shared" si="29"/>
        <v>0</v>
      </c>
      <c r="L36" s="19">
        <v>0</v>
      </c>
      <c r="M36" s="19">
        <v>0</v>
      </c>
      <c r="N36" s="19">
        <f t="shared" si="30"/>
        <v>448</v>
      </c>
      <c r="O36" s="19">
        <v>448</v>
      </c>
      <c r="P36" s="19">
        <v>0</v>
      </c>
      <c r="Q36" s="19">
        <f t="shared" si="31"/>
        <v>448</v>
      </c>
      <c r="R36" s="19">
        <v>448</v>
      </c>
      <c r="S36" s="19">
        <v>0</v>
      </c>
      <c r="T36" s="19">
        <f t="shared" si="32"/>
        <v>448</v>
      </c>
      <c r="U36" s="19">
        <v>448</v>
      </c>
      <c r="V36" s="19">
        <v>0</v>
      </c>
      <c r="W36" s="19">
        <f t="shared" si="33"/>
        <v>448</v>
      </c>
      <c r="X36" s="19">
        <v>448</v>
      </c>
      <c r="Y36" s="19">
        <v>0</v>
      </c>
    </row>
    <row r="37" spans="1:25" s="5" customFormat="1" ht="268.5" customHeight="1" x14ac:dyDescent="0.25">
      <c r="A37" s="41" t="s">
        <v>35</v>
      </c>
      <c r="B37" s="35" t="s">
        <v>22</v>
      </c>
      <c r="C37" s="35" t="s">
        <v>25</v>
      </c>
      <c r="D37" s="19">
        <f t="shared" si="19"/>
        <v>490</v>
      </c>
      <c r="E37" s="19">
        <f>F37+G37</f>
        <v>30</v>
      </c>
      <c r="F37" s="19">
        <v>30</v>
      </c>
      <c r="G37" s="19">
        <v>0</v>
      </c>
      <c r="H37" s="19">
        <f>I37+J37</f>
        <v>30</v>
      </c>
      <c r="I37" s="19">
        <v>30</v>
      </c>
      <c r="J37" s="19">
        <v>0</v>
      </c>
      <c r="K37" s="19">
        <f>L37+M37</f>
        <v>30</v>
      </c>
      <c r="L37" s="19">
        <v>30</v>
      </c>
      <c r="M37" s="19">
        <v>0</v>
      </c>
      <c r="N37" s="19">
        <f>O37+P37</f>
        <v>100</v>
      </c>
      <c r="O37" s="19">
        <v>100</v>
      </c>
      <c r="P37" s="19">
        <v>0</v>
      </c>
      <c r="Q37" s="19">
        <f>R37+S37</f>
        <v>100</v>
      </c>
      <c r="R37" s="19">
        <v>100</v>
      </c>
      <c r="S37" s="19">
        <v>0</v>
      </c>
      <c r="T37" s="19">
        <f>U37+V37</f>
        <v>100</v>
      </c>
      <c r="U37" s="19">
        <v>100</v>
      </c>
      <c r="V37" s="19">
        <v>0</v>
      </c>
      <c r="W37" s="19">
        <f>X37+Y37</f>
        <v>100</v>
      </c>
      <c r="X37" s="19">
        <v>100</v>
      </c>
      <c r="Y37" s="19">
        <v>0</v>
      </c>
    </row>
    <row r="38" spans="1:25" s="4" customFormat="1" ht="142.5" customHeight="1" x14ac:dyDescent="0.2">
      <c r="A38" s="36" t="s">
        <v>44</v>
      </c>
      <c r="B38" s="42" t="s">
        <v>28</v>
      </c>
      <c r="C38" s="35" t="s">
        <v>25</v>
      </c>
      <c r="D38" s="19">
        <f t="shared" si="19"/>
        <v>62415.8</v>
      </c>
      <c r="E38" s="19">
        <f>F38+G38</f>
        <v>8283.7999999999993</v>
      </c>
      <c r="F38" s="19">
        <v>8283.7999999999993</v>
      </c>
      <c r="G38" s="19">
        <v>0</v>
      </c>
      <c r="H38" s="19">
        <f>I38+J38</f>
        <v>6499.4</v>
      </c>
      <c r="I38" s="19">
        <v>6499.4</v>
      </c>
      <c r="J38" s="19">
        <v>0</v>
      </c>
      <c r="K38" s="19">
        <f>L38+M38</f>
        <v>6499.4</v>
      </c>
      <c r="L38" s="19">
        <v>6499.4</v>
      </c>
      <c r="M38" s="19">
        <v>0</v>
      </c>
      <c r="N38" s="19">
        <f>O38+P38</f>
        <v>10283.299999999999</v>
      </c>
      <c r="O38" s="19">
        <v>10283.299999999999</v>
      </c>
      <c r="P38" s="19">
        <v>0</v>
      </c>
      <c r="Q38" s="19">
        <f>R38+S38</f>
        <v>10283.299999999999</v>
      </c>
      <c r="R38" s="19">
        <v>10283.299999999999</v>
      </c>
      <c r="S38" s="19">
        <v>0</v>
      </c>
      <c r="T38" s="19">
        <f>U38+V38</f>
        <v>10283.299999999999</v>
      </c>
      <c r="U38" s="19">
        <v>10283.299999999999</v>
      </c>
      <c r="V38" s="19">
        <v>0</v>
      </c>
      <c r="W38" s="19">
        <f>X38+Y38</f>
        <v>10283.299999999999</v>
      </c>
      <c r="X38" s="19">
        <v>10283.299999999999</v>
      </c>
      <c r="Y38" s="19">
        <v>0</v>
      </c>
    </row>
    <row r="39" spans="1:25" s="4" customFormat="1" ht="127.5" customHeight="1" x14ac:dyDescent="0.2">
      <c r="A39" s="36" t="s">
        <v>45</v>
      </c>
      <c r="B39" s="35" t="s">
        <v>22</v>
      </c>
      <c r="C39" s="35" t="s">
        <v>25</v>
      </c>
      <c r="D39" s="19">
        <f t="shared" si="19"/>
        <v>400</v>
      </c>
      <c r="E39" s="19">
        <f t="shared" ref="E39:E40" si="34">F39+G39</f>
        <v>0</v>
      </c>
      <c r="F39" s="19">
        <v>0</v>
      </c>
      <c r="G39" s="19">
        <v>0</v>
      </c>
      <c r="H39" s="19">
        <f t="shared" ref="H39:H40" si="35">I39+J39</f>
        <v>0</v>
      </c>
      <c r="I39" s="19">
        <v>0</v>
      </c>
      <c r="J39" s="19">
        <v>0</v>
      </c>
      <c r="K39" s="19">
        <f t="shared" ref="K39:K40" si="36">L39+M39</f>
        <v>0</v>
      </c>
      <c r="L39" s="19">
        <v>0</v>
      </c>
      <c r="M39" s="19">
        <v>0</v>
      </c>
      <c r="N39" s="19">
        <f t="shared" ref="N39:N40" si="37">O39+P39</f>
        <v>100</v>
      </c>
      <c r="O39" s="19">
        <v>100</v>
      </c>
      <c r="P39" s="19">
        <v>0</v>
      </c>
      <c r="Q39" s="19">
        <f t="shared" ref="Q39:Q40" si="38">R39+S39</f>
        <v>100</v>
      </c>
      <c r="R39" s="19">
        <v>100</v>
      </c>
      <c r="S39" s="19">
        <v>0</v>
      </c>
      <c r="T39" s="19">
        <f t="shared" ref="T39:T40" si="39">U39+V39</f>
        <v>100</v>
      </c>
      <c r="U39" s="19">
        <v>100</v>
      </c>
      <c r="V39" s="19">
        <v>0</v>
      </c>
      <c r="W39" s="19">
        <f t="shared" ref="W39:W40" si="40">X39+Y39</f>
        <v>100</v>
      </c>
      <c r="X39" s="19">
        <v>100</v>
      </c>
      <c r="Y39" s="19">
        <v>0</v>
      </c>
    </row>
    <row r="40" spans="1:25" ht="101.25" customHeight="1" x14ac:dyDescent="0.2">
      <c r="A40" s="36" t="s">
        <v>46</v>
      </c>
      <c r="B40" s="35" t="s">
        <v>22</v>
      </c>
      <c r="C40" s="35" t="s">
        <v>25</v>
      </c>
      <c r="D40" s="19">
        <f t="shared" si="19"/>
        <v>6000</v>
      </c>
      <c r="E40" s="19">
        <f t="shared" si="34"/>
        <v>0</v>
      </c>
      <c r="F40" s="20">
        <v>0</v>
      </c>
      <c r="G40" s="20">
        <v>0</v>
      </c>
      <c r="H40" s="20">
        <f t="shared" si="35"/>
        <v>0</v>
      </c>
      <c r="I40" s="20">
        <v>0</v>
      </c>
      <c r="J40" s="20">
        <v>0</v>
      </c>
      <c r="K40" s="20">
        <f t="shared" si="36"/>
        <v>0</v>
      </c>
      <c r="L40" s="20">
        <v>0</v>
      </c>
      <c r="M40" s="20">
        <v>0</v>
      </c>
      <c r="N40" s="20">
        <f t="shared" si="37"/>
        <v>1500</v>
      </c>
      <c r="O40" s="20">
        <v>1500</v>
      </c>
      <c r="P40" s="20">
        <v>0</v>
      </c>
      <c r="Q40" s="20">
        <f t="shared" si="38"/>
        <v>1500</v>
      </c>
      <c r="R40" s="20">
        <v>1500</v>
      </c>
      <c r="S40" s="20">
        <v>0</v>
      </c>
      <c r="T40" s="20">
        <f t="shared" si="39"/>
        <v>1500</v>
      </c>
      <c r="U40" s="20">
        <v>1500</v>
      </c>
      <c r="V40" s="20">
        <v>0</v>
      </c>
      <c r="W40" s="20">
        <f t="shared" si="40"/>
        <v>1500</v>
      </c>
      <c r="X40" s="20">
        <v>1500</v>
      </c>
      <c r="Y40" s="20">
        <v>0</v>
      </c>
    </row>
    <row r="41" spans="1:25" s="11" customFormat="1" ht="40.5" x14ac:dyDescent="0.2">
      <c r="A41" s="59" t="s">
        <v>41</v>
      </c>
      <c r="B41" s="57" t="str">
        <f>B43</f>
        <v>Главный специалист администрации по противодействию коррупции, администрации муниципального района «Печора»</v>
      </c>
      <c r="C41" s="29" t="s">
        <v>16</v>
      </c>
      <c r="D41" s="18">
        <f>D43+D44</f>
        <v>355</v>
      </c>
      <c r="E41" s="18">
        <f>E43+E44</f>
        <v>70</v>
      </c>
      <c r="F41" s="18">
        <f>F43+F44</f>
        <v>70</v>
      </c>
      <c r="G41" s="18">
        <f t="shared" ref="G41:M41" si="41">G43+G44</f>
        <v>0</v>
      </c>
      <c r="H41" s="18">
        <f t="shared" si="41"/>
        <v>5</v>
      </c>
      <c r="I41" s="18">
        <f t="shared" si="41"/>
        <v>5</v>
      </c>
      <c r="J41" s="18">
        <f t="shared" si="41"/>
        <v>0</v>
      </c>
      <c r="K41" s="18">
        <f t="shared" si="41"/>
        <v>0</v>
      </c>
      <c r="L41" s="18">
        <f t="shared" si="41"/>
        <v>0</v>
      </c>
      <c r="M41" s="18">
        <f t="shared" si="41"/>
        <v>0</v>
      </c>
      <c r="N41" s="18">
        <f>N43+N44</f>
        <v>70</v>
      </c>
      <c r="O41" s="18">
        <f t="shared" ref="O41:Y41" si="42">O43+O44</f>
        <v>70</v>
      </c>
      <c r="P41" s="18">
        <f t="shared" si="42"/>
        <v>0</v>
      </c>
      <c r="Q41" s="18">
        <f t="shared" si="42"/>
        <v>70</v>
      </c>
      <c r="R41" s="18">
        <f t="shared" si="42"/>
        <v>70</v>
      </c>
      <c r="S41" s="18">
        <f t="shared" si="42"/>
        <v>0</v>
      </c>
      <c r="T41" s="18">
        <f t="shared" si="42"/>
        <v>70</v>
      </c>
      <c r="U41" s="18">
        <f t="shared" si="42"/>
        <v>70</v>
      </c>
      <c r="V41" s="18">
        <f t="shared" si="42"/>
        <v>0</v>
      </c>
      <c r="W41" s="18">
        <f t="shared" si="42"/>
        <v>70</v>
      </c>
      <c r="X41" s="18">
        <f t="shared" si="42"/>
        <v>70</v>
      </c>
      <c r="Y41" s="18">
        <f t="shared" si="42"/>
        <v>0</v>
      </c>
    </row>
    <row r="42" spans="1:25" s="11" customFormat="1" ht="100.5" customHeight="1" x14ac:dyDescent="0.2">
      <c r="A42" s="60"/>
      <c r="B42" s="58"/>
      <c r="C42" s="29" t="s">
        <v>24</v>
      </c>
      <c r="D42" s="18">
        <f>D43+D44</f>
        <v>355</v>
      </c>
      <c r="E42" s="18">
        <f t="shared" ref="E42:Y42" si="43">E43+E44</f>
        <v>70</v>
      </c>
      <c r="F42" s="18">
        <f t="shared" si="43"/>
        <v>70</v>
      </c>
      <c r="G42" s="18">
        <f t="shared" si="43"/>
        <v>0</v>
      </c>
      <c r="H42" s="18">
        <f t="shared" si="43"/>
        <v>5</v>
      </c>
      <c r="I42" s="18">
        <f t="shared" si="43"/>
        <v>5</v>
      </c>
      <c r="J42" s="18">
        <f t="shared" si="43"/>
        <v>0</v>
      </c>
      <c r="K42" s="18">
        <f t="shared" si="43"/>
        <v>0</v>
      </c>
      <c r="L42" s="18">
        <f t="shared" si="43"/>
        <v>0</v>
      </c>
      <c r="M42" s="18">
        <f t="shared" si="43"/>
        <v>0</v>
      </c>
      <c r="N42" s="18">
        <f t="shared" si="43"/>
        <v>70</v>
      </c>
      <c r="O42" s="18">
        <f t="shared" si="43"/>
        <v>70</v>
      </c>
      <c r="P42" s="18">
        <f t="shared" si="43"/>
        <v>0</v>
      </c>
      <c r="Q42" s="18">
        <f t="shared" si="43"/>
        <v>70</v>
      </c>
      <c r="R42" s="18">
        <f t="shared" si="43"/>
        <v>70</v>
      </c>
      <c r="S42" s="18">
        <f t="shared" si="43"/>
        <v>0</v>
      </c>
      <c r="T42" s="18">
        <f t="shared" si="43"/>
        <v>70</v>
      </c>
      <c r="U42" s="18">
        <f t="shared" si="43"/>
        <v>70</v>
      </c>
      <c r="V42" s="18">
        <f t="shared" si="43"/>
        <v>0</v>
      </c>
      <c r="W42" s="18">
        <f t="shared" si="43"/>
        <v>70</v>
      </c>
      <c r="X42" s="18">
        <f t="shared" si="43"/>
        <v>70</v>
      </c>
      <c r="Y42" s="18">
        <f t="shared" si="43"/>
        <v>0</v>
      </c>
    </row>
    <row r="43" spans="1:25" ht="135.75" customHeight="1" x14ac:dyDescent="0.2">
      <c r="A43" s="43" t="s">
        <v>47</v>
      </c>
      <c r="B43" s="33" t="s">
        <v>38</v>
      </c>
      <c r="C43" s="36" t="s">
        <v>24</v>
      </c>
      <c r="D43" s="20">
        <f>E43+H43+K43+N43+Q43+T43+W43</f>
        <v>30</v>
      </c>
      <c r="E43" s="20">
        <f>F43</f>
        <v>5</v>
      </c>
      <c r="F43" s="20">
        <v>5</v>
      </c>
      <c r="G43" s="20">
        <v>0</v>
      </c>
      <c r="H43" s="20">
        <f>I43+J43</f>
        <v>5</v>
      </c>
      <c r="I43" s="20">
        <v>5</v>
      </c>
      <c r="J43" s="20">
        <v>0</v>
      </c>
      <c r="K43" s="20">
        <f>L43+M43</f>
        <v>0</v>
      </c>
      <c r="L43" s="20">
        <v>0</v>
      </c>
      <c r="M43" s="20">
        <v>0</v>
      </c>
      <c r="N43" s="20">
        <v>5</v>
      </c>
      <c r="O43" s="20">
        <v>5</v>
      </c>
      <c r="P43" s="20">
        <v>0</v>
      </c>
      <c r="Q43" s="20">
        <v>5</v>
      </c>
      <c r="R43" s="20">
        <v>5</v>
      </c>
      <c r="S43" s="20">
        <v>0</v>
      </c>
      <c r="T43" s="20">
        <v>5</v>
      </c>
      <c r="U43" s="20">
        <v>5</v>
      </c>
      <c r="V43" s="20">
        <v>0</v>
      </c>
      <c r="W43" s="20">
        <v>5</v>
      </c>
      <c r="X43" s="20">
        <v>5</v>
      </c>
      <c r="Y43" s="20">
        <v>0</v>
      </c>
    </row>
    <row r="44" spans="1:25" ht="127.5" customHeight="1" x14ac:dyDescent="0.2">
      <c r="A44" s="43" t="s">
        <v>48</v>
      </c>
      <c r="B44" s="44" t="s">
        <v>39</v>
      </c>
      <c r="C44" s="36" t="s">
        <v>24</v>
      </c>
      <c r="D44" s="20">
        <f>E44+H44+K44+N44+Q44+T44+W44</f>
        <v>325</v>
      </c>
      <c r="E44" s="20">
        <f>F44+G44</f>
        <v>65</v>
      </c>
      <c r="F44" s="20">
        <v>65</v>
      </c>
      <c r="G44" s="20">
        <v>0</v>
      </c>
      <c r="H44" s="20">
        <f>I44+J44</f>
        <v>0</v>
      </c>
      <c r="I44" s="20">
        <v>0</v>
      </c>
      <c r="J44" s="20">
        <v>0</v>
      </c>
      <c r="K44" s="20">
        <f>L44+M44</f>
        <v>0</v>
      </c>
      <c r="L44" s="20">
        <v>0</v>
      </c>
      <c r="M44" s="20">
        <v>0</v>
      </c>
      <c r="N44" s="20">
        <v>65</v>
      </c>
      <c r="O44" s="20">
        <v>65</v>
      </c>
      <c r="P44" s="20">
        <v>0</v>
      </c>
      <c r="Q44" s="20">
        <v>65</v>
      </c>
      <c r="R44" s="20">
        <v>65</v>
      </c>
      <c r="S44" s="20">
        <v>0</v>
      </c>
      <c r="T44" s="20">
        <v>65</v>
      </c>
      <c r="U44" s="20">
        <v>65</v>
      </c>
      <c r="V44" s="20">
        <v>0</v>
      </c>
      <c r="W44" s="20">
        <v>65</v>
      </c>
      <c r="X44" s="20">
        <v>65</v>
      </c>
      <c r="Y44" s="20">
        <v>0</v>
      </c>
    </row>
    <row r="45" spans="1:25" ht="35.25" customHeight="1" x14ac:dyDescent="0.35">
      <c r="A45" s="45" t="s">
        <v>64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</row>
    <row r="46" spans="1:25" ht="33" x14ac:dyDescent="0.45">
      <c r="B46" s="2"/>
      <c r="C46" s="2"/>
      <c r="D46" s="3"/>
      <c r="Y46" s="13" t="s">
        <v>62</v>
      </c>
    </row>
    <row r="47" spans="1:25" x14ac:dyDescent="0.2"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5"/>
      <c r="T47" s="15"/>
      <c r="U47" s="15"/>
    </row>
  </sheetData>
  <autoFilter ref="A8:Y8"/>
  <mergeCells count="49">
    <mergeCell ref="B23:B24"/>
    <mergeCell ref="A23:A24"/>
    <mergeCell ref="A26:A27"/>
    <mergeCell ref="B26:B27"/>
    <mergeCell ref="A41:A42"/>
    <mergeCell ref="B41:B42"/>
    <mergeCell ref="B5:B7"/>
    <mergeCell ref="A5:A7"/>
    <mergeCell ref="B14:B15"/>
    <mergeCell ref="A14:A15"/>
    <mergeCell ref="A17:A18"/>
    <mergeCell ref="B17:B18"/>
    <mergeCell ref="A9:A13"/>
    <mergeCell ref="B9:B13"/>
    <mergeCell ref="W6:Y6"/>
    <mergeCell ref="E6:G6"/>
    <mergeCell ref="H6:J6"/>
    <mergeCell ref="K6:M6"/>
    <mergeCell ref="T6:V6"/>
    <mergeCell ref="U9:U10"/>
    <mergeCell ref="V9:V10"/>
    <mergeCell ref="C5:C7"/>
    <mergeCell ref="D6:D7"/>
    <mergeCell ref="N6:P6"/>
    <mergeCell ref="Q6:S6"/>
    <mergeCell ref="C9:C10"/>
    <mergeCell ref="M9:M10"/>
    <mergeCell ref="L9:L10"/>
    <mergeCell ref="K9:K10"/>
    <mergeCell ref="J9:J10"/>
    <mergeCell ref="I9:I10"/>
    <mergeCell ref="H9:H10"/>
    <mergeCell ref="G9:G10"/>
    <mergeCell ref="A45:Y45"/>
    <mergeCell ref="A4:Y4"/>
    <mergeCell ref="N9:N10"/>
    <mergeCell ref="O9:O10"/>
    <mergeCell ref="P9:P10"/>
    <mergeCell ref="Q9:Q10"/>
    <mergeCell ref="D5:W5"/>
    <mergeCell ref="D9:D10"/>
    <mergeCell ref="E9:E10"/>
    <mergeCell ref="F9:F10"/>
    <mergeCell ref="Y9:Y10"/>
    <mergeCell ref="R9:R10"/>
    <mergeCell ref="S9:S10"/>
    <mergeCell ref="W9:W10"/>
    <mergeCell ref="X9:X10"/>
    <mergeCell ref="T9:T10"/>
  </mergeCells>
  <printOptions horizontalCentered="1"/>
  <pageMargins left="0.19685039370078741" right="0.19685039370078741" top="0.74803149606299213" bottom="0.78740157480314965" header="0" footer="0"/>
  <pageSetup paperSize="9" scale="30" fitToHeight="0" orientation="landscape" r:id="rId1"/>
  <rowBreaks count="1" manualBreakCount="1">
    <brk id="30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admin</cp:lastModifiedBy>
  <cp:lastPrinted>2014-04-08T08:08:04Z</cp:lastPrinted>
  <dcterms:created xsi:type="dcterms:W3CDTF">2013-10-25T08:40:08Z</dcterms:created>
  <dcterms:modified xsi:type="dcterms:W3CDTF">2014-04-08T08:16:13Z</dcterms:modified>
</cp:coreProperties>
</file>