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465" windowWidth="15300" windowHeight="7590" tabRatio="603"/>
  </bookViews>
  <sheets>
    <sheet name="Лист1" sheetId="37" r:id="rId1"/>
  </sheets>
  <calcPr calcId="144525"/>
</workbook>
</file>

<file path=xl/calcChain.xml><?xml version="1.0" encoding="utf-8"?>
<calcChain xmlns="http://schemas.openxmlformats.org/spreadsheetml/2006/main">
  <c r="K202" i="37" l="1"/>
  <c r="K201" i="37"/>
  <c r="K200" i="37"/>
  <c r="K173" i="37"/>
  <c r="G42" i="37"/>
  <c r="K41" i="37"/>
  <c r="L41" i="37"/>
  <c r="M41" i="37"/>
  <c r="N41" i="37"/>
  <c r="O41" i="37"/>
  <c r="P41" i="37"/>
  <c r="Q41" i="37"/>
  <c r="H41" i="37"/>
  <c r="I41" i="37"/>
  <c r="J41" i="37"/>
  <c r="G41" i="37"/>
  <c r="F16" i="37"/>
  <c r="F17" i="37"/>
  <c r="F18" i="37"/>
  <c r="F230" i="37" l="1"/>
  <c r="F232" i="37"/>
  <c r="F233" i="37"/>
  <c r="F235" i="37"/>
  <c r="F238" i="37"/>
  <c r="F239" i="37"/>
  <c r="F240" i="37"/>
  <c r="F241" i="37"/>
  <c r="F242" i="37"/>
  <c r="F246" i="37"/>
  <c r="F247" i="37"/>
  <c r="F248" i="37"/>
  <c r="F249" i="37"/>
  <c r="F253" i="37"/>
  <c r="F254" i="37"/>
  <c r="F256" i="37"/>
  <c r="F258" i="37"/>
  <c r="F259" i="37"/>
  <c r="F261" i="37"/>
  <c r="F263" i="37"/>
  <c r="F264" i="37"/>
  <c r="F266" i="37"/>
  <c r="F268" i="37"/>
  <c r="F269" i="37"/>
  <c r="F271" i="37"/>
  <c r="F273" i="37"/>
  <c r="F274" i="37"/>
  <c r="F275" i="37"/>
  <c r="F279" i="37"/>
  <c r="F280" i="37"/>
  <c r="F281" i="37"/>
  <c r="F284" i="37"/>
  <c r="F285" i="37"/>
  <c r="F286" i="37"/>
  <c r="F287" i="37"/>
  <c r="F290" i="37"/>
  <c r="F291" i="37"/>
  <c r="F203" i="37"/>
  <c r="F204" i="37"/>
  <c r="F208" i="37"/>
  <c r="F209" i="37"/>
  <c r="F212" i="37"/>
  <c r="F213" i="37"/>
  <c r="F214" i="37"/>
  <c r="F216" i="37"/>
  <c r="F217" i="37"/>
  <c r="F219" i="37"/>
  <c r="F220" i="37"/>
  <c r="F222" i="37"/>
  <c r="F223" i="37"/>
  <c r="F225" i="37"/>
  <c r="F227" i="37"/>
  <c r="F228" i="37"/>
  <c r="F189" i="37"/>
  <c r="F190" i="37"/>
  <c r="F194" i="37"/>
  <c r="F195" i="37"/>
  <c r="F196" i="37"/>
  <c r="F197" i="37"/>
  <c r="F198" i="37"/>
  <c r="F176" i="37"/>
  <c r="F179" i="37"/>
  <c r="F180" i="37"/>
  <c r="F181" i="37"/>
  <c r="F182" i="37"/>
  <c r="F183" i="37"/>
  <c r="F184" i="37"/>
  <c r="F171" i="37"/>
  <c r="F164" i="37"/>
  <c r="F165" i="37"/>
  <c r="F166" i="37"/>
  <c r="F167" i="37"/>
  <c r="F168" i="37"/>
  <c r="F169" i="37"/>
  <c r="F170" i="37"/>
  <c r="F149" i="37"/>
  <c r="F150" i="37"/>
  <c r="F151" i="37"/>
  <c r="F152" i="37"/>
  <c r="F153" i="37"/>
  <c r="F154" i="37"/>
  <c r="F155" i="37"/>
  <c r="F156" i="37"/>
  <c r="F157" i="37"/>
  <c r="F158" i="37"/>
  <c r="F159" i="37"/>
  <c r="F147" i="37"/>
  <c r="F143" i="37"/>
  <c r="F144" i="37"/>
  <c r="F142" i="37"/>
  <c r="F135" i="37"/>
  <c r="F136" i="37"/>
  <c r="F137" i="37"/>
  <c r="F138" i="37"/>
  <c r="F134" i="37"/>
  <c r="F125" i="37"/>
  <c r="F126" i="37"/>
  <c r="F127" i="37"/>
  <c r="F128" i="37"/>
  <c r="F129" i="37"/>
  <c r="F124" i="37"/>
  <c r="F113" i="37"/>
  <c r="F114" i="37"/>
  <c r="F115" i="37"/>
  <c r="F116" i="37"/>
  <c r="F117" i="37"/>
  <c r="F118" i="37"/>
  <c r="F119" i="37"/>
  <c r="F112" i="37"/>
  <c r="F106" i="37"/>
  <c r="F107" i="37"/>
  <c r="F100" i="37"/>
  <c r="F101" i="37"/>
  <c r="F102" i="37"/>
  <c r="F103" i="37"/>
  <c r="F104" i="37"/>
  <c r="F105" i="37"/>
  <c r="F99" i="37"/>
  <c r="F98" i="37" s="1"/>
  <c r="F95" i="37"/>
  <c r="F96" i="37"/>
  <c r="F97" i="37"/>
  <c r="F94" i="37"/>
  <c r="F80" i="37"/>
  <c r="F81" i="37"/>
  <c r="F82" i="37"/>
  <c r="F83" i="37"/>
  <c r="F84" i="37"/>
  <c r="F85" i="37"/>
  <c r="F86" i="37"/>
  <c r="F87" i="37"/>
  <c r="F88" i="37"/>
  <c r="F89" i="37"/>
  <c r="F90" i="37"/>
  <c r="F91" i="37"/>
  <c r="F92" i="37"/>
  <c r="F74" i="37"/>
  <c r="F75" i="37"/>
  <c r="F76" i="37"/>
  <c r="F77" i="37"/>
  <c r="F78" i="37"/>
  <c r="F79" i="37"/>
  <c r="F68" i="37"/>
  <c r="F69" i="37"/>
  <c r="F70" i="37"/>
  <c r="F71" i="37"/>
  <c r="F72" i="37"/>
  <c r="F73" i="37"/>
  <c r="F63" i="37"/>
  <c r="F64" i="37"/>
  <c r="F65" i="37"/>
  <c r="F66" i="37"/>
  <c r="F67" i="37"/>
  <c r="F62" i="37"/>
  <c r="F60" i="37"/>
  <c r="F59" i="37"/>
  <c r="F55" i="37"/>
  <c r="F54" i="37"/>
  <c r="F53" i="37"/>
  <c r="F49" i="37"/>
  <c r="F48" i="37"/>
  <c r="F45" i="37"/>
  <c r="F46" i="37"/>
  <c r="F47" i="37"/>
  <c r="F44" i="37"/>
  <c r="F14" i="37"/>
  <c r="F15" i="37"/>
  <c r="F19" i="37"/>
  <c r="F20" i="37"/>
  <c r="F21" i="37"/>
  <c r="F22" i="37"/>
  <c r="F23" i="37"/>
  <c r="F24" i="37"/>
  <c r="F25" i="37"/>
  <c r="F26" i="37"/>
  <c r="F27" i="37"/>
  <c r="F28" i="37"/>
  <c r="F29" i="37"/>
  <c r="F30" i="37"/>
  <c r="F31" i="37"/>
  <c r="F32" i="37"/>
  <c r="F33" i="37"/>
  <c r="F34" i="37"/>
  <c r="F35" i="37"/>
  <c r="F36" i="37"/>
  <c r="F37" i="37"/>
  <c r="F38" i="37"/>
  <c r="F39" i="37"/>
  <c r="F13" i="37"/>
  <c r="H109" i="37" l="1"/>
  <c r="I109" i="37"/>
  <c r="J109" i="37"/>
  <c r="K109" i="37"/>
  <c r="L109" i="37"/>
  <c r="M109" i="37"/>
  <c r="N109" i="37"/>
  <c r="O109" i="37"/>
  <c r="P109" i="37"/>
  <c r="Q109" i="37"/>
  <c r="G109" i="37"/>
  <c r="F109" i="37" l="1"/>
  <c r="L98" i="37"/>
  <c r="Q289" i="37" l="1"/>
  <c r="P289" i="37"/>
  <c r="O289" i="37"/>
  <c r="N289" i="37"/>
  <c r="M289" i="37"/>
  <c r="L289" i="37"/>
  <c r="Q288" i="37"/>
  <c r="P288" i="37"/>
  <c r="O288" i="37"/>
  <c r="N288" i="37"/>
  <c r="M288" i="37"/>
  <c r="L288" i="37"/>
  <c r="Q283" i="37"/>
  <c r="P283" i="37"/>
  <c r="O283" i="37"/>
  <c r="N283" i="37"/>
  <c r="M283" i="37"/>
  <c r="L283" i="37"/>
  <c r="Q282" i="37"/>
  <c r="P282" i="37"/>
  <c r="O282" i="37"/>
  <c r="N282" i="37"/>
  <c r="M282" i="37"/>
  <c r="L282" i="37"/>
  <c r="Q278" i="37"/>
  <c r="P278" i="37"/>
  <c r="O278" i="37"/>
  <c r="N278" i="37"/>
  <c r="M278" i="37"/>
  <c r="L278" i="37"/>
  <c r="Q277" i="37"/>
  <c r="P277" i="37"/>
  <c r="O277" i="37"/>
  <c r="N277" i="37"/>
  <c r="M277" i="37"/>
  <c r="L277" i="37"/>
  <c r="Q276" i="37"/>
  <c r="P276" i="37"/>
  <c r="O276" i="37"/>
  <c r="N276" i="37"/>
  <c r="M276" i="37"/>
  <c r="L276" i="37"/>
  <c r="Q272" i="37"/>
  <c r="P272" i="37"/>
  <c r="O272" i="37"/>
  <c r="N272" i="37"/>
  <c r="M272" i="37"/>
  <c r="L272" i="37"/>
  <c r="Q270" i="37"/>
  <c r="P270" i="37"/>
  <c r="O270" i="37"/>
  <c r="N270" i="37"/>
  <c r="M270" i="37"/>
  <c r="L270" i="37"/>
  <c r="Q267" i="37"/>
  <c r="P267" i="37"/>
  <c r="O267" i="37"/>
  <c r="N267" i="37"/>
  <c r="M267" i="37"/>
  <c r="L267" i="37"/>
  <c r="Q265" i="37"/>
  <c r="P265" i="37"/>
  <c r="O265" i="37"/>
  <c r="N265" i="37"/>
  <c r="M265" i="37"/>
  <c r="L265" i="37"/>
  <c r="Q262" i="37"/>
  <c r="P262" i="37"/>
  <c r="O262" i="37"/>
  <c r="N262" i="37"/>
  <c r="M262" i="37"/>
  <c r="L262" i="37"/>
  <c r="Q260" i="37"/>
  <c r="P260" i="37"/>
  <c r="O260" i="37"/>
  <c r="N260" i="37"/>
  <c r="M260" i="37"/>
  <c r="L260" i="37"/>
  <c r="Q257" i="37"/>
  <c r="Q255" i="37" s="1"/>
  <c r="P257" i="37"/>
  <c r="O257" i="37"/>
  <c r="O255" i="37" s="1"/>
  <c r="N257" i="37"/>
  <c r="M257" i="37"/>
  <c r="L257" i="37"/>
  <c r="P255" i="37"/>
  <c r="N255" i="37"/>
  <c r="M255" i="37"/>
  <c r="L255" i="37"/>
  <c r="Q252" i="37"/>
  <c r="P252" i="37"/>
  <c r="O252" i="37"/>
  <c r="N252" i="37"/>
  <c r="M252" i="37"/>
  <c r="L252" i="37"/>
  <c r="Q251" i="37"/>
  <c r="P251" i="37"/>
  <c r="O251" i="37"/>
  <c r="N251" i="37"/>
  <c r="M251" i="37"/>
  <c r="L251" i="37"/>
  <c r="Q250" i="37"/>
  <c r="P250" i="37"/>
  <c r="O250" i="37"/>
  <c r="N250" i="37"/>
  <c r="M250" i="37"/>
  <c r="L250" i="37"/>
  <c r="Q245" i="37"/>
  <c r="P245" i="37"/>
  <c r="O245" i="37"/>
  <c r="N245" i="37"/>
  <c r="M245" i="37"/>
  <c r="L245" i="37"/>
  <c r="Q244" i="37"/>
  <c r="P244" i="37"/>
  <c r="O244" i="37"/>
  <c r="N244" i="37"/>
  <c r="M244" i="37"/>
  <c r="L244" i="37"/>
  <c r="Q243" i="37"/>
  <c r="P243" i="37"/>
  <c r="O243" i="37"/>
  <c r="N243" i="37"/>
  <c r="M243" i="37"/>
  <c r="L243" i="37"/>
  <c r="Q237" i="37"/>
  <c r="P237" i="37"/>
  <c r="O237" i="37"/>
  <c r="N237" i="37"/>
  <c r="M237" i="37"/>
  <c r="L237" i="37"/>
  <c r="Q236" i="37"/>
  <c r="P236" i="37"/>
  <c r="O236" i="37"/>
  <c r="N236" i="37"/>
  <c r="M236" i="37"/>
  <c r="L236" i="37"/>
  <c r="Q234" i="37"/>
  <c r="P234" i="37"/>
  <c r="O234" i="37"/>
  <c r="N234" i="37"/>
  <c r="M234" i="37"/>
  <c r="L234" i="37"/>
  <c r="Q231" i="37"/>
  <c r="P231" i="37"/>
  <c r="O231" i="37"/>
  <c r="N231" i="37"/>
  <c r="M231" i="37"/>
  <c r="L231" i="37"/>
  <c r="Q229" i="37"/>
  <c r="P229" i="37"/>
  <c r="O229" i="37"/>
  <c r="N229" i="37"/>
  <c r="M229" i="37"/>
  <c r="L229" i="37"/>
  <c r="Q226" i="37"/>
  <c r="P226" i="37"/>
  <c r="O226" i="37"/>
  <c r="N226" i="37"/>
  <c r="M226" i="37"/>
  <c r="L226" i="37"/>
  <c r="Q224" i="37"/>
  <c r="P224" i="37"/>
  <c r="O224" i="37"/>
  <c r="N224" i="37"/>
  <c r="M224" i="37"/>
  <c r="L224" i="37"/>
  <c r="Q221" i="37"/>
  <c r="P221" i="37"/>
  <c r="O221" i="37"/>
  <c r="N221" i="37"/>
  <c r="M221" i="37"/>
  <c r="L221" i="37"/>
  <c r="Q218" i="37"/>
  <c r="P218" i="37"/>
  <c r="O218" i="37"/>
  <c r="N218" i="37"/>
  <c r="M218" i="37"/>
  <c r="L218" i="37"/>
  <c r="Q215" i="37"/>
  <c r="P215" i="37"/>
  <c r="O215" i="37"/>
  <c r="N215" i="37"/>
  <c r="M215" i="37"/>
  <c r="L215" i="37"/>
  <c r="Q211" i="37"/>
  <c r="P211" i="37"/>
  <c r="O211" i="37"/>
  <c r="N211" i="37"/>
  <c r="M211" i="37"/>
  <c r="L211" i="37"/>
  <c r="Q210" i="37"/>
  <c r="P210" i="37"/>
  <c r="O210" i="37"/>
  <c r="N210" i="37"/>
  <c r="M210" i="37"/>
  <c r="L210" i="37"/>
  <c r="Q207" i="37"/>
  <c r="P207" i="37"/>
  <c r="O207" i="37"/>
  <c r="N207" i="37"/>
  <c r="M207" i="37"/>
  <c r="L207" i="37"/>
  <c r="Q206" i="37"/>
  <c r="P206" i="37"/>
  <c r="O206" i="37"/>
  <c r="N206" i="37"/>
  <c r="M206" i="37"/>
  <c r="L206" i="37"/>
  <c r="Q205" i="37"/>
  <c r="P205" i="37"/>
  <c r="O205" i="37"/>
  <c r="N205" i="37"/>
  <c r="M205" i="37"/>
  <c r="L205" i="37"/>
  <c r="Q202" i="37"/>
  <c r="P202" i="37"/>
  <c r="O202" i="37"/>
  <c r="N202" i="37"/>
  <c r="M202" i="37"/>
  <c r="L202" i="37"/>
  <c r="Q201" i="37"/>
  <c r="P201" i="37"/>
  <c r="O201" i="37"/>
  <c r="N201" i="37"/>
  <c r="M201" i="37"/>
  <c r="L201" i="37"/>
  <c r="Q200" i="37"/>
  <c r="P200" i="37"/>
  <c r="O200" i="37"/>
  <c r="N200" i="37"/>
  <c r="M200" i="37"/>
  <c r="L200" i="37"/>
  <c r="Q199" i="37"/>
  <c r="P199" i="37"/>
  <c r="O199" i="37"/>
  <c r="N199" i="37"/>
  <c r="M199" i="37"/>
  <c r="L199" i="37"/>
  <c r="Q193" i="37"/>
  <c r="P193" i="37"/>
  <c r="O193" i="37"/>
  <c r="N193" i="37"/>
  <c r="M193" i="37"/>
  <c r="L193" i="37"/>
  <c r="Q192" i="37"/>
  <c r="P192" i="37"/>
  <c r="O192" i="37"/>
  <c r="N192" i="37"/>
  <c r="M192" i="37"/>
  <c r="L192" i="37"/>
  <c r="Q191" i="37"/>
  <c r="P191" i="37"/>
  <c r="O191" i="37"/>
  <c r="N191" i="37"/>
  <c r="M191" i="37"/>
  <c r="L191" i="37"/>
  <c r="Q188" i="37"/>
  <c r="P188" i="37"/>
  <c r="O188" i="37"/>
  <c r="N188" i="37"/>
  <c r="M188" i="37"/>
  <c r="L188" i="37"/>
  <c r="Q187" i="37"/>
  <c r="P187" i="37"/>
  <c r="O187" i="37"/>
  <c r="N187" i="37"/>
  <c r="M187" i="37"/>
  <c r="L187" i="37"/>
  <c r="Q186" i="37"/>
  <c r="P186" i="37"/>
  <c r="O186" i="37"/>
  <c r="N186" i="37"/>
  <c r="M186" i="37"/>
  <c r="L186" i="37"/>
  <c r="Q185" i="37"/>
  <c r="P185" i="37"/>
  <c r="O185" i="37"/>
  <c r="N185" i="37"/>
  <c r="M185" i="37"/>
  <c r="L185" i="37"/>
  <c r="Q178" i="37"/>
  <c r="P178" i="37"/>
  <c r="O178" i="37"/>
  <c r="N178" i="37"/>
  <c r="M178" i="37"/>
  <c r="L178" i="37"/>
  <c r="Q177" i="37"/>
  <c r="P177" i="37"/>
  <c r="O177" i="37"/>
  <c r="N177" i="37"/>
  <c r="M177" i="37"/>
  <c r="L177" i="37"/>
  <c r="Q175" i="37"/>
  <c r="P175" i="37"/>
  <c r="O175" i="37"/>
  <c r="N175" i="37"/>
  <c r="M175" i="37"/>
  <c r="L175" i="37"/>
  <c r="Q174" i="37"/>
  <c r="P174" i="37"/>
  <c r="O174" i="37"/>
  <c r="N174" i="37"/>
  <c r="M174" i="37"/>
  <c r="L174" i="37"/>
  <c r="Q173" i="37"/>
  <c r="P173" i="37"/>
  <c r="O173" i="37"/>
  <c r="N173" i="37"/>
  <c r="M173" i="37"/>
  <c r="L173" i="37"/>
  <c r="Q172" i="37"/>
  <c r="P172" i="37"/>
  <c r="O172" i="37"/>
  <c r="N172" i="37"/>
  <c r="M172" i="37"/>
  <c r="L172" i="37"/>
  <c r="Q163" i="37"/>
  <c r="P163" i="37"/>
  <c r="O163" i="37"/>
  <c r="N163" i="37"/>
  <c r="M163" i="37"/>
  <c r="L163" i="37"/>
  <c r="Q162" i="37"/>
  <c r="P162" i="37"/>
  <c r="O162" i="37"/>
  <c r="N162" i="37"/>
  <c r="M162" i="37"/>
  <c r="L162" i="37"/>
  <c r="Q161" i="37"/>
  <c r="P161" i="37"/>
  <c r="O161" i="37"/>
  <c r="N161" i="37"/>
  <c r="M161" i="37"/>
  <c r="L161" i="37"/>
  <c r="Q160" i="37"/>
  <c r="P160" i="37"/>
  <c r="O160" i="37"/>
  <c r="N160" i="37"/>
  <c r="M160" i="37"/>
  <c r="L160" i="37"/>
  <c r="Q148" i="37"/>
  <c r="P148" i="37"/>
  <c r="O148" i="37"/>
  <c r="N148" i="37"/>
  <c r="M148" i="37"/>
  <c r="L148" i="37"/>
  <c r="Q146" i="37"/>
  <c r="P146" i="37"/>
  <c r="O146" i="37"/>
  <c r="N146" i="37"/>
  <c r="M146" i="37"/>
  <c r="L146" i="37"/>
  <c r="Q145" i="37"/>
  <c r="P145" i="37"/>
  <c r="O145" i="37"/>
  <c r="N145" i="37"/>
  <c r="M145" i="37"/>
  <c r="L145" i="37"/>
  <c r="Q141" i="37"/>
  <c r="P141" i="37"/>
  <c r="O141" i="37"/>
  <c r="N141" i="37"/>
  <c r="M141" i="37"/>
  <c r="L141" i="37"/>
  <c r="Q140" i="37"/>
  <c r="P140" i="37"/>
  <c r="O140" i="37"/>
  <c r="N140" i="37"/>
  <c r="M140" i="37"/>
  <c r="L140" i="37"/>
  <c r="Q139" i="37"/>
  <c r="P139" i="37"/>
  <c r="O139" i="37"/>
  <c r="N139" i="37"/>
  <c r="M139" i="37"/>
  <c r="L139" i="37"/>
  <c r="Q133" i="37"/>
  <c r="P133" i="37"/>
  <c r="O133" i="37"/>
  <c r="N133" i="37"/>
  <c r="M133" i="37"/>
  <c r="L133" i="37"/>
  <c r="Q132" i="37"/>
  <c r="P132" i="37"/>
  <c r="O132" i="37"/>
  <c r="N132" i="37"/>
  <c r="M132" i="37"/>
  <c r="L132" i="37"/>
  <c r="Q131" i="37"/>
  <c r="P131" i="37"/>
  <c r="O131" i="37"/>
  <c r="N131" i="37"/>
  <c r="M131" i="37"/>
  <c r="L131" i="37"/>
  <c r="Q130" i="37"/>
  <c r="P130" i="37"/>
  <c r="O130" i="37"/>
  <c r="N130" i="37"/>
  <c r="M130" i="37"/>
  <c r="L130" i="37"/>
  <c r="Q123" i="37"/>
  <c r="P123" i="37"/>
  <c r="O123" i="37"/>
  <c r="N123" i="37"/>
  <c r="M123" i="37"/>
  <c r="L123" i="37"/>
  <c r="Q122" i="37"/>
  <c r="P122" i="37"/>
  <c r="O122" i="37"/>
  <c r="N122" i="37"/>
  <c r="M122" i="37"/>
  <c r="L122" i="37"/>
  <c r="Q121" i="37"/>
  <c r="P121" i="37"/>
  <c r="O121" i="37"/>
  <c r="N121" i="37"/>
  <c r="M121" i="37"/>
  <c r="L121" i="37"/>
  <c r="Q120" i="37"/>
  <c r="P120" i="37"/>
  <c r="O120" i="37"/>
  <c r="N120" i="37"/>
  <c r="M120" i="37"/>
  <c r="L120" i="37"/>
  <c r="Q98" i="37"/>
  <c r="P98" i="37"/>
  <c r="O98" i="37"/>
  <c r="N98" i="37"/>
  <c r="M98" i="37"/>
  <c r="Q93" i="37"/>
  <c r="P93" i="37"/>
  <c r="O93" i="37"/>
  <c r="N93" i="37"/>
  <c r="M93" i="37"/>
  <c r="L93" i="37"/>
  <c r="Q42" i="37"/>
  <c r="P42" i="37"/>
  <c r="O42" i="37"/>
  <c r="N42" i="37"/>
  <c r="M42" i="37"/>
  <c r="L42" i="37"/>
  <c r="Q40" i="37"/>
  <c r="P40" i="37"/>
  <c r="O40" i="37"/>
  <c r="N40" i="37"/>
  <c r="M40" i="37"/>
  <c r="L40" i="37"/>
  <c r="F308" i="37"/>
  <c r="F305" i="37"/>
  <c r="F303" i="37"/>
  <c r="F301" i="37"/>
  <c r="F299" i="37"/>
  <c r="K289" i="37"/>
  <c r="K288" i="37" s="1"/>
  <c r="J289" i="37"/>
  <c r="I289" i="37"/>
  <c r="I288" i="37" s="1"/>
  <c r="H289" i="37"/>
  <c r="G289" i="37"/>
  <c r="F289" i="37" s="1"/>
  <c r="J288" i="37"/>
  <c r="H288" i="37"/>
  <c r="K283" i="37"/>
  <c r="K282" i="37" s="1"/>
  <c r="J283" i="37"/>
  <c r="I283" i="37"/>
  <c r="I282" i="37" s="1"/>
  <c r="H283" i="37"/>
  <c r="G283" i="37"/>
  <c r="J282" i="37"/>
  <c r="H282" i="37"/>
  <c r="K278" i="37"/>
  <c r="J278" i="37"/>
  <c r="I278" i="37"/>
  <c r="I276" i="37" s="1"/>
  <c r="H278" i="37"/>
  <c r="G278" i="37"/>
  <c r="F278" i="37" s="1"/>
  <c r="K277" i="37"/>
  <c r="J277" i="37"/>
  <c r="J276" i="37" s="1"/>
  <c r="I277" i="37"/>
  <c r="H277" i="37"/>
  <c r="H276" i="37" s="1"/>
  <c r="G277" i="37"/>
  <c r="K276" i="37"/>
  <c r="K272" i="37"/>
  <c r="K270" i="37" s="1"/>
  <c r="J272" i="37"/>
  <c r="J270" i="37" s="1"/>
  <c r="I272" i="37"/>
  <c r="I270" i="37" s="1"/>
  <c r="H272" i="37"/>
  <c r="G272" i="37"/>
  <c r="F272" i="37" s="1"/>
  <c r="H270" i="37"/>
  <c r="K267" i="37"/>
  <c r="K265" i="37" s="1"/>
  <c r="J267" i="37"/>
  <c r="J265" i="37" s="1"/>
  <c r="I267" i="37"/>
  <c r="I265" i="37" s="1"/>
  <c r="H267" i="37"/>
  <c r="H265" i="37" s="1"/>
  <c r="G267" i="37"/>
  <c r="F267" i="37" s="1"/>
  <c r="K262" i="37"/>
  <c r="K260" i="37" s="1"/>
  <c r="J262" i="37"/>
  <c r="I262" i="37"/>
  <c r="I260" i="37" s="1"/>
  <c r="H262" i="37"/>
  <c r="G262" i="37"/>
  <c r="F262" i="37" s="1"/>
  <c r="J260" i="37"/>
  <c r="H260" i="37"/>
  <c r="K257" i="37"/>
  <c r="K255" i="37" s="1"/>
  <c r="J257" i="37"/>
  <c r="J255" i="37" s="1"/>
  <c r="I257" i="37"/>
  <c r="H257" i="37"/>
  <c r="H255" i="37" s="1"/>
  <c r="G257" i="37"/>
  <c r="I255" i="37"/>
  <c r="K252" i="37"/>
  <c r="J252" i="37"/>
  <c r="I252" i="37"/>
  <c r="H252" i="37"/>
  <c r="G252" i="37"/>
  <c r="K251" i="37"/>
  <c r="K250" i="37" s="1"/>
  <c r="J251" i="37"/>
  <c r="I251" i="37"/>
  <c r="I250" i="37" s="1"/>
  <c r="H251" i="37"/>
  <c r="G251" i="37"/>
  <c r="K245" i="37"/>
  <c r="J245" i="37"/>
  <c r="I245" i="37"/>
  <c r="H245" i="37"/>
  <c r="G245" i="37"/>
  <c r="F245" i="37" s="1"/>
  <c r="K244" i="37"/>
  <c r="J244" i="37"/>
  <c r="I244" i="37"/>
  <c r="H244" i="37"/>
  <c r="G244" i="37"/>
  <c r="K237" i="37"/>
  <c r="K236" i="37" s="1"/>
  <c r="J237" i="37"/>
  <c r="J236" i="37" s="1"/>
  <c r="I237" i="37"/>
  <c r="I236" i="37" s="1"/>
  <c r="H237" i="37"/>
  <c r="H236" i="37" s="1"/>
  <c r="G237" i="37"/>
  <c r="K234" i="37"/>
  <c r="J234" i="37"/>
  <c r="I234" i="37"/>
  <c r="H234" i="37"/>
  <c r="H231" i="37" s="1"/>
  <c r="G234" i="37"/>
  <c r="J231" i="37"/>
  <c r="K229" i="37"/>
  <c r="K226" i="37" s="1"/>
  <c r="J229" i="37"/>
  <c r="I229" i="37"/>
  <c r="I226" i="37" s="1"/>
  <c r="H229" i="37"/>
  <c r="H226" i="37" s="1"/>
  <c r="G229" i="37"/>
  <c r="J226" i="37"/>
  <c r="K224" i="37"/>
  <c r="K221" i="37" s="1"/>
  <c r="J224" i="37"/>
  <c r="I224" i="37"/>
  <c r="I221" i="37" s="1"/>
  <c r="H224" i="37"/>
  <c r="H221" i="37" s="1"/>
  <c r="G224" i="37"/>
  <c r="F224" i="37" s="1"/>
  <c r="J221" i="37"/>
  <c r="K218" i="37"/>
  <c r="K215" i="37" s="1"/>
  <c r="J218" i="37"/>
  <c r="I218" i="37"/>
  <c r="I215" i="37" s="1"/>
  <c r="H218" i="37"/>
  <c r="H215" i="37" s="1"/>
  <c r="G218" i="37"/>
  <c r="F218" i="37" s="1"/>
  <c r="J215" i="37"/>
  <c r="K211" i="37"/>
  <c r="K210" i="37" s="1"/>
  <c r="J211" i="37"/>
  <c r="J210" i="37" s="1"/>
  <c r="I211" i="37"/>
  <c r="H211" i="37"/>
  <c r="H210" i="37" s="1"/>
  <c r="G211" i="37"/>
  <c r="F211" i="37" s="1"/>
  <c r="I210" i="37"/>
  <c r="K207" i="37"/>
  <c r="J207" i="37"/>
  <c r="I207" i="37"/>
  <c r="H207" i="37"/>
  <c r="G207" i="37"/>
  <c r="F207" i="37" s="1"/>
  <c r="K206" i="37"/>
  <c r="J206" i="37"/>
  <c r="I206" i="37"/>
  <c r="H206" i="37"/>
  <c r="G206" i="37"/>
  <c r="H205" i="37"/>
  <c r="J202" i="37"/>
  <c r="I202" i="37"/>
  <c r="H202" i="37"/>
  <c r="G202" i="37"/>
  <c r="J201" i="37"/>
  <c r="I201" i="37"/>
  <c r="H201" i="37"/>
  <c r="G201" i="37"/>
  <c r="F201" i="37" s="1"/>
  <c r="J200" i="37"/>
  <c r="I200" i="37"/>
  <c r="H200" i="37"/>
  <c r="H199" i="37" s="1"/>
  <c r="G200" i="37"/>
  <c r="J199" i="37"/>
  <c r="K193" i="37"/>
  <c r="J193" i="37"/>
  <c r="I193" i="37"/>
  <c r="H193" i="37"/>
  <c r="G193" i="37"/>
  <c r="K192" i="37"/>
  <c r="K191" i="37" s="1"/>
  <c r="J192" i="37"/>
  <c r="I192" i="37"/>
  <c r="I191" i="37" s="1"/>
  <c r="H192" i="37"/>
  <c r="G192" i="37"/>
  <c r="K188" i="37"/>
  <c r="J188" i="37"/>
  <c r="I188" i="37"/>
  <c r="H188" i="37"/>
  <c r="G188" i="37"/>
  <c r="K187" i="37"/>
  <c r="J187" i="37"/>
  <c r="I187" i="37"/>
  <c r="H187" i="37"/>
  <c r="G187" i="37"/>
  <c r="F187" i="37" s="1"/>
  <c r="K186" i="37"/>
  <c r="K185" i="37" s="1"/>
  <c r="J186" i="37"/>
  <c r="J185" i="37" s="1"/>
  <c r="I186" i="37"/>
  <c r="H186" i="37"/>
  <c r="H185" i="37" s="1"/>
  <c r="G186" i="37"/>
  <c r="I185" i="37"/>
  <c r="K178" i="37"/>
  <c r="K177" i="37" s="1"/>
  <c r="J178" i="37"/>
  <c r="J177" i="37" s="1"/>
  <c r="I178" i="37"/>
  <c r="H178" i="37"/>
  <c r="H177" i="37" s="1"/>
  <c r="G178" i="37"/>
  <c r="I177" i="37"/>
  <c r="K175" i="37"/>
  <c r="J175" i="37"/>
  <c r="I175" i="37"/>
  <c r="H175" i="37"/>
  <c r="G175" i="37"/>
  <c r="K174" i="37"/>
  <c r="J174" i="37"/>
  <c r="I174" i="37"/>
  <c r="H174" i="37"/>
  <c r="G174" i="37"/>
  <c r="F174" i="37" s="1"/>
  <c r="J173" i="37"/>
  <c r="I173" i="37"/>
  <c r="H173" i="37"/>
  <c r="G173" i="37"/>
  <c r="K163" i="37"/>
  <c r="J163" i="37"/>
  <c r="I163" i="37"/>
  <c r="H163" i="37"/>
  <c r="G163" i="37"/>
  <c r="F163" i="37" s="1"/>
  <c r="K162" i="37"/>
  <c r="J162" i="37"/>
  <c r="J160" i="37" s="1"/>
  <c r="I162" i="37"/>
  <c r="H162" i="37"/>
  <c r="H160" i="37" s="1"/>
  <c r="G162" i="37"/>
  <c r="K161" i="37"/>
  <c r="J161" i="37"/>
  <c r="I161" i="37"/>
  <c r="I160" i="37" s="1"/>
  <c r="H161" i="37"/>
  <c r="G161" i="37"/>
  <c r="F161" i="37" s="1"/>
  <c r="K148" i="37"/>
  <c r="J148" i="37"/>
  <c r="I148" i="37"/>
  <c r="H148" i="37"/>
  <c r="G148" i="37"/>
  <c r="F148" i="37" s="1"/>
  <c r="K146" i="37"/>
  <c r="J146" i="37"/>
  <c r="J145" i="37" s="1"/>
  <c r="I146" i="37"/>
  <c r="H146" i="37"/>
  <c r="H145" i="37" s="1"/>
  <c r="G146" i="37"/>
  <c r="K141" i="37"/>
  <c r="J141" i="37"/>
  <c r="I141" i="37"/>
  <c r="H141" i="37"/>
  <c r="G141" i="37"/>
  <c r="F141" i="37" s="1"/>
  <c r="K140" i="37"/>
  <c r="J140" i="37"/>
  <c r="I140" i="37"/>
  <c r="H140" i="37"/>
  <c r="G140" i="37"/>
  <c r="K133" i="37"/>
  <c r="J133" i="37"/>
  <c r="I133" i="37"/>
  <c r="H133" i="37"/>
  <c r="G133" i="37"/>
  <c r="F133" i="37" s="1"/>
  <c r="K132" i="37"/>
  <c r="J132" i="37"/>
  <c r="J130" i="37" s="1"/>
  <c r="I132" i="37"/>
  <c r="H132" i="37"/>
  <c r="G132" i="37"/>
  <c r="K131" i="37"/>
  <c r="J131" i="37"/>
  <c r="I131" i="37"/>
  <c r="H131" i="37"/>
  <c r="G131" i="37"/>
  <c r="F131" i="37" s="1"/>
  <c r="K123" i="37"/>
  <c r="J123" i="37"/>
  <c r="I123" i="37"/>
  <c r="H123" i="37"/>
  <c r="G123" i="37"/>
  <c r="F123" i="37" s="1"/>
  <c r="K122" i="37"/>
  <c r="J122" i="37"/>
  <c r="I122" i="37"/>
  <c r="H122" i="37"/>
  <c r="H120" i="37" s="1"/>
  <c r="G122" i="37"/>
  <c r="K121" i="37"/>
  <c r="J121" i="37"/>
  <c r="I121" i="37"/>
  <c r="I120" i="37" s="1"/>
  <c r="H121" i="37"/>
  <c r="G121" i="37"/>
  <c r="F121" i="37" s="1"/>
  <c r="K98" i="37"/>
  <c r="J98" i="37"/>
  <c r="I98" i="37"/>
  <c r="H98" i="37"/>
  <c r="G98" i="37"/>
  <c r="K93" i="37"/>
  <c r="J93" i="37"/>
  <c r="I93" i="37"/>
  <c r="H93" i="37"/>
  <c r="G93" i="37"/>
  <c r="K42" i="37"/>
  <c r="J42" i="37"/>
  <c r="I42" i="37"/>
  <c r="H42" i="37"/>
  <c r="F42" i="37"/>
  <c r="H40" i="37"/>
  <c r="J40" i="37"/>
  <c r="G191" i="37" l="1"/>
  <c r="F192" i="37"/>
  <c r="G236" i="37"/>
  <c r="F236" i="37" s="1"/>
  <c r="F237" i="37"/>
  <c r="G250" i="37"/>
  <c r="F251" i="37"/>
  <c r="F41" i="37"/>
  <c r="F93" i="37"/>
  <c r="F122" i="37"/>
  <c r="H130" i="37"/>
  <c r="F132" i="37"/>
  <c r="F140" i="37"/>
  <c r="F146" i="37"/>
  <c r="F162" i="37"/>
  <c r="F173" i="37"/>
  <c r="J172" i="37"/>
  <c r="F175" i="37"/>
  <c r="G177" i="37"/>
  <c r="F177" i="37" s="1"/>
  <c r="F178" i="37"/>
  <c r="G185" i="37"/>
  <c r="F185" i="37" s="1"/>
  <c r="F186" i="37"/>
  <c r="F188" i="37"/>
  <c r="F193" i="37"/>
  <c r="F200" i="37"/>
  <c r="F202" i="37"/>
  <c r="F206" i="37"/>
  <c r="I205" i="37"/>
  <c r="K205" i="37"/>
  <c r="J205" i="37"/>
  <c r="G210" i="37"/>
  <c r="F210" i="37" s="1"/>
  <c r="F229" i="37"/>
  <c r="F234" i="37"/>
  <c r="F244" i="37"/>
  <c r="F252" i="37"/>
  <c r="F257" i="37"/>
  <c r="F277" i="37"/>
  <c r="F283" i="37"/>
  <c r="J120" i="37"/>
  <c r="I130" i="37"/>
  <c r="H172" i="37"/>
  <c r="I199" i="37"/>
  <c r="K199" i="37"/>
  <c r="I243" i="37"/>
  <c r="K243" i="37"/>
  <c r="H250" i="37"/>
  <c r="J250" i="37"/>
  <c r="G276" i="37"/>
  <c r="F276" i="37" s="1"/>
  <c r="H139" i="37"/>
  <c r="K130" i="37"/>
  <c r="I172" i="37"/>
  <c r="K172" i="37"/>
  <c r="G199" i="37"/>
  <c r="F199" i="37" s="1"/>
  <c r="G205" i="37"/>
  <c r="F205" i="37" s="1"/>
  <c r="G226" i="37"/>
  <c r="F226" i="37" s="1"/>
  <c r="H243" i="37"/>
  <c r="J243" i="37"/>
  <c r="H110" i="37"/>
  <c r="H108" i="37" s="1"/>
  <c r="J110" i="37"/>
  <c r="K120" i="37"/>
  <c r="K160" i="37"/>
  <c r="G40" i="37"/>
  <c r="I40" i="37"/>
  <c r="K40" i="37"/>
  <c r="F40" i="37" s="1"/>
  <c r="G120" i="37"/>
  <c r="G130" i="37"/>
  <c r="F130" i="37" s="1"/>
  <c r="I139" i="37"/>
  <c r="K139" i="37"/>
  <c r="J139" i="37"/>
  <c r="G160" i="37"/>
  <c r="F160" i="37" s="1"/>
  <c r="G172" i="37"/>
  <c r="H191" i="37"/>
  <c r="J191" i="37"/>
  <c r="J108" i="37"/>
  <c r="G110" i="37"/>
  <c r="I110" i="37"/>
  <c r="I108" i="37" s="1"/>
  <c r="K110" i="37"/>
  <c r="K108" i="37" s="1"/>
  <c r="I145" i="37"/>
  <c r="K145" i="37"/>
  <c r="I295" i="37"/>
  <c r="I316" i="37" s="1"/>
  <c r="K295" i="37"/>
  <c r="G255" i="37"/>
  <c r="F255" i="37" s="1"/>
  <c r="G265" i="37"/>
  <c r="F265" i="37" s="1"/>
  <c r="G282" i="37"/>
  <c r="F282" i="37" s="1"/>
  <c r="G288" i="37"/>
  <c r="F288" i="37" s="1"/>
  <c r="G294" i="37"/>
  <c r="I293" i="37"/>
  <c r="K293" i="37"/>
  <c r="K314" i="37" s="1"/>
  <c r="Q293" i="37"/>
  <c r="Q314" i="37" s="1"/>
  <c r="O293" i="37"/>
  <c r="O314" i="37" s="1"/>
  <c r="Q295" i="37"/>
  <c r="P295" i="37"/>
  <c r="O295" i="37"/>
  <c r="Q294" i="37"/>
  <c r="Q315" i="37" s="1"/>
  <c r="O294" i="37"/>
  <c r="O315" i="37" s="1"/>
  <c r="L295" i="37"/>
  <c r="N295" i="37"/>
  <c r="L294" i="37"/>
  <c r="L315" i="37" s="1"/>
  <c r="N294" i="37"/>
  <c r="N315" i="37" s="1"/>
  <c r="M295" i="37"/>
  <c r="M294" i="37"/>
  <c r="M315" i="37" s="1"/>
  <c r="M293" i="37"/>
  <c r="P294" i="37"/>
  <c r="P315" i="37" s="1"/>
  <c r="P293" i="37"/>
  <c r="N293" i="37"/>
  <c r="N314" i="37" s="1"/>
  <c r="L293" i="37"/>
  <c r="L292" i="37" s="1"/>
  <c r="L110" i="37"/>
  <c r="L108" i="37" s="1"/>
  <c r="N110" i="37"/>
  <c r="N108" i="37" s="1"/>
  <c r="P110" i="37"/>
  <c r="P108" i="37" s="1"/>
  <c r="M110" i="37"/>
  <c r="M108" i="37" s="1"/>
  <c r="O110" i="37"/>
  <c r="O108" i="37" s="1"/>
  <c r="Q110" i="37"/>
  <c r="Q108" i="37" s="1"/>
  <c r="G315" i="37"/>
  <c r="I314" i="37"/>
  <c r="G139" i="37"/>
  <c r="F139" i="37" s="1"/>
  <c r="G145" i="37"/>
  <c r="F145" i="37" s="1"/>
  <c r="G215" i="37"/>
  <c r="F215" i="37" s="1"/>
  <c r="G221" i="37"/>
  <c r="F221" i="37" s="1"/>
  <c r="G231" i="37"/>
  <c r="I231" i="37"/>
  <c r="K231" i="37"/>
  <c r="H295" i="37"/>
  <c r="H316" i="37" s="1"/>
  <c r="J295" i="37"/>
  <c r="J316" i="37" s="1"/>
  <c r="G243" i="37"/>
  <c r="F243" i="37" s="1"/>
  <c r="G260" i="37"/>
  <c r="F260" i="37" s="1"/>
  <c r="H293" i="37"/>
  <c r="J293" i="37"/>
  <c r="K294" i="37"/>
  <c r="K315" i="37" s="1"/>
  <c r="G270" i="37"/>
  <c r="F270" i="37" s="1"/>
  <c r="H294" i="37"/>
  <c r="H315" i="37" s="1"/>
  <c r="J294" i="37"/>
  <c r="J315" i="37" s="1"/>
  <c r="G293" i="37"/>
  <c r="I294" i="37"/>
  <c r="I315" i="37" s="1"/>
  <c r="G295" i="37"/>
  <c r="F295" i="37" s="1"/>
  <c r="F172" i="37" l="1"/>
  <c r="G314" i="37"/>
  <c r="F293" i="37"/>
  <c r="F231" i="37"/>
  <c r="G108" i="37"/>
  <c r="F108" i="37" s="1"/>
  <c r="F110" i="37"/>
  <c r="F120" i="37"/>
  <c r="F294" i="37"/>
  <c r="F250" i="37"/>
  <c r="F191" i="37"/>
  <c r="F315" i="37"/>
  <c r="N316" i="37"/>
  <c r="K316" i="37"/>
  <c r="O316" i="37"/>
  <c r="O313" i="37" s="1"/>
  <c r="Q316" i="37"/>
  <c r="P316" i="37"/>
  <c r="L316" i="37"/>
  <c r="M316" i="37"/>
  <c r="M292" i="37"/>
  <c r="M314" i="37"/>
  <c r="M313" i="37" s="1"/>
  <c r="Q292" i="37"/>
  <c r="O292" i="37"/>
  <c r="N313" i="37"/>
  <c r="P292" i="37"/>
  <c r="P314" i="37"/>
  <c r="N292" i="37"/>
  <c r="L314" i="37"/>
  <c r="L313" i="37" s="1"/>
  <c r="Q313" i="37"/>
  <c r="P313" i="37"/>
  <c r="G316" i="37"/>
  <c r="F316" i="37" s="1"/>
  <c r="G292" i="37"/>
  <c r="J292" i="37"/>
  <c r="J314" i="37"/>
  <c r="K292" i="37"/>
  <c r="I292" i="37"/>
  <c r="H292" i="37"/>
  <c r="H314" i="37"/>
  <c r="K313" i="37"/>
  <c r="I313" i="37"/>
  <c r="F292" i="37" l="1"/>
  <c r="G313" i="37"/>
  <c r="H313" i="37"/>
  <c r="F314" i="37"/>
  <c r="F313" i="37" s="1"/>
  <c r="J313" i="37"/>
</calcChain>
</file>

<file path=xl/sharedStrings.xml><?xml version="1.0" encoding="utf-8"?>
<sst xmlns="http://schemas.openxmlformats.org/spreadsheetml/2006/main" count="711" uniqueCount="321">
  <si>
    <t>Наименование мероприятия</t>
  </si>
  <si>
    <t>Исполнитель</t>
  </si>
  <si>
    <t>Источник финансирования</t>
  </si>
  <si>
    <t>Сумма, тыс. руб.</t>
  </si>
  <si>
    <t>В том числе по годам</t>
  </si>
  <si>
    <t>бюджет МО МР «Печора»</t>
  </si>
  <si>
    <t>III. Мероприятия по энергосбережению в организациях с участием муниципального образования и повышению энергетической эффективности этих организаций</t>
  </si>
  <si>
    <t>1. Проведение энергетического обследования зданий, строений, сооружений</t>
  </si>
  <si>
    <t>объект</t>
  </si>
  <si>
    <t>2012г.- 1</t>
  </si>
  <si>
    <t>Администрация МР «Печора»</t>
  </si>
  <si>
    <t>Управление образования муниципального района «Печора»</t>
  </si>
  <si>
    <t>2012г.-20</t>
  </si>
  <si>
    <t>2013г.-8</t>
  </si>
  <si>
    <t>Управление культуры и туризма муниципального района «Печора»</t>
  </si>
  <si>
    <t>2012г.-15</t>
  </si>
  <si>
    <t>МУ «Печорская ЦРБ»</t>
  </si>
  <si>
    <t>2012г.-1</t>
  </si>
  <si>
    <t>МУП «Ритуал»</t>
  </si>
  <si>
    <t>2012г.- 3</t>
  </si>
  <si>
    <t>МУП «Рембыттехника»</t>
  </si>
  <si>
    <t>2. Оснащение зданий, строений сооружений приборами учета тепловой энергии</t>
  </si>
  <si>
    <t>Штук</t>
  </si>
  <si>
    <t>2010г.- 1</t>
  </si>
  <si>
    <t>2012г.-2</t>
  </si>
  <si>
    <t>2011г.-2</t>
  </si>
  <si>
    <t xml:space="preserve">2010г.-1 </t>
  </si>
  <si>
    <t>МУП «Ретро»</t>
  </si>
  <si>
    <t>3.Установка прибора учета холодного водоснабжения</t>
  </si>
  <si>
    <t>штук</t>
  </si>
  <si>
    <t>2013г.-1</t>
  </si>
  <si>
    <t>2011г. -2</t>
  </si>
  <si>
    <t>4. Установка прибора учета горячего водоснабжения</t>
  </si>
  <si>
    <t>2010г.-1</t>
  </si>
  <si>
    <t>5. Установка энергосберегающих окон</t>
  </si>
  <si>
    <t>2011г.-7</t>
  </si>
  <si>
    <t>Комитет по управлению муниципальной собственностью муниципального района «Печора»</t>
  </si>
  <si>
    <t>МУП «Аптека № 19»</t>
  </si>
  <si>
    <t>2010г. – 1</t>
  </si>
  <si>
    <t>МУП «Печорское время»</t>
  </si>
  <si>
    <t>6. Замена энергосберегающих ламп</t>
  </si>
  <si>
    <t>2011г.-1</t>
  </si>
  <si>
    <t>2014г.-40</t>
  </si>
  <si>
    <t>МУП «Оптика»</t>
  </si>
  <si>
    <t>7. Проведение капитального ремонта системы электроснабжения</t>
  </si>
  <si>
    <t>8. Установка автоматических доводчиков на входных дверях</t>
  </si>
  <si>
    <t>9. Содержание в исправном состоянии запорно-регулирующей арматуры систем отопления, горячего и холодного водоснабжения</t>
  </si>
  <si>
    <t>2014г.-1</t>
  </si>
  <si>
    <t>11. Установка светильников с отражающей поверхностью</t>
  </si>
  <si>
    <t>12. Регулярная очистка окон</t>
  </si>
  <si>
    <t>Кв. м</t>
  </si>
  <si>
    <t>13. Уплотнение оконных и дверных проемов</t>
  </si>
  <si>
    <t>14. Установка энергосберегающих дверей</t>
  </si>
  <si>
    <t>15. Ремонт пункта расчета холодного водоснабжения</t>
  </si>
  <si>
    <t>пункт</t>
  </si>
  <si>
    <t>16. Утепление ворот в стояночных боксах гаража</t>
  </si>
  <si>
    <t>17. Установка электроконвекторов</t>
  </si>
  <si>
    <t>2012г.-9</t>
  </si>
  <si>
    <t>18. Осуществление технологического присоединения</t>
  </si>
  <si>
    <t>19. Ремонт (замена) системы отопления</t>
  </si>
  <si>
    <t>21. Проведение гидравлической регулировки, автоматической/ручной балансировки распределительных систем отопления и стояков в здании</t>
  </si>
  <si>
    <t>Планирование   работы транспорта          и транспортных процессов   (развитие системы логистики)  в городских поселениях</t>
  </si>
  <si>
    <t>Организация системы муниципальных маршрутов городского и пригородного общественного транспорта</t>
  </si>
  <si>
    <t xml:space="preserve">Мероприятия        по замещению природным газом        бензина, используемого  транспортными  средствами в качестве моторного топлива    </t>
  </si>
  <si>
    <t>Переоборудование транспортных средств, оснащенных бензиновыми двигателями на использование газа</t>
  </si>
  <si>
    <t>Предприятия и организации МР «Печора»</t>
  </si>
  <si>
    <t>Информационно-аналитическое обеспечение государственной политики в области повышения энергетической эффективности и энергосбережения</t>
  </si>
  <si>
    <t xml:space="preserve">Информационное  обеспечение мероприятий        по энергосбережению    и повышению энергетической эффективности        </t>
  </si>
  <si>
    <t xml:space="preserve">Мероприятия по  учету в      инвестиционных программах организаций коммунального комплекса   мер    по энергосбережению    и повышению энергетической эффективности        </t>
  </si>
  <si>
    <t xml:space="preserve">Организация  обучения специалистов        в области  энергосбережения    и энергетической  эффективности, в  том числе   по   вопросам проведения энергетических       </t>
  </si>
  <si>
    <t xml:space="preserve">обследований,   подготовки          и реализации энергосервисных договоров            </t>
  </si>
  <si>
    <t xml:space="preserve">(контрактов)         </t>
  </si>
  <si>
    <t xml:space="preserve">Информирование  руководителей муниципальных  бюджетных  учреждений о       необходимости проведения мероприятий        по энергосбережению    и энергетической       </t>
  </si>
  <si>
    <t xml:space="preserve">эффективности, в  том числе  о  возможности заключения энергосервисных      </t>
  </si>
  <si>
    <t>договоров   (контрактов)   и   об</t>
  </si>
  <si>
    <t xml:space="preserve">особенностях их заключения           </t>
  </si>
  <si>
    <t>Структурные подразделения администрации МР «Печора» в отношении подведомственных организаций</t>
  </si>
  <si>
    <t>Образовательные программы для школьников, наглядная агитация</t>
  </si>
  <si>
    <t xml:space="preserve"> средства бюджета МО МР «Печора»</t>
  </si>
  <si>
    <t>средства бюджета ГП «Печора»</t>
  </si>
  <si>
    <t>внебюджетные источники</t>
  </si>
  <si>
    <t xml:space="preserve">Мероприятия,  направленные       на содействие заключению и          реализации энергосервисных договоров     (контрактов) муниципальными бюджетными учреждениями     </t>
  </si>
  <si>
    <t>20. Заключение энергосервисных договоров на осуществление исполнителем действий, направленных на энергосбережение и повышение энергетической эффективности использования энергетических ресурсов заказчиком</t>
  </si>
  <si>
    <t>22. Установка теплоотражателей на приборы отопления</t>
  </si>
  <si>
    <t>23. Утепление наружных ограждающих конструкций (ремонт фасада)</t>
  </si>
  <si>
    <t>24. Замер сопротивления изоляции электропроводки</t>
  </si>
  <si>
    <t>МОУ "СОШ с. Приуральское"</t>
  </si>
  <si>
    <t>МДОУ "Детский сад с. Приуральское"</t>
  </si>
  <si>
    <t>26. Замена системы канализации и водоснабжения на автономную в МОУ "СОШ с. Приуральское"</t>
  </si>
  <si>
    <t>Всего, в том числе:</t>
  </si>
  <si>
    <t>Бюджет ГП "Печора"</t>
  </si>
  <si>
    <t>Отдел информационно-аналитической работы и общественных связей администрации МР «Печора», управляющие и энергоснабжающие организации, ТСЖ</t>
  </si>
  <si>
    <t>Наименование работ, объекта</t>
  </si>
  <si>
    <t>Объем работ</t>
  </si>
  <si>
    <t>I. Мероприятия по энергоснабжению и повышению энергетической эффективности жилищного фонда</t>
  </si>
  <si>
    <t xml:space="preserve">Мероприятия,  направленные       на установление  целевых показателей повышения эффективности использования энергетических ресурсов  в  жилищном фонде,        включая годовой        расход тепловой            и электрической энергии на  один   квадратный метр,  в  том   числе мероприятия,  направленные на  сбор и  анализ  информации об  энергопотреблении жилых домов          </t>
  </si>
  <si>
    <t xml:space="preserve">Ранжирование  многоквартирных домов по  уровню энергоэффективности, выявление многоквартирных  домов,      требующих реализации первоочередных мер по повышению   энергоэффективности,         сопоставление уровней энергоэффективности с российскими         и зарубежными аналогами и  оценка   на   этой основе     потенциала энергосбережения  </t>
  </si>
  <si>
    <t>929 многоквартирных домов</t>
  </si>
  <si>
    <t>Мероприятия        по энергосбережению    и повышению энергетической   эффективности       в отношении      общего имущества собственников помещений           в многоквартирных домах</t>
  </si>
  <si>
    <t>Управляющие организации, ТСЖ</t>
  </si>
  <si>
    <t>Бюджет МР «Печора»</t>
  </si>
  <si>
    <t xml:space="preserve">Утепление наружной стены фасада </t>
  </si>
  <si>
    <t>190 м²</t>
  </si>
  <si>
    <t xml:space="preserve">Мероприятия, направленные на повышение уровня оснащенности  общедомовыми и поквартирными  приборами учета используемых  энергетических  ресурсов  и  воды,  в том  числе информирование  потребителей        о требованиях по оснащению приборами учета,  автоматизация расчетов за потребляемые энергетические  ресурсы, внедрение        систем дистанционного снятия показаний приборов учета используемых энергетических ресурсов  </t>
  </si>
  <si>
    <t>Проектирование установки узлов учета тепловой энергии системы отопления и ГВС</t>
  </si>
  <si>
    <t>9 домов</t>
  </si>
  <si>
    <t>ОАО «Тепловая сервисная компания»</t>
  </si>
  <si>
    <t>75 домов</t>
  </si>
  <si>
    <t>ж/д часть города</t>
  </si>
  <si>
    <t>Установка на границе эксплуатационной принадлежности (на вводе в дом) многотарифных общедомовых счетчиков и дифференцированной по зонам суток системы тарифов с внедрением автоматизированных систем контроля и учета энергоресурсов (АСКУЭ)</t>
  </si>
  <si>
    <t>52 дома</t>
  </si>
  <si>
    <t>Энергоснабжающая организация</t>
  </si>
  <si>
    <t>Внебюджетные источники</t>
  </si>
  <si>
    <t>Мероприятия, обеспечивающие  распространение информации         об установленных законодательством  об энергосбережении    и повышении  энергетической  эффективности   требованиях, предъявляемых       к собственникам   жилых домов,  собственникам помещений           в многоквартирных домах,         лицам, ответственным      за содержание  многоквартирных домов, информирование жителей  о  возможных типовых      решениях повышения   энергетической эффективности       и энергосбережения  (использование  энергосберегающих   ламп, приборов учета, более     экономичных бытовых     приборов, утепление  и   т.д.), пропаганду реализации мер, направленных на снижение пикового потребления электрической энергии населением</t>
  </si>
  <si>
    <t>Публикации в СМИ, проведение собраний собственников жилых помещений и др.</t>
  </si>
  <si>
    <t xml:space="preserve">Разработка технико-экономических обоснований        на внедрение энергосберегающих мероприятий          </t>
  </si>
  <si>
    <t xml:space="preserve">Проведение энергетических обследований, включая диагностику   оптимальности структуры потребления энергетических ресурсов             </t>
  </si>
  <si>
    <t>Составление энергетических паспортов</t>
  </si>
  <si>
    <t>Реализация мероприятий по повышению энергетической  эффективности при проведении  капитального  ремонта многоквартирных домов</t>
  </si>
  <si>
    <t>В соответствии с программами капитального ремонта многоквартирных домов на текущий год</t>
  </si>
  <si>
    <t>Управляющие организации, ТСЖ, Управление  по муниципальному хозяйству, строительству и промышленности администрации МР «Печора»</t>
  </si>
  <si>
    <t xml:space="preserve">Утепление многоквартирных домов,   квартир    и площади  мест  общего пользования         в многоквартирных  домах, не  подлежащих капитальному ремонту, а   также   внедрение систем  регулирования потребления энергетических   ресурсов             </t>
  </si>
  <si>
    <t>Уменьшение потерь тепла за счет утепления фасадов (заделка швов, штукатурка и т.п.)</t>
  </si>
  <si>
    <t>13 домов</t>
  </si>
  <si>
    <t>Управляющие организации</t>
  </si>
  <si>
    <t>Ремонт кровли, в т.ч. утепление чердаков с ремонтом слуховых окон, вентиляционных систем</t>
  </si>
  <si>
    <t>42 дома</t>
  </si>
  <si>
    <t>Осушение, ремонт и утепление подвалов</t>
  </si>
  <si>
    <t>8 домов</t>
  </si>
  <si>
    <t xml:space="preserve">Размещение на фасадах многоквартирных домов указателей классов их энергетической  эффективности   </t>
  </si>
  <si>
    <t>В многоквартирных домах после капитального ремонта</t>
  </si>
  <si>
    <t>В соответствии с программами капитального ремонта многоквартирных домов</t>
  </si>
  <si>
    <t xml:space="preserve">Мероприятия        по повышению   энергетической  эффективности  систем освещения,    включая мероприятия по замене ламп  накаливания  на энергоэффективные осветительные устройства  в многоквартирных домах,     перекладка электрических   сетей для  снижения  потерь электроэнергии       </t>
  </si>
  <si>
    <t>Ремонт внутридомовых систем электроснабжения</t>
  </si>
  <si>
    <t xml:space="preserve">Мероприятия, направленные       на повышение энергетической эффективности крупных электробытовых  приборов (стимулирование замены холодильников, морозильников и стиральных  машин  со роком службы выше 15 лет на энергоэффективные    модели)              </t>
  </si>
  <si>
    <t>Публикация в СМИ, проведение собраний собственников жилья, проведение конкурсов по энергосбережению и др.</t>
  </si>
  <si>
    <t xml:space="preserve">Повышение энергетической  эффективности использования  лифтового хозяйства  </t>
  </si>
  <si>
    <t>Замена электродвигателей на более энергоэффективные</t>
  </si>
  <si>
    <t xml:space="preserve">Повышение эффективности  использования       и сокращение     потерь воды                 </t>
  </si>
  <si>
    <t>Замена ветхих систем водоснабжения</t>
  </si>
  <si>
    <t>4330 п.м.</t>
  </si>
  <si>
    <t xml:space="preserve">Автоматизация   потребления  тепловой энергии  многоквартирными домами (автоматизация тепловых     пунктов, пофасадное (регулирование)    </t>
  </si>
  <si>
    <t xml:space="preserve">Тепловая     изоляция трубопроводов       и повышение  энергетической  эффективности оборудования тепловых пунктов,   разводящих трубопроводов    отопления и  горячего водоснабжения        </t>
  </si>
  <si>
    <t>Теплоизоляция (восстановление теплоизоляции) внутренних трубопроводов систем отопления и горячего водоснабжения в подвалах и на чердаках (при верхней проводке)</t>
  </si>
  <si>
    <t>33 дома</t>
  </si>
  <si>
    <t>Восстановление/ внедрение циркуляционных систем горячего водоснабжения, проведение  гидравлической регулировки,  автоматической/  ручной   балансировки распределительных систем  отопления   и стояков</t>
  </si>
  <si>
    <t xml:space="preserve">Установка  частотного регулирования   приводов  насосов   в системах     горячего водоснабжения             </t>
  </si>
  <si>
    <t>II. Мероприятия по энергосбережению и повышению энергетической эффективности систем коммунальной инфраструктуры</t>
  </si>
  <si>
    <t>Проведение энергетического аудита</t>
  </si>
  <si>
    <t>Энергоаудит  и паспортизация объектов</t>
  </si>
  <si>
    <t>Объекты водоснабжения и водоотведения</t>
  </si>
  <si>
    <t>МУП «Горводоканал»</t>
  </si>
  <si>
    <t>Энергетическое обследование специализированной организацией</t>
  </si>
  <si>
    <t>Энергетическое обследование котельных</t>
  </si>
  <si>
    <t>11 ед.</t>
  </si>
  <si>
    <t>ООО «ТЭК-Печора»</t>
  </si>
  <si>
    <t>Энергетическое обследование котельных, объектов водоснабжения и водоотведения</t>
  </si>
  <si>
    <t>18 котельных, 10 СБО, 22 КНС, 5 СП-2</t>
  </si>
  <si>
    <t>ООО «Тепловая компания»</t>
  </si>
  <si>
    <t xml:space="preserve"> Анализ договоров электро-, тепло-, газо- и водоснабжения жилых многоквартирных домов на предмет выявления положений договоров, препятствующих реализации мер по повышению энергетической эффективности</t>
  </si>
  <si>
    <t>Оценка аварийности и потерь в тепловых, электрических  и водопроводных сетях</t>
  </si>
  <si>
    <t>Оперативно - диспетчерский контроль</t>
  </si>
  <si>
    <t>постоянно</t>
  </si>
  <si>
    <t>МУП «Горводоканал»,</t>
  </si>
  <si>
    <t>ОАО «Тепловая сервисная компания»,</t>
  </si>
  <si>
    <t>ООО «ТЭК-Печора»,</t>
  </si>
  <si>
    <t>Оптимизация режимов работы энергоисточников, количества котельных и их установленной мощности с учетом корректировок схем  энергосбережения, местных условий и видов топлива</t>
  </si>
  <si>
    <t>Переключение нагрузки по ГВС в летний период от котельных №№3, 7,18,9 на котельную №1</t>
  </si>
  <si>
    <t>5 ед.</t>
  </si>
  <si>
    <t>Проведение режимной наладки по котельным №33 -  п. Каджером, №57 – п. Талый, №22- п. Озерный, №58 – п. Косью, №26 – п. Путеец, №42-п. Набережный</t>
  </si>
  <si>
    <t>6 ед.</t>
  </si>
  <si>
    <t xml:space="preserve"> Разработка технико-экономических обоснований на внедрение энергосберегающих технологий в целях привлечения внебюджетного финансирования. </t>
  </si>
  <si>
    <t>Вывод из эксплуатации муниципальных котельных, выработавших ресурс, или имеющих избыточные мощности</t>
  </si>
  <si>
    <t>Закрытие котельных: №1, № 18</t>
  </si>
  <si>
    <t>2 ед.</t>
  </si>
  <si>
    <t>Бюджет МО МР «Печора»</t>
  </si>
  <si>
    <t>Закрытие котельных: №41 – п. Белый – Ю;</t>
  </si>
  <si>
    <t>№44 – п. Набережный</t>
  </si>
  <si>
    <t>Модернизация котельных, в том числе с использованием энергоэффективного оборудования с высоким коэффициентом полезного действия</t>
  </si>
  <si>
    <t>Автоматизация ЦТП</t>
  </si>
  <si>
    <t>4 ЦТП</t>
  </si>
  <si>
    <t>3 ед.</t>
  </si>
  <si>
    <t>Строительство котельных с использованием энергоэффективных технологий с высоким коэффициентом полезного действия</t>
  </si>
  <si>
    <t>Строительство автоматизированной блочно-модульной котельной мощностью 16 МВт</t>
  </si>
  <si>
    <t>Администрация МР "Печора"</t>
  </si>
  <si>
    <t>Снижение энергопотребления на собственные нужды котельных</t>
  </si>
  <si>
    <t>Установка энергосберегающих ламп на котельных, объектах водоснабжения и водоотведения</t>
  </si>
  <si>
    <t>500 шт.</t>
  </si>
  <si>
    <t xml:space="preserve">ООО «Тепловая компания» </t>
  </si>
  <si>
    <t>Замена насосов</t>
  </si>
  <si>
    <t>3 шт.</t>
  </si>
  <si>
    <t>Замена электродвигателя воздуходувки</t>
  </si>
  <si>
    <t>2 шт.</t>
  </si>
  <si>
    <t>Строительство тепловых сетей с использованием энергоэффективных технологий</t>
  </si>
  <si>
    <t>Строительство сетей ГВС к жилым домам</t>
  </si>
  <si>
    <t xml:space="preserve">Замена тепловых сетей с использованием энергоэффективного оборудования, применение эффективных технологий по тепловой изоляции вновь строящихся тепловых сетей при восстановлении разрушенной тепловой изоляции </t>
  </si>
  <si>
    <t>Замена участка тепловой сети</t>
  </si>
  <si>
    <t>Тепловая изоляция поверхностей водяных подогревателей горячей воды и трубопроводов</t>
  </si>
  <si>
    <t>Замена участка магистральной тепловой сети на трубы с изоляцией из пенополиуретана в полихлорвиниловой оболочке</t>
  </si>
  <si>
    <t>Замена участка квартальной тепловой сети на трубы с изоляцией из пенополиуретана в полихлорвиниловой оболочке</t>
  </si>
  <si>
    <t>Капитальный ремонт теплотрассы и ХВС от ТК-33 до ТК-44 по ул. Первомайская (Каджером)</t>
  </si>
  <si>
    <t>Капитальный ремонт ТТ по ул. Строительной д.18 (здание ФСБ)</t>
  </si>
  <si>
    <t>Капитальный ремонт ТТ и ХВС от ТК-8 до ТК-10 (п.Путеец)</t>
  </si>
  <si>
    <t>Капитальный ремонт  ТТ и ХВС от ТК-26 до ТК-35 (п.Путеец)</t>
  </si>
  <si>
    <t>Замена участков тепловых сетей с использованием предизолированных стальных труб и предизолированных труб из сшитого полиэтилена от котельных №№ 1,3 4, 7, 8</t>
  </si>
  <si>
    <t>6,5 км</t>
  </si>
  <si>
    <t>ООО «ТЭК – Печора»</t>
  </si>
  <si>
    <t>Установка регулируемого привода в системах водоснабжения и водоотведения</t>
  </si>
  <si>
    <t xml:space="preserve">Внедрение частотно-регулируемых электроприводов насосов перекачки питьевой воды </t>
  </si>
  <si>
    <t>Внедрение частотно-регулируемых электроприводов насосов перекачки стоков</t>
  </si>
  <si>
    <t>Установка частотных преобразователей, определение оптимального режима подъема и подачи воды</t>
  </si>
  <si>
    <t>п. Талый</t>
  </si>
  <si>
    <t xml:space="preserve">Внедрение частотно-регулируемого привода электродвигателей тягодутьевых машин и насосного оборудования, работающего с переменной нагрузкой </t>
  </si>
  <si>
    <t>Замена сетевых насосов</t>
  </si>
  <si>
    <t>2 насоса</t>
  </si>
  <si>
    <t>Замена насосов ГВС</t>
  </si>
  <si>
    <t>1 насос</t>
  </si>
  <si>
    <t>Установка ЧРП на дымососах и вентиляторах  котельных №3, №4</t>
  </si>
  <si>
    <t>Мероприятия по сокращению потерь воды, внедрение систем оборотного водоснабжения</t>
  </si>
  <si>
    <t xml:space="preserve">Замена  ветхих  сетей  водопровода </t>
  </si>
  <si>
    <t xml:space="preserve">Проведение мероприятий по повышению энергетической эффективности объектов наружного освещения и рекламы, в том числе направленных на замену светильников уличного освещения на энергоэффективные; замену неизолированных проводов на самонесущие изолированные провода, кабель-ные линии; установку светодиодных ламп  </t>
  </si>
  <si>
    <t>Внедрение энергоэффективного оборудования и материалов (малоэнергоёмкие светильники, фотоэлементы  и  т.д.)</t>
  </si>
  <si>
    <t>Мероприятия по сокращению объемов электрической энергии, используемой при передаче (транспортировке)  воды</t>
  </si>
  <si>
    <t>- добыча воды</t>
  </si>
  <si>
    <t>- водоподготовка</t>
  </si>
  <si>
    <t>- подача в сеть</t>
  </si>
  <si>
    <t>Замена сетевых насосов на котельных №№ 3,4,8,9, ЦТП-3 на насосы с меньшим энергопотреблением</t>
  </si>
  <si>
    <t>Мероприятия по сокращению объемов электрической энергии, используемой при  водоотведении  и  очистки сточных вод</t>
  </si>
  <si>
    <t xml:space="preserve">Замена  ветхих  сетей  канализации </t>
  </si>
  <si>
    <t>Оснащение зданий, строений, сооружений приборами учета используемых энергетических ресурсов</t>
  </si>
  <si>
    <t>Приобретение и установка  (замена)  приборов учета расхода воды</t>
  </si>
  <si>
    <t>Приобретение и установка приборов учета расхода  сточных  вод</t>
  </si>
  <si>
    <t>Повышение тепловой защиты зданий, строений, сооружений при капитальном ремонте, утепление зданий, строений, сооружений</t>
  </si>
  <si>
    <t>Утепление  строительных конструкций зданий и сооружений на участке водоснабжения</t>
  </si>
  <si>
    <t>Утепление  строительных конструкций зданий и сооружений на участке водоотведения</t>
  </si>
  <si>
    <t>Мероприятия по выявлению безхозяйных объектов недвижимого имущества, используемых для передачи энергетических ресурсов (включая тепло – и электроснабжение), организации поставки в установленном порядке  таких объектов на учет в качестве безхозяйных объектов недвижимого имущества и затем признанию права муниципальной собственности на такие бесхозяйные объекты недвижимого имущества</t>
  </si>
  <si>
    <t>Мероприятия по организации управления безхозяйными объектами недвижимого имущества, используемыми для передачи энергетических ресурсов, с момента выявления таких объектов</t>
  </si>
  <si>
    <t xml:space="preserve">по мере выявления </t>
  </si>
  <si>
    <t>10. Промывка систем централизованного отопления</t>
  </si>
  <si>
    <t>ООО «Печорская районная тепловая компания»</t>
  </si>
  <si>
    <t>Замена на котельных котлоагрегатов с низким КПД:                                        №54 – п. Чикшино;</t>
  </si>
  <si>
    <t xml:space="preserve">          - очистка</t>
  </si>
  <si>
    <t xml:space="preserve">          - перекачка                  </t>
  </si>
  <si>
    <t>Отдел жилищно-коммунального хозяйства администрации  МР "Печора";                                           Комитет по управлению муниципальной собственностью  МР «Печора»</t>
  </si>
  <si>
    <t>Отдел жилищно-коммунального хозяйства администрации  МР "Печора";                                                                                    Комитет по управлению муниципальной собственностью  МР «Печора»</t>
  </si>
  <si>
    <t>Итого: по мероприятиям по энергоснабжению и повышению энергетической эффективности жилищного фонда, в том числе:</t>
  </si>
  <si>
    <t xml:space="preserve"> внебюджетные источники</t>
  </si>
  <si>
    <t>ИТОГО: по мероприятиям по энергосбережению и повышению энергетической эффективности систем коммунальной инфраструктуры, в том числе:</t>
  </si>
  <si>
    <t xml:space="preserve">2011г.-2       2012г.-1    </t>
  </si>
  <si>
    <t>2011г.-7           2012г.-6                   2013г.-2                      2014г.-2</t>
  </si>
  <si>
    <t>2010г. -1                  2011г. -2</t>
  </si>
  <si>
    <t>бюджет ГП "Печора"</t>
  </si>
  <si>
    <t>2010г.-10            2011г.-10</t>
  </si>
  <si>
    <t>2010г.-33            2011г.-11</t>
  </si>
  <si>
    <t>2010г.-13                 2011г.-7</t>
  </si>
  <si>
    <t>2010г. -7               2011г.-11                   2012г.-15                                 2013г.-15                   2014г.-15</t>
  </si>
  <si>
    <t>2010г.-1             2011г.-1            2012г.-1            2013г.-1                  2014г.-1</t>
  </si>
  <si>
    <t>2010г.-14                  2011г.-14</t>
  </si>
  <si>
    <t xml:space="preserve">2010г.-1       2011г.-1   </t>
  </si>
  <si>
    <t>ИТОГО: по мероприятиям по энергосбережению в организациях с участием муниципального образования и повышению энергетической эффективности этих организаций, в том числе:</t>
  </si>
  <si>
    <t>IV. Мероприятия по стимулированию производителей и потребителей энергетических ресурсов, организаций, осуществляющих передачу энергетических ресурсов, проводить мероприятия по энергосбережению, повышению энергетической эффективности и сокращению потерь энергетических ресурсов</t>
  </si>
  <si>
    <t>V. Мероприятия по энергосбережению в транспортном комплексе и повышению его энергетической эффективности, в том числе замещению бензина, используемого транспортными средствами в качестве моторного топлива, природным газом</t>
  </si>
  <si>
    <t>ИТОГО по программе, в том числе:</t>
  </si>
  <si>
    <t xml:space="preserve">Разработка          и проведение мероприятий        по пропаганде энергосбережения   через        средства массовой  информации,  распространение социальной рекламы  в области  энергосбережения    и повышения энергетической эффективности     </t>
  </si>
  <si>
    <t>Управление образования муниципального района «Печора»;           Управление культуры и туризма муниципального района «Печора»; Отдел жилищно-коммунального хозяйства администрации МР"Печора";                                       Отдел информационно-аналитической работы и общественных связей администрации МР «Печора»,  управляющие и энергоснабжающие организации, ТСЖ</t>
  </si>
  <si>
    <t>Бюджет ГП «Печора"</t>
  </si>
  <si>
    <t>Управление образования МР «Печора»</t>
  </si>
  <si>
    <t>2010г.-140                2011г.-230                   2012г.-370      2013г.-220                 2014г.-2020-1288</t>
  </si>
  <si>
    <t>Бюджет МР «Печора"</t>
  </si>
  <si>
    <t>25. Замена системы отопления на автономную электрическую для учреждений</t>
  </si>
  <si>
    <t>Бюджет МО МР «Печора», внебюджетные источники</t>
  </si>
  <si>
    <t>Капитальный ремонт ТТ и ХВС от ТК-23/1 до д. 7, ул. Школьная, от ТК-17 до д. 3 б, ул.Центральная, от ТК-18 до д. 3, ул. Центральная, от ТК-6 до здания администрации(п.Чикшино)</t>
  </si>
  <si>
    <t>Отдел жилищно-коммунального хозяйства администрации  МР "Печора"</t>
  </si>
  <si>
    <t>Управляющие организации, ТСЖ, Отдел жилищно-коммунального хозяйства администрации  МР "Печора"</t>
  </si>
  <si>
    <t>Отдел жилищно-коммунального хозяйства администрации  МР "Печора", отдел информационно-аналитической работы и общественных связей администрации МР «Печора», управляющие и ресурсноснабжающие организации, ТСЖ</t>
  </si>
  <si>
    <t>Управляющие, ресурсоснабжающие организации, ТСЖ, Отдел жилищно-коммунального хозяйства администрации  МР "Печора"</t>
  </si>
  <si>
    <t>Отдел жилищно-коммунального хозяйства администрации  МР "Печора", организации коммунального комплекса</t>
  </si>
  <si>
    <t>Внебюджетные источники управляющих и ресурсоснабжающих организаций</t>
  </si>
  <si>
    <r>
      <rPr>
        <b/>
        <sz val="8"/>
        <rFont val="Times New Roman"/>
        <family val="1"/>
        <charset val="204"/>
      </rPr>
      <t>Капитальный ремонт</t>
    </r>
    <r>
      <rPr>
        <sz val="8"/>
        <rFont val="Times New Roman"/>
        <family val="1"/>
        <charset val="204"/>
      </rPr>
      <t xml:space="preserve"> ТТ и ХВС от котельной № 53 на участках от ТК-5 до домов № 11,12,22, от ТК-7 до домов №5,7, от ТК-6 до домов 9,1. </t>
    </r>
    <r>
      <rPr>
        <b/>
        <sz val="8"/>
        <rFont val="Times New Roman"/>
        <family val="1"/>
        <charset val="204"/>
      </rPr>
      <t xml:space="preserve">Капитальный ремонт </t>
    </r>
    <r>
      <rPr>
        <sz val="8"/>
        <rFont val="Times New Roman"/>
        <family val="1"/>
        <charset val="204"/>
      </rPr>
      <t>ТТ и ХВС на участках от ТК-4 до д.12, от ТК-3 до д.8,6, от ТК-12 до д.10, от ТК-2 до д. Шанс, от ТК-13 до ТК-14, ТК-20 (п.Чикшино)</t>
    </r>
  </si>
  <si>
    <r>
      <t xml:space="preserve">Внедрение систем автоматического контроля и управления технологическими процессами,  </t>
    </r>
    <r>
      <rPr>
        <b/>
        <sz val="8"/>
        <rFont val="Times New Roman"/>
        <family val="1"/>
        <charset val="204"/>
      </rPr>
      <t>всего, в т.ч.:</t>
    </r>
  </si>
  <si>
    <r>
      <t xml:space="preserve">Внедрение систем автоматического контроля и управления технологическими процессами, </t>
    </r>
    <r>
      <rPr>
        <b/>
        <sz val="8"/>
        <rFont val="Times New Roman"/>
        <family val="1"/>
        <charset val="204"/>
      </rPr>
      <t xml:space="preserve">всего, в т.ч.:   </t>
    </r>
    <r>
      <rPr>
        <sz val="8"/>
        <rFont val="Times New Roman"/>
        <family val="1"/>
        <charset val="204"/>
      </rPr>
      <t xml:space="preserve">                       </t>
    </r>
  </si>
  <si>
    <t>к муниципальной программе "Энергосбережение и повышение энергетической</t>
  </si>
  <si>
    <t xml:space="preserve">2012г. - 30                                     2013г.-17              </t>
  </si>
  <si>
    <t xml:space="preserve">2011г.-6           2012г. –33      2013г. - 35                 </t>
  </si>
  <si>
    <t xml:space="preserve">2011г.-3       2012г.-2           </t>
  </si>
  <si>
    <t xml:space="preserve">2011г. 5       2012г.-21         2013г.-15      </t>
  </si>
  <si>
    <t xml:space="preserve">2011г.-6      2012г.-15                2013г.-1            </t>
  </si>
  <si>
    <t xml:space="preserve">2012г.-5   </t>
  </si>
  <si>
    <t xml:space="preserve">2012г. -7              2014г.-77       </t>
  </si>
  <si>
    <t xml:space="preserve">2012г.-41      2013г.-15              </t>
  </si>
  <si>
    <t xml:space="preserve">2013г.-4       </t>
  </si>
  <si>
    <t>2011г.-1300             2012г.-200          2013г.-130         2014-65</t>
  </si>
  <si>
    <t xml:space="preserve">2011г.-1            2012г.-10                2013г.-6                2014г.-40        </t>
  </si>
  <si>
    <t xml:space="preserve">2012г.-12          </t>
  </si>
  <si>
    <t>2011г.-26    2012г.-26     2013г.-26      2014г.27</t>
  </si>
  <si>
    <t xml:space="preserve">2011г.-11          2012г.-15               2013г.-15            </t>
  </si>
  <si>
    <t xml:space="preserve">2012г.-3      2013г.-3             2014г.-3              </t>
  </si>
  <si>
    <t xml:space="preserve">2012г.-34            </t>
  </si>
  <si>
    <t xml:space="preserve">2012г.-3028             2013г.-3028                  2014г.-3028         </t>
  </si>
  <si>
    <t xml:space="preserve">2012г.-1        </t>
  </si>
  <si>
    <t>2013г.-2       2014-2</t>
  </si>
  <si>
    <t xml:space="preserve">2013-2          </t>
  </si>
  <si>
    <t xml:space="preserve">2013г.-3          </t>
  </si>
  <si>
    <t xml:space="preserve">Поставка резервауара стального для горячей воды </t>
  </si>
  <si>
    <t>1ед.</t>
  </si>
  <si>
    <t>ДОП. РАБОТЫ Капитальный ремонт ТТ и ХВС на участках от ТК-4 до д.12, от ТК-3 до д.8,6, от ТК-12 до д.10, от ТК-2 до д. Шанс, от ТК-13 до ТК-14, ТК-20 (п.Чикшино)</t>
  </si>
  <si>
    <t>Приложение  №  1</t>
  </si>
  <si>
    <t xml:space="preserve"> эффективности  на территории  муниципального района  «Печора» на 2010-2020 годы"</t>
  </si>
  <si>
    <t>к постановлению администрации МР "Печора"</t>
  </si>
  <si>
    <t>Приобретение и установка блок-модуля котельной в п.Зеленоборск</t>
  </si>
  <si>
    <t>Приобретение и установка блок - модуля котельной в.п.Косью</t>
  </si>
  <si>
    <t>Бюджет МО МР "Печора"</t>
  </si>
  <si>
    <t>Установка блок-модуля котельных пп.Чикшино, Набережный, Каджером</t>
  </si>
  <si>
    <t>1 ед.</t>
  </si>
  <si>
    <t xml:space="preserve">от                        2014г. № ______        </t>
  </si>
  <si>
    <t>Утепление фасада, полы в МОП п. Чикшино, Центральная 3</t>
  </si>
  <si>
    <t>КР систем пожарного водоснабжения Западная 47</t>
  </si>
  <si>
    <t>Работы по ремонту коллектора ХВС, установке по ремонту коллектора ХВС, установке общедомовых приборов учета ХВС и отопления (Печорский пр. 35)</t>
  </si>
  <si>
    <t>Зашивка оконных проемов (3,4,5,6 эт.) в жилом доме по адресу ул. Первомайская, д.15</t>
  </si>
  <si>
    <t>Замена ветких инженерных систем  управляющими организациями (по согласованию)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</si>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</sst>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0000"/>
    <numFmt numFmtId="166" formatCode="#,##0.0000"/>
    <numFmt numFmtId="167" formatCode="#,##0.000"/>
  </numFmts>
  <fonts count="6" x14ac:knownFonts="1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1" fillId="2" borderId="0" xfId="0" applyFont="1" applyFill="1" applyBorder="1"/>
    <xf numFmtId="0" fontId="1" fillId="2" borderId="0" xfId="0" applyFont="1" applyFill="1"/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horizontal="left" vertical="center"/>
    </xf>
    <xf numFmtId="0" fontId="2" fillId="2" borderId="0" xfId="0" applyFont="1" applyFill="1"/>
    <xf numFmtId="4" fontId="3" fillId="2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/>
    <xf numFmtId="0" fontId="3" fillId="2" borderId="0" xfId="0" applyFont="1" applyFill="1" applyAlignment="1">
      <alignment horizontal="left"/>
    </xf>
    <xf numFmtId="0" fontId="4" fillId="2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3" fillId="2" borderId="0" xfId="0" applyFont="1" applyFill="1" applyAlignment="1">
      <alignment vertical="center" wrapText="1"/>
    </xf>
    <xf numFmtId="164" fontId="4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/>
    </xf>
    <xf numFmtId="0" fontId="3" fillId="2" borderId="7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0"/>
  <sheetViews>
    <sheetView tabSelected="1" workbookViewId="0">
      <selection activeCell="L14" sqref="L14"/>
    </sheetView>
  </sheetViews>
  <sheetFormatPr defaultColWidth="8.85546875" defaultRowHeight="12" x14ac:dyDescent="0.2"/>
  <cols>
    <col min="1" max="1" width="35.28515625" style="6" customWidth="1"/>
    <col min="2" max="2" width="16.42578125" style="6" customWidth="1"/>
    <col min="3" max="3" width="9.28515625" style="11" customWidth="1"/>
    <col min="4" max="4" width="20.140625" style="22" customWidth="1"/>
    <col min="5" max="5" width="11.140625" style="7" customWidth="1"/>
    <col min="6" max="6" width="9" style="34" customWidth="1"/>
    <col min="7" max="11" width="9.140625" style="34" customWidth="1"/>
    <col min="12" max="17" width="6.85546875" style="34" customWidth="1"/>
    <col min="18" max="16384" width="8.85546875" style="1"/>
  </cols>
  <sheetData>
    <row r="1" spans="1:17" s="3" customFormat="1" x14ac:dyDescent="0.2">
      <c r="A1" s="5"/>
      <c r="B1" s="5"/>
      <c r="C1" s="35"/>
      <c r="D1" s="19"/>
      <c r="E1" s="35"/>
      <c r="F1" s="34"/>
      <c r="G1" s="34"/>
    </row>
    <row r="2" spans="1:17" s="3" customFormat="1" ht="12" customHeight="1" x14ac:dyDescent="0.2">
      <c r="A2" s="64" t="s">
        <v>320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</row>
    <row r="3" spans="1:17" s="3" customFormat="1" ht="14.25" customHeight="1" x14ac:dyDescent="0.2">
      <c r="A3" s="64" t="s">
        <v>308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s="3" customFormat="1" ht="14.25" customHeight="1" x14ac:dyDescent="0.2">
      <c r="A4" s="64" t="s">
        <v>314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</row>
    <row r="6" spans="1:17" s="3" customFormat="1" ht="12" customHeight="1" x14ac:dyDescent="0.2">
      <c r="A6" s="64" t="s">
        <v>306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</row>
    <row r="7" spans="1:17" s="3" customFormat="1" ht="12" customHeight="1" x14ac:dyDescent="0.2">
      <c r="A7" s="64" t="s">
        <v>281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</row>
    <row r="8" spans="1:17" s="3" customFormat="1" ht="12" customHeight="1" x14ac:dyDescent="0.2">
      <c r="A8" s="64" t="s">
        <v>307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</row>
    <row r="9" spans="1:17" s="3" customFormat="1" x14ac:dyDescent="0.2">
      <c r="A9" s="5"/>
      <c r="B9" s="5"/>
      <c r="C9" s="35"/>
      <c r="D9" s="19"/>
      <c r="E9" s="35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</row>
    <row r="10" spans="1:17" s="3" customFormat="1" ht="11.25" customHeight="1" x14ac:dyDescent="0.2">
      <c r="A10" s="67" t="s">
        <v>0</v>
      </c>
      <c r="B10" s="69" t="s">
        <v>92</v>
      </c>
      <c r="C10" s="71" t="s">
        <v>93</v>
      </c>
      <c r="D10" s="73" t="s">
        <v>1</v>
      </c>
      <c r="E10" s="71" t="s">
        <v>2</v>
      </c>
      <c r="F10" s="71" t="s">
        <v>3</v>
      </c>
      <c r="G10" s="75" t="s">
        <v>4</v>
      </c>
      <c r="H10" s="75"/>
      <c r="I10" s="75"/>
      <c r="J10" s="75"/>
      <c r="K10" s="75"/>
      <c r="L10" s="75"/>
      <c r="M10" s="75"/>
      <c r="N10" s="75"/>
      <c r="O10" s="75"/>
      <c r="P10" s="75"/>
      <c r="Q10" s="75"/>
    </row>
    <row r="11" spans="1:17" s="3" customFormat="1" ht="24.75" customHeight="1" x14ac:dyDescent="0.2">
      <c r="A11" s="68"/>
      <c r="B11" s="70"/>
      <c r="C11" s="72"/>
      <c r="D11" s="74"/>
      <c r="E11" s="72"/>
      <c r="F11" s="72"/>
      <c r="G11" s="43">
        <v>2010</v>
      </c>
      <c r="H11" s="43">
        <v>2011</v>
      </c>
      <c r="I11" s="43">
        <v>2012</v>
      </c>
      <c r="J11" s="43">
        <v>2013</v>
      </c>
      <c r="K11" s="61">
        <v>2014</v>
      </c>
      <c r="L11" s="43">
        <v>2015</v>
      </c>
      <c r="M11" s="43">
        <v>2016</v>
      </c>
      <c r="N11" s="43">
        <v>2017</v>
      </c>
      <c r="O11" s="43">
        <v>2018</v>
      </c>
      <c r="P11" s="43">
        <v>2019</v>
      </c>
      <c r="Q11" s="43">
        <v>2020</v>
      </c>
    </row>
    <row r="12" spans="1:17" s="3" customFormat="1" ht="11.25" customHeight="1" x14ac:dyDescent="0.2">
      <c r="A12" s="65" t="s">
        <v>94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</row>
    <row r="13" spans="1:17" s="3" customFormat="1" ht="105.75" customHeight="1" x14ac:dyDescent="0.2">
      <c r="A13" s="39" t="s">
        <v>95</v>
      </c>
      <c r="B13" s="39"/>
      <c r="C13" s="44"/>
      <c r="D13" s="40" t="s">
        <v>272</v>
      </c>
      <c r="E13" s="44"/>
      <c r="F13" s="45">
        <f>SUM(G13:Q13)</f>
        <v>0</v>
      </c>
      <c r="G13" s="45">
        <v>0</v>
      </c>
      <c r="H13" s="45">
        <v>0</v>
      </c>
      <c r="I13" s="45">
        <v>0</v>
      </c>
      <c r="J13" s="45">
        <v>0</v>
      </c>
      <c r="K13" s="62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</row>
    <row r="14" spans="1:17" s="3" customFormat="1" ht="90" customHeight="1" x14ac:dyDescent="0.2">
      <c r="A14" s="39" t="s">
        <v>96</v>
      </c>
      <c r="B14" s="39" t="s">
        <v>97</v>
      </c>
      <c r="C14" s="44"/>
      <c r="D14" s="40" t="s">
        <v>273</v>
      </c>
      <c r="E14" s="44"/>
      <c r="F14" s="62">
        <f t="shared" ref="F14:F39" si="0">SUM(G14:Q14)</f>
        <v>0</v>
      </c>
      <c r="G14" s="45">
        <v>0</v>
      </c>
      <c r="H14" s="45">
        <v>0</v>
      </c>
      <c r="I14" s="45">
        <v>0</v>
      </c>
      <c r="J14" s="45">
        <v>0</v>
      </c>
      <c r="K14" s="62">
        <v>0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</row>
    <row r="15" spans="1:17" s="3" customFormat="1" ht="45" x14ac:dyDescent="0.2">
      <c r="A15" s="66" t="s">
        <v>98</v>
      </c>
      <c r="B15" s="39" t="s">
        <v>315</v>
      </c>
      <c r="C15" s="44"/>
      <c r="D15" s="80" t="s">
        <v>99</v>
      </c>
      <c r="E15" s="44" t="s">
        <v>100</v>
      </c>
      <c r="F15" s="62">
        <f t="shared" si="0"/>
        <v>12283.072560000001</v>
      </c>
      <c r="G15" s="45">
        <v>0</v>
      </c>
      <c r="H15" s="45">
        <v>0</v>
      </c>
      <c r="I15" s="45">
        <v>5327.9</v>
      </c>
      <c r="J15" s="45">
        <v>6355.17256</v>
      </c>
      <c r="K15" s="62">
        <v>600</v>
      </c>
      <c r="L15" s="45">
        <v>0</v>
      </c>
      <c r="M15" s="45">
        <v>0</v>
      </c>
      <c r="N15" s="45">
        <v>0</v>
      </c>
      <c r="O15" s="45">
        <v>0</v>
      </c>
      <c r="P15" s="45">
        <v>0</v>
      </c>
      <c r="Q15" s="45">
        <v>0</v>
      </c>
    </row>
    <row r="16" spans="1:17" s="3" customFormat="1" ht="33.75" x14ac:dyDescent="0.2">
      <c r="A16" s="66"/>
      <c r="B16" s="60" t="s">
        <v>316</v>
      </c>
      <c r="C16" s="63"/>
      <c r="D16" s="80"/>
      <c r="E16" s="63" t="s">
        <v>100</v>
      </c>
      <c r="F16" s="62">
        <f>SUM(G16:Q16)</f>
        <v>72.707329999999999</v>
      </c>
      <c r="G16" s="62">
        <v>0</v>
      </c>
      <c r="H16" s="62">
        <v>0</v>
      </c>
      <c r="I16" s="62">
        <v>0</v>
      </c>
      <c r="J16" s="62">
        <v>0</v>
      </c>
      <c r="K16" s="62">
        <v>72.707329999999999</v>
      </c>
      <c r="L16" s="62">
        <v>0</v>
      </c>
      <c r="M16" s="62">
        <v>0</v>
      </c>
      <c r="N16" s="62">
        <v>0</v>
      </c>
      <c r="O16" s="62">
        <v>0</v>
      </c>
      <c r="P16" s="62">
        <v>0</v>
      </c>
      <c r="Q16" s="62">
        <v>0</v>
      </c>
    </row>
    <row r="17" spans="1:19" s="3" customFormat="1" ht="101.25" x14ac:dyDescent="0.2">
      <c r="A17" s="66"/>
      <c r="B17" s="60" t="s">
        <v>317</v>
      </c>
      <c r="C17" s="63"/>
      <c r="D17" s="80"/>
      <c r="E17" s="63" t="s">
        <v>100</v>
      </c>
      <c r="F17" s="62">
        <f t="shared" si="0"/>
        <v>222.62303</v>
      </c>
      <c r="G17" s="62">
        <v>0</v>
      </c>
      <c r="H17" s="62">
        <v>0</v>
      </c>
      <c r="I17" s="62">
        <v>0</v>
      </c>
      <c r="J17" s="62">
        <v>0</v>
      </c>
      <c r="K17" s="62">
        <v>222.62303</v>
      </c>
      <c r="L17" s="62">
        <v>0</v>
      </c>
      <c r="M17" s="62">
        <v>0</v>
      </c>
      <c r="N17" s="62">
        <v>0</v>
      </c>
      <c r="O17" s="62">
        <v>0</v>
      </c>
      <c r="P17" s="62">
        <v>0</v>
      </c>
      <c r="Q17" s="62">
        <v>0</v>
      </c>
      <c r="S17" s="38"/>
    </row>
    <row r="18" spans="1:19" s="3" customFormat="1" ht="56.25" x14ac:dyDescent="0.2">
      <c r="A18" s="66"/>
      <c r="B18" s="60" t="s">
        <v>319</v>
      </c>
      <c r="C18" s="63"/>
      <c r="D18" s="80"/>
      <c r="E18" s="63" t="s">
        <v>100</v>
      </c>
      <c r="F18" s="62">
        <f t="shared" si="0"/>
        <v>2125.3303599999999</v>
      </c>
      <c r="G18" s="62">
        <v>0</v>
      </c>
      <c r="H18" s="62">
        <v>0</v>
      </c>
      <c r="I18" s="62">
        <v>0</v>
      </c>
      <c r="J18" s="62">
        <v>0</v>
      </c>
      <c r="K18" s="62">
        <v>2125.3303599999999</v>
      </c>
      <c r="L18" s="62">
        <v>0</v>
      </c>
      <c r="M18" s="62">
        <v>0</v>
      </c>
      <c r="N18" s="62">
        <v>0</v>
      </c>
      <c r="O18" s="62">
        <v>0</v>
      </c>
      <c r="P18" s="62">
        <v>0</v>
      </c>
      <c r="Q18" s="62">
        <v>0</v>
      </c>
    </row>
    <row r="19" spans="1:19" s="3" customFormat="1" ht="39.75" customHeight="1" x14ac:dyDescent="0.2">
      <c r="A19" s="66"/>
      <c r="B19" s="39" t="s">
        <v>101</v>
      </c>
      <c r="C19" s="44" t="s">
        <v>102</v>
      </c>
      <c r="D19" s="80"/>
      <c r="E19" s="44" t="s">
        <v>100</v>
      </c>
      <c r="F19" s="62">
        <f t="shared" si="0"/>
        <v>522.1</v>
      </c>
      <c r="G19" s="45">
        <v>0</v>
      </c>
      <c r="H19" s="45">
        <v>0</v>
      </c>
      <c r="I19" s="45">
        <v>522.1</v>
      </c>
      <c r="J19" s="45">
        <v>0</v>
      </c>
      <c r="K19" s="62">
        <v>0</v>
      </c>
      <c r="L19" s="45">
        <v>0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</row>
    <row r="20" spans="1:19" s="3" customFormat="1" ht="56.25" x14ac:dyDescent="0.2">
      <c r="A20" s="66" t="s">
        <v>103</v>
      </c>
      <c r="B20" s="39" t="s">
        <v>104</v>
      </c>
      <c r="C20" s="44" t="s">
        <v>105</v>
      </c>
      <c r="D20" s="40" t="s">
        <v>106</v>
      </c>
      <c r="E20" s="44" t="s">
        <v>100</v>
      </c>
      <c r="F20" s="62">
        <f t="shared" si="0"/>
        <v>150</v>
      </c>
      <c r="G20" s="45">
        <v>0</v>
      </c>
      <c r="H20" s="45">
        <v>0</v>
      </c>
      <c r="I20" s="45">
        <v>150</v>
      </c>
      <c r="J20" s="45">
        <v>0</v>
      </c>
      <c r="K20" s="62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</row>
    <row r="21" spans="1:19" s="3" customFormat="1" ht="60" customHeight="1" x14ac:dyDescent="0.2">
      <c r="A21" s="66"/>
      <c r="B21" s="60" t="s">
        <v>318</v>
      </c>
      <c r="C21" s="44" t="s">
        <v>107</v>
      </c>
      <c r="D21" s="40" t="s">
        <v>99</v>
      </c>
      <c r="E21" s="44" t="s">
        <v>100</v>
      </c>
      <c r="F21" s="62">
        <f t="shared" si="0"/>
        <v>6913.9309999999996</v>
      </c>
      <c r="G21" s="45">
        <v>1000</v>
      </c>
      <c r="H21" s="45">
        <v>0</v>
      </c>
      <c r="I21" s="45">
        <v>5500</v>
      </c>
      <c r="J21" s="45">
        <v>0</v>
      </c>
      <c r="K21" s="62">
        <v>413.93099999999998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</row>
    <row r="22" spans="1:19" s="3" customFormat="1" ht="22.5" x14ac:dyDescent="0.2">
      <c r="A22" s="66"/>
      <c r="B22" s="26"/>
      <c r="C22" s="44" t="s">
        <v>108</v>
      </c>
      <c r="D22" s="40" t="s">
        <v>106</v>
      </c>
      <c r="E22" s="44" t="s">
        <v>112</v>
      </c>
      <c r="F22" s="62">
        <f t="shared" si="0"/>
        <v>20643.5</v>
      </c>
      <c r="G22" s="45">
        <v>0</v>
      </c>
      <c r="H22" s="45">
        <v>20643.5</v>
      </c>
      <c r="I22" s="45">
        <v>0</v>
      </c>
      <c r="J22" s="45">
        <v>0</v>
      </c>
      <c r="K22" s="62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</row>
    <row r="23" spans="1:19" s="3" customFormat="1" ht="122.25" customHeight="1" x14ac:dyDescent="0.2">
      <c r="A23" s="66"/>
      <c r="B23" s="39" t="s">
        <v>109</v>
      </c>
      <c r="C23" s="44" t="s">
        <v>110</v>
      </c>
      <c r="D23" s="40" t="s">
        <v>111</v>
      </c>
      <c r="E23" s="44" t="s">
        <v>112</v>
      </c>
      <c r="F23" s="62">
        <f t="shared" si="0"/>
        <v>2214</v>
      </c>
      <c r="G23" s="45">
        <v>480</v>
      </c>
      <c r="H23" s="45">
        <v>0</v>
      </c>
      <c r="I23" s="45">
        <v>552</v>
      </c>
      <c r="J23" s="45">
        <v>552</v>
      </c>
      <c r="K23" s="62">
        <v>630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</row>
    <row r="24" spans="1:19" s="3" customFormat="1" ht="202.5" x14ac:dyDescent="0.2">
      <c r="A24" s="39" t="s">
        <v>113</v>
      </c>
      <c r="B24" s="39" t="s">
        <v>114</v>
      </c>
      <c r="C24" s="44"/>
      <c r="D24" s="40" t="s">
        <v>274</v>
      </c>
      <c r="E24" s="44"/>
      <c r="F24" s="62">
        <f t="shared" si="0"/>
        <v>0</v>
      </c>
      <c r="G24" s="45">
        <v>0</v>
      </c>
      <c r="H24" s="45">
        <v>0</v>
      </c>
      <c r="I24" s="45">
        <v>0</v>
      </c>
      <c r="J24" s="45">
        <v>0</v>
      </c>
      <c r="K24" s="62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</row>
    <row r="25" spans="1:19" s="3" customFormat="1" ht="33.75" x14ac:dyDescent="0.2">
      <c r="A25" s="39" t="s">
        <v>115</v>
      </c>
      <c r="B25" s="39"/>
      <c r="C25" s="44"/>
      <c r="D25" s="40" t="s">
        <v>99</v>
      </c>
      <c r="E25" s="44"/>
      <c r="F25" s="62">
        <f t="shared" si="0"/>
        <v>0</v>
      </c>
      <c r="G25" s="45">
        <v>0</v>
      </c>
      <c r="H25" s="45">
        <v>0</v>
      </c>
      <c r="I25" s="45">
        <v>0</v>
      </c>
      <c r="J25" s="45">
        <v>0</v>
      </c>
      <c r="K25" s="62">
        <v>0</v>
      </c>
      <c r="L25" s="45">
        <v>0</v>
      </c>
      <c r="M25" s="45">
        <v>0</v>
      </c>
      <c r="N25" s="45">
        <v>0</v>
      </c>
      <c r="O25" s="45">
        <v>0</v>
      </c>
      <c r="P25" s="45">
        <v>0</v>
      </c>
      <c r="Q25" s="45">
        <v>0</v>
      </c>
    </row>
    <row r="26" spans="1:19" s="3" customFormat="1" ht="45" x14ac:dyDescent="0.2">
      <c r="A26" s="39" t="s">
        <v>116</v>
      </c>
      <c r="B26" s="39" t="s">
        <v>117</v>
      </c>
      <c r="C26" s="44"/>
      <c r="D26" s="40" t="s">
        <v>99</v>
      </c>
      <c r="E26" s="44"/>
      <c r="F26" s="62">
        <f t="shared" si="0"/>
        <v>0</v>
      </c>
      <c r="G26" s="45">
        <v>0</v>
      </c>
      <c r="H26" s="45">
        <v>0</v>
      </c>
      <c r="I26" s="45">
        <v>0</v>
      </c>
      <c r="J26" s="45">
        <v>0</v>
      </c>
      <c r="K26" s="62">
        <v>0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</row>
    <row r="27" spans="1:19" s="3" customFormat="1" ht="90" x14ac:dyDescent="0.2">
      <c r="A27" s="39" t="s">
        <v>118</v>
      </c>
      <c r="B27" s="39" t="s">
        <v>119</v>
      </c>
      <c r="C27" s="44"/>
      <c r="D27" s="40" t="s">
        <v>120</v>
      </c>
      <c r="E27" s="44" t="s">
        <v>270</v>
      </c>
      <c r="F27" s="62">
        <f t="shared" si="0"/>
        <v>0</v>
      </c>
      <c r="G27" s="45"/>
      <c r="H27" s="45"/>
      <c r="I27" s="45"/>
      <c r="J27" s="45"/>
      <c r="K27" s="62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</row>
    <row r="28" spans="1:19" s="3" customFormat="1" ht="56.25" x14ac:dyDescent="0.2">
      <c r="A28" s="66" t="s">
        <v>121</v>
      </c>
      <c r="B28" s="39" t="s">
        <v>122</v>
      </c>
      <c r="C28" s="44" t="s">
        <v>123</v>
      </c>
      <c r="D28" s="40" t="s">
        <v>124</v>
      </c>
      <c r="E28" s="44" t="s">
        <v>112</v>
      </c>
      <c r="F28" s="62">
        <f t="shared" si="0"/>
        <v>29181</v>
      </c>
      <c r="G28" s="45">
        <v>6281</v>
      </c>
      <c r="H28" s="45">
        <v>0</v>
      </c>
      <c r="I28" s="45">
        <v>7200</v>
      </c>
      <c r="J28" s="45">
        <v>7700</v>
      </c>
      <c r="K28" s="62">
        <v>8000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</row>
    <row r="29" spans="1:19" s="3" customFormat="1" ht="67.5" x14ac:dyDescent="0.2">
      <c r="A29" s="66"/>
      <c r="B29" s="39" t="s">
        <v>125</v>
      </c>
      <c r="C29" s="44" t="s">
        <v>126</v>
      </c>
      <c r="D29" s="40" t="s">
        <v>124</v>
      </c>
      <c r="E29" s="44" t="s">
        <v>112</v>
      </c>
      <c r="F29" s="62">
        <f t="shared" si="0"/>
        <v>51269</v>
      </c>
      <c r="G29" s="45">
        <v>12269</v>
      </c>
      <c r="H29" s="45">
        <v>0</v>
      </c>
      <c r="I29" s="45">
        <v>12750</v>
      </c>
      <c r="J29" s="45">
        <v>13000</v>
      </c>
      <c r="K29" s="62">
        <v>13250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</row>
    <row r="30" spans="1:19" s="3" customFormat="1" ht="22.5" x14ac:dyDescent="0.2">
      <c r="A30" s="66"/>
      <c r="B30" s="39" t="s">
        <v>127</v>
      </c>
      <c r="C30" s="44" t="s">
        <v>128</v>
      </c>
      <c r="D30" s="40" t="s">
        <v>124</v>
      </c>
      <c r="E30" s="44" t="s">
        <v>112</v>
      </c>
      <c r="F30" s="62">
        <f t="shared" si="0"/>
        <v>4320</v>
      </c>
      <c r="G30" s="45">
        <v>920</v>
      </c>
      <c r="H30" s="45">
        <v>0</v>
      </c>
      <c r="I30" s="45">
        <v>1000</v>
      </c>
      <c r="J30" s="45">
        <v>1200</v>
      </c>
      <c r="K30" s="62">
        <v>1200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</row>
    <row r="31" spans="1:19" s="3" customFormat="1" ht="112.5" x14ac:dyDescent="0.2">
      <c r="A31" s="39" t="s">
        <v>129</v>
      </c>
      <c r="B31" s="39" t="s">
        <v>130</v>
      </c>
      <c r="C31" s="44" t="s">
        <v>131</v>
      </c>
      <c r="D31" s="40" t="s">
        <v>124</v>
      </c>
      <c r="E31" s="44"/>
      <c r="F31" s="62">
        <f t="shared" si="0"/>
        <v>0</v>
      </c>
      <c r="G31" s="45">
        <v>0</v>
      </c>
      <c r="H31" s="45">
        <v>0</v>
      </c>
      <c r="I31" s="45">
        <v>0</v>
      </c>
      <c r="J31" s="45">
        <v>0</v>
      </c>
      <c r="K31" s="62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</row>
    <row r="32" spans="1:19" s="3" customFormat="1" ht="78.75" x14ac:dyDescent="0.2">
      <c r="A32" s="39" t="s">
        <v>132</v>
      </c>
      <c r="B32" s="39" t="s">
        <v>133</v>
      </c>
      <c r="C32" s="44" t="s">
        <v>105</v>
      </c>
      <c r="D32" s="40" t="s">
        <v>99</v>
      </c>
      <c r="E32" s="44" t="s">
        <v>112</v>
      </c>
      <c r="F32" s="62">
        <f t="shared" si="0"/>
        <v>1583.03</v>
      </c>
      <c r="G32" s="45">
        <v>213</v>
      </c>
      <c r="H32" s="45">
        <v>0</v>
      </c>
      <c r="I32" s="45">
        <v>400</v>
      </c>
      <c r="J32" s="45">
        <v>450</v>
      </c>
      <c r="K32" s="62">
        <v>520.03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</row>
    <row r="33" spans="1:19" s="3" customFormat="1" ht="78.75" x14ac:dyDescent="0.2">
      <c r="A33" s="39" t="s">
        <v>134</v>
      </c>
      <c r="B33" s="39" t="s">
        <v>135</v>
      </c>
      <c r="C33" s="44"/>
      <c r="D33" s="40" t="s">
        <v>99</v>
      </c>
      <c r="E33" s="44"/>
      <c r="F33" s="62">
        <f t="shared" si="0"/>
        <v>0</v>
      </c>
      <c r="G33" s="45">
        <v>0</v>
      </c>
      <c r="H33" s="45">
        <v>0</v>
      </c>
      <c r="I33" s="45">
        <v>0</v>
      </c>
      <c r="J33" s="45">
        <v>0</v>
      </c>
      <c r="K33" s="62">
        <v>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</row>
    <row r="34" spans="1:19" s="3" customFormat="1" ht="45" x14ac:dyDescent="0.2">
      <c r="A34" s="39" t="s">
        <v>136</v>
      </c>
      <c r="B34" s="39" t="s">
        <v>137</v>
      </c>
      <c r="C34" s="44"/>
      <c r="D34" s="40" t="s">
        <v>99</v>
      </c>
      <c r="E34" s="44" t="s">
        <v>112</v>
      </c>
      <c r="F34" s="62">
        <f t="shared" si="0"/>
        <v>0</v>
      </c>
      <c r="G34" s="45">
        <v>0</v>
      </c>
      <c r="H34" s="45">
        <v>0</v>
      </c>
      <c r="I34" s="45">
        <v>0</v>
      </c>
      <c r="J34" s="45">
        <v>0</v>
      </c>
      <c r="K34" s="62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</row>
    <row r="35" spans="1:19" s="3" customFormat="1" ht="22.5" x14ac:dyDescent="0.2">
      <c r="A35" s="39" t="s">
        <v>138</v>
      </c>
      <c r="B35" s="39" t="s">
        <v>139</v>
      </c>
      <c r="C35" s="44" t="s">
        <v>140</v>
      </c>
      <c r="D35" s="40" t="s">
        <v>99</v>
      </c>
      <c r="E35" s="44" t="s">
        <v>112</v>
      </c>
      <c r="F35" s="62">
        <f t="shared" si="0"/>
        <v>35547</v>
      </c>
      <c r="G35" s="45">
        <v>8037</v>
      </c>
      <c r="H35" s="45">
        <v>0</v>
      </c>
      <c r="I35" s="45">
        <v>8860</v>
      </c>
      <c r="J35" s="27">
        <v>9150</v>
      </c>
      <c r="K35" s="62">
        <v>9500</v>
      </c>
      <c r="L35" s="45">
        <v>0</v>
      </c>
      <c r="M35" s="45">
        <v>0</v>
      </c>
      <c r="N35" s="27">
        <v>0</v>
      </c>
      <c r="O35" s="45">
        <v>0</v>
      </c>
      <c r="P35" s="27">
        <v>0</v>
      </c>
      <c r="Q35" s="45">
        <v>0</v>
      </c>
    </row>
    <row r="36" spans="1:19" s="3" customFormat="1" ht="45" x14ac:dyDescent="0.2">
      <c r="A36" s="39" t="s">
        <v>141</v>
      </c>
      <c r="B36" s="39"/>
      <c r="C36" s="44"/>
      <c r="D36" s="40" t="s">
        <v>99</v>
      </c>
      <c r="E36" s="44" t="s">
        <v>112</v>
      </c>
      <c r="F36" s="62">
        <f t="shared" si="0"/>
        <v>0</v>
      </c>
      <c r="G36" s="45">
        <v>0</v>
      </c>
      <c r="H36" s="45">
        <v>0</v>
      </c>
      <c r="I36" s="45">
        <v>0</v>
      </c>
      <c r="J36" s="27">
        <v>0</v>
      </c>
      <c r="K36" s="62">
        <v>0</v>
      </c>
      <c r="L36" s="45">
        <v>0</v>
      </c>
      <c r="M36" s="45">
        <v>0</v>
      </c>
      <c r="N36" s="27">
        <v>0</v>
      </c>
      <c r="O36" s="45">
        <v>0</v>
      </c>
      <c r="P36" s="27">
        <v>0</v>
      </c>
      <c r="Q36" s="45">
        <v>0</v>
      </c>
    </row>
    <row r="37" spans="1:19" s="3" customFormat="1" ht="123.75" x14ac:dyDescent="0.2">
      <c r="A37" s="39" t="s">
        <v>142</v>
      </c>
      <c r="B37" s="39" t="s">
        <v>143</v>
      </c>
      <c r="C37" s="44" t="s">
        <v>144</v>
      </c>
      <c r="D37" s="40" t="s">
        <v>99</v>
      </c>
      <c r="E37" s="44" t="s">
        <v>112</v>
      </c>
      <c r="F37" s="62">
        <f t="shared" si="0"/>
        <v>2225</v>
      </c>
      <c r="G37" s="45">
        <v>500</v>
      </c>
      <c r="H37" s="45">
        <v>0</v>
      </c>
      <c r="I37" s="45">
        <v>550</v>
      </c>
      <c r="J37" s="27">
        <v>575</v>
      </c>
      <c r="K37" s="62">
        <v>600</v>
      </c>
      <c r="L37" s="45">
        <v>0</v>
      </c>
      <c r="M37" s="45">
        <v>0</v>
      </c>
      <c r="N37" s="27">
        <v>0</v>
      </c>
      <c r="O37" s="45">
        <v>0</v>
      </c>
      <c r="P37" s="27">
        <v>0</v>
      </c>
      <c r="Q37" s="45">
        <v>0</v>
      </c>
    </row>
    <row r="38" spans="1:19" s="3" customFormat="1" ht="56.25" x14ac:dyDescent="0.2">
      <c r="A38" s="39" t="s">
        <v>145</v>
      </c>
      <c r="B38" s="39"/>
      <c r="C38" s="44"/>
      <c r="D38" s="40" t="s">
        <v>99</v>
      </c>
      <c r="E38" s="44" t="s">
        <v>112</v>
      </c>
      <c r="F38" s="62">
        <f t="shared" si="0"/>
        <v>0</v>
      </c>
      <c r="G38" s="45">
        <v>0</v>
      </c>
      <c r="H38" s="45">
        <v>0</v>
      </c>
      <c r="I38" s="45">
        <v>0</v>
      </c>
      <c r="J38" s="45">
        <v>0</v>
      </c>
      <c r="K38" s="62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</row>
    <row r="39" spans="1:19" s="3" customFormat="1" ht="33.75" x14ac:dyDescent="0.2">
      <c r="A39" s="39" t="s">
        <v>146</v>
      </c>
      <c r="B39" s="39"/>
      <c r="C39" s="44"/>
      <c r="D39" s="40" t="s">
        <v>99</v>
      </c>
      <c r="E39" s="44" t="s">
        <v>112</v>
      </c>
      <c r="F39" s="62">
        <f t="shared" si="0"/>
        <v>0</v>
      </c>
      <c r="G39" s="45">
        <v>0</v>
      </c>
      <c r="H39" s="45">
        <v>0</v>
      </c>
      <c r="I39" s="45">
        <v>0</v>
      </c>
      <c r="J39" s="45">
        <v>0</v>
      </c>
      <c r="K39" s="62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</row>
    <row r="40" spans="1:19" s="3" customFormat="1" ht="42" x14ac:dyDescent="0.2">
      <c r="A40" s="12" t="s">
        <v>245</v>
      </c>
      <c r="B40" s="39"/>
      <c r="C40" s="44"/>
      <c r="D40" s="40"/>
      <c r="E40" s="46"/>
      <c r="F40" s="13">
        <f>SUM(G40:Q40)</f>
        <v>169272.29428</v>
      </c>
      <c r="G40" s="13">
        <f>G41+G42</f>
        <v>29700</v>
      </c>
      <c r="H40" s="13">
        <f t="shared" ref="H40:K40" si="1">H41+H42</f>
        <v>20643.5</v>
      </c>
      <c r="I40" s="13">
        <f t="shared" si="1"/>
        <v>42812</v>
      </c>
      <c r="J40" s="13">
        <f t="shared" si="1"/>
        <v>38982.172559999999</v>
      </c>
      <c r="K40" s="13">
        <f t="shared" si="1"/>
        <v>37134.621719999996</v>
      </c>
      <c r="L40" s="13">
        <f t="shared" ref="L40:Q40" si="2">L41+L42</f>
        <v>0</v>
      </c>
      <c r="M40" s="13">
        <f t="shared" si="2"/>
        <v>0</v>
      </c>
      <c r="N40" s="13">
        <f t="shared" si="2"/>
        <v>0</v>
      </c>
      <c r="O40" s="13">
        <f t="shared" si="2"/>
        <v>0</v>
      </c>
      <c r="P40" s="13">
        <f t="shared" si="2"/>
        <v>0</v>
      </c>
      <c r="Q40" s="13">
        <f t="shared" si="2"/>
        <v>0</v>
      </c>
    </row>
    <row r="41" spans="1:19" s="3" customFormat="1" ht="11.25" x14ac:dyDescent="0.2">
      <c r="A41" s="39" t="s">
        <v>5</v>
      </c>
      <c r="B41" s="39"/>
      <c r="C41" s="44"/>
      <c r="D41" s="40"/>
      <c r="E41" s="44"/>
      <c r="F41" s="45">
        <f>SUM(G41:Q41)</f>
        <v>22289.764279999999</v>
      </c>
      <c r="G41" s="45">
        <f>G15+G19+G20+G21+G27+G18+G17+G16</f>
        <v>1000</v>
      </c>
      <c r="H41" s="62">
        <f t="shared" ref="H41:Q41" si="3">H15+H19+H20+H21+H27+H18+H17+H16</f>
        <v>0</v>
      </c>
      <c r="I41" s="62">
        <f t="shared" si="3"/>
        <v>11500</v>
      </c>
      <c r="J41" s="62">
        <f t="shared" si="3"/>
        <v>6355.17256</v>
      </c>
      <c r="K41" s="62">
        <f t="shared" si="3"/>
        <v>3434.5917200000004</v>
      </c>
      <c r="L41" s="62">
        <f t="shared" si="3"/>
        <v>0</v>
      </c>
      <c r="M41" s="62">
        <f t="shared" si="3"/>
        <v>0</v>
      </c>
      <c r="N41" s="62">
        <f t="shared" si="3"/>
        <v>0</v>
      </c>
      <c r="O41" s="62">
        <f t="shared" si="3"/>
        <v>0</v>
      </c>
      <c r="P41" s="62">
        <f t="shared" si="3"/>
        <v>0</v>
      </c>
      <c r="Q41" s="62">
        <f t="shared" si="3"/>
        <v>0</v>
      </c>
    </row>
    <row r="42" spans="1:19" s="3" customFormat="1" ht="11.25" x14ac:dyDescent="0.2">
      <c r="A42" s="39" t="s">
        <v>246</v>
      </c>
      <c r="B42" s="39"/>
      <c r="C42" s="44"/>
      <c r="D42" s="40"/>
      <c r="E42" s="44"/>
      <c r="F42" s="62">
        <f>SUM(G42:Q42)</f>
        <v>146982.53</v>
      </c>
      <c r="G42" s="45">
        <f>G22+G23+G28+G29+G30+G32+G34+G35+G36+G37+G38+G39</f>
        <v>28700</v>
      </c>
      <c r="H42" s="45">
        <f t="shared" ref="H42:J42" si="4">H22+H23+H28+H29+H30+H32+H34+H35+H36+H37+H38+H39</f>
        <v>20643.5</v>
      </c>
      <c r="I42" s="45">
        <f t="shared" si="4"/>
        <v>31312</v>
      </c>
      <c r="J42" s="45">
        <f t="shared" si="4"/>
        <v>32627</v>
      </c>
      <c r="K42" s="62">
        <f>K22+K23+K28+K29+K30+K32+K34+K35+K36+K37+K38+K39</f>
        <v>33700.03</v>
      </c>
      <c r="L42" s="45">
        <f t="shared" ref="L42:Q42" si="5">L22+L23+L28+L29+L30+L32+L34+L35+L36+L37+L38+L39</f>
        <v>0</v>
      </c>
      <c r="M42" s="45">
        <f t="shared" si="5"/>
        <v>0</v>
      </c>
      <c r="N42" s="45">
        <f t="shared" si="5"/>
        <v>0</v>
      </c>
      <c r="O42" s="45">
        <f t="shared" si="5"/>
        <v>0</v>
      </c>
      <c r="P42" s="45">
        <f t="shared" si="5"/>
        <v>0</v>
      </c>
      <c r="Q42" s="45">
        <f t="shared" si="5"/>
        <v>0</v>
      </c>
      <c r="S42" s="38"/>
    </row>
    <row r="43" spans="1:19" s="3" customFormat="1" ht="12.75" customHeight="1" x14ac:dyDescent="0.2">
      <c r="A43" s="81" t="s">
        <v>147</v>
      </c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36"/>
      <c r="M43" s="36"/>
      <c r="N43" s="36"/>
      <c r="O43" s="36"/>
      <c r="P43" s="36"/>
      <c r="Q43" s="36"/>
      <c r="S43" s="38"/>
    </row>
    <row r="44" spans="1:19" s="3" customFormat="1" ht="56.25" x14ac:dyDescent="0.2">
      <c r="A44" s="17" t="s">
        <v>148</v>
      </c>
      <c r="B44" s="39" t="s">
        <v>149</v>
      </c>
      <c r="C44" s="44" t="s">
        <v>150</v>
      </c>
      <c r="D44" s="40" t="s">
        <v>151</v>
      </c>
      <c r="E44" s="44" t="s">
        <v>112</v>
      </c>
      <c r="F44" s="45">
        <f>SUM(G44:Q44)</f>
        <v>4000</v>
      </c>
      <c r="G44" s="45">
        <v>0</v>
      </c>
      <c r="H44" s="45">
        <v>0</v>
      </c>
      <c r="I44" s="45">
        <v>4000</v>
      </c>
      <c r="J44" s="45">
        <v>0</v>
      </c>
      <c r="K44" s="62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</row>
    <row r="45" spans="1:19" s="3" customFormat="1" ht="45" x14ac:dyDescent="0.2">
      <c r="A45" s="18"/>
      <c r="B45" s="39" t="s">
        <v>152</v>
      </c>
      <c r="C45" s="44"/>
      <c r="D45" s="40" t="s">
        <v>106</v>
      </c>
      <c r="E45" s="44" t="s">
        <v>112</v>
      </c>
      <c r="F45" s="62">
        <f t="shared" ref="F45:F47" si="6">SUM(G45:Q45)</f>
        <v>2990</v>
      </c>
      <c r="G45" s="45">
        <v>0</v>
      </c>
      <c r="H45" s="45">
        <v>0</v>
      </c>
      <c r="I45" s="45">
        <v>2990</v>
      </c>
      <c r="J45" s="45">
        <v>0</v>
      </c>
      <c r="K45" s="62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</row>
    <row r="46" spans="1:19" s="3" customFormat="1" ht="33.75" x14ac:dyDescent="0.2">
      <c r="A46" s="18"/>
      <c r="B46" s="39" t="s">
        <v>153</v>
      </c>
      <c r="C46" s="44" t="s">
        <v>154</v>
      </c>
      <c r="D46" s="40" t="s">
        <v>155</v>
      </c>
      <c r="E46" s="44" t="s">
        <v>112</v>
      </c>
      <c r="F46" s="62">
        <f t="shared" si="6"/>
        <v>3500</v>
      </c>
      <c r="G46" s="45">
        <v>0</v>
      </c>
      <c r="H46" s="45">
        <v>0</v>
      </c>
      <c r="I46" s="45">
        <v>3500</v>
      </c>
      <c r="J46" s="45">
        <v>0</v>
      </c>
      <c r="K46" s="62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</row>
    <row r="47" spans="1:19" s="3" customFormat="1" ht="56.25" x14ac:dyDescent="0.2">
      <c r="A47" s="26"/>
      <c r="B47" s="39" t="s">
        <v>156</v>
      </c>
      <c r="C47" s="44" t="s">
        <v>157</v>
      </c>
      <c r="D47" s="40" t="s">
        <v>158</v>
      </c>
      <c r="E47" s="44" t="s">
        <v>112</v>
      </c>
      <c r="F47" s="62">
        <f t="shared" si="6"/>
        <v>11200</v>
      </c>
      <c r="G47" s="45">
        <v>0</v>
      </c>
      <c r="H47" s="45">
        <v>0</v>
      </c>
      <c r="I47" s="45">
        <v>4500</v>
      </c>
      <c r="J47" s="45">
        <v>6700</v>
      </c>
      <c r="K47" s="62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</row>
    <row r="48" spans="1:19" s="3" customFormat="1" ht="67.5" x14ac:dyDescent="0.2">
      <c r="A48" s="39" t="s">
        <v>159</v>
      </c>
      <c r="B48" s="39"/>
      <c r="C48" s="44"/>
      <c r="D48" s="40" t="s">
        <v>275</v>
      </c>
      <c r="E48" s="44"/>
      <c r="F48" s="62">
        <f>SUM(G48:Q48)</f>
        <v>0</v>
      </c>
      <c r="G48" s="45">
        <v>0</v>
      </c>
      <c r="H48" s="45">
        <v>0</v>
      </c>
      <c r="I48" s="45">
        <v>0</v>
      </c>
      <c r="J48" s="45">
        <v>0</v>
      </c>
      <c r="K48" s="62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</row>
    <row r="49" spans="1:17" s="3" customFormat="1" ht="11.25" x14ac:dyDescent="0.2">
      <c r="A49" s="66" t="s">
        <v>160</v>
      </c>
      <c r="B49" s="66" t="s">
        <v>161</v>
      </c>
      <c r="C49" s="83" t="s">
        <v>162</v>
      </c>
      <c r="D49" s="40" t="s">
        <v>163</v>
      </c>
      <c r="E49" s="83"/>
      <c r="F49" s="76">
        <f>SUM(G49:Q52)</f>
        <v>0</v>
      </c>
      <c r="G49" s="76">
        <v>0</v>
      </c>
      <c r="H49" s="76">
        <v>0</v>
      </c>
      <c r="I49" s="76">
        <v>0</v>
      </c>
      <c r="J49" s="76">
        <v>0</v>
      </c>
      <c r="K49" s="76">
        <v>0</v>
      </c>
      <c r="L49" s="77">
        <v>0</v>
      </c>
      <c r="M49" s="77">
        <v>0</v>
      </c>
      <c r="N49" s="76">
        <v>0</v>
      </c>
      <c r="O49" s="76">
        <v>0</v>
      </c>
      <c r="P49" s="76">
        <v>0</v>
      </c>
      <c r="Q49" s="76">
        <v>0</v>
      </c>
    </row>
    <row r="50" spans="1:17" s="3" customFormat="1" ht="22.5" x14ac:dyDescent="0.2">
      <c r="A50" s="66"/>
      <c r="B50" s="66"/>
      <c r="C50" s="83"/>
      <c r="D50" s="40" t="s">
        <v>164</v>
      </c>
      <c r="E50" s="83"/>
      <c r="F50" s="76"/>
      <c r="G50" s="76"/>
      <c r="H50" s="76"/>
      <c r="I50" s="76"/>
      <c r="J50" s="76"/>
      <c r="K50" s="76"/>
      <c r="L50" s="78"/>
      <c r="M50" s="78"/>
      <c r="N50" s="76"/>
      <c r="O50" s="76"/>
      <c r="P50" s="76"/>
      <c r="Q50" s="76"/>
    </row>
    <row r="51" spans="1:17" s="3" customFormat="1" ht="11.25" x14ac:dyDescent="0.2">
      <c r="A51" s="66"/>
      <c r="B51" s="66"/>
      <c r="C51" s="83"/>
      <c r="D51" s="40" t="s">
        <v>165</v>
      </c>
      <c r="E51" s="83"/>
      <c r="F51" s="76"/>
      <c r="G51" s="76"/>
      <c r="H51" s="76"/>
      <c r="I51" s="76"/>
      <c r="J51" s="76"/>
      <c r="K51" s="76"/>
      <c r="L51" s="78"/>
      <c r="M51" s="78"/>
      <c r="N51" s="76"/>
      <c r="O51" s="76"/>
      <c r="P51" s="76"/>
      <c r="Q51" s="76"/>
    </row>
    <row r="52" spans="1:17" s="3" customFormat="1" ht="22.5" x14ac:dyDescent="0.2">
      <c r="A52" s="66"/>
      <c r="B52" s="66"/>
      <c r="C52" s="83"/>
      <c r="D52" s="40" t="s">
        <v>239</v>
      </c>
      <c r="E52" s="83"/>
      <c r="F52" s="76"/>
      <c r="G52" s="76"/>
      <c r="H52" s="76"/>
      <c r="I52" s="76"/>
      <c r="J52" s="76"/>
      <c r="K52" s="76"/>
      <c r="L52" s="79"/>
      <c r="M52" s="79"/>
      <c r="N52" s="76"/>
      <c r="O52" s="76"/>
      <c r="P52" s="76"/>
      <c r="Q52" s="76"/>
    </row>
    <row r="53" spans="1:17" s="3" customFormat="1" ht="67.5" x14ac:dyDescent="0.2">
      <c r="A53" s="66" t="s">
        <v>166</v>
      </c>
      <c r="B53" s="39" t="s">
        <v>167</v>
      </c>
      <c r="C53" s="44" t="s">
        <v>168</v>
      </c>
      <c r="D53" s="40" t="s">
        <v>155</v>
      </c>
      <c r="E53" s="44" t="s">
        <v>112</v>
      </c>
      <c r="F53" s="45">
        <f>SUM(G53:Q53)</f>
        <v>150</v>
      </c>
      <c r="G53" s="45">
        <v>50</v>
      </c>
      <c r="H53" s="45">
        <v>50</v>
      </c>
      <c r="I53" s="45">
        <v>50</v>
      </c>
      <c r="J53" s="45">
        <v>0</v>
      </c>
      <c r="K53" s="62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</row>
    <row r="54" spans="1:17" s="3" customFormat="1" ht="101.25" x14ac:dyDescent="0.2">
      <c r="A54" s="66"/>
      <c r="B54" s="39" t="s">
        <v>169</v>
      </c>
      <c r="C54" s="44" t="s">
        <v>170</v>
      </c>
      <c r="D54" s="40" t="s">
        <v>239</v>
      </c>
      <c r="E54" s="44" t="s">
        <v>112</v>
      </c>
      <c r="F54" s="62">
        <f>SUM(G54:Q54)</f>
        <v>3600</v>
      </c>
      <c r="G54" s="45">
        <v>0</v>
      </c>
      <c r="H54" s="45">
        <v>0</v>
      </c>
      <c r="I54" s="45">
        <v>600</v>
      </c>
      <c r="J54" s="45">
        <v>2400</v>
      </c>
      <c r="K54" s="62">
        <v>600</v>
      </c>
      <c r="L54" s="45">
        <v>0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</row>
    <row r="55" spans="1:17" s="3" customFormat="1" ht="12.75" customHeight="1" x14ac:dyDescent="0.2">
      <c r="A55" s="66" t="s">
        <v>171</v>
      </c>
      <c r="B55" s="66"/>
      <c r="C55" s="83"/>
      <c r="D55" s="40" t="s">
        <v>163</v>
      </c>
      <c r="E55" s="90"/>
      <c r="F55" s="76">
        <f>SUM(G55:Q58)</f>
        <v>0</v>
      </c>
      <c r="G55" s="76">
        <v>0</v>
      </c>
      <c r="H55" s="76">
        <v>0</v>
      </c>
      <c r="I55" s="76">
        <v>0</v>
      </c>
      <c r="J55" s="76">
        <v>0</v>
      </c>
      <c r="K55" s="76">
        <v>0</v>
      </c>
      <c r="L55" s="77">
        <v>0</v>
      </c>
      <c r="M55" s="77">
        <v>0</v>
      </c>
      <c r="N55" s="76">
        <v>0</v>
      </c>
      <c r="O55" s="76">
        <v>0</v>
      </c>
      <c r="P55" s="76">
        <v>0</v>
      </c>
      <c r="Q55" s="76">
        <v>0</v>
      </c>
    </row>
    <row r="56" spans="1:17" s="3" customFormat="1" ht="22.5" x14ac:dyDescent="0.2">
      <c r="A56" s="66"/>
      <c r="B56" s="66"/>
      <c r="C56" s="83"/>
      <c r="D56" s="40" t="s">
        <v>164</v>
      </c>
      <c r="E56" s="83"/>
      <c r="F56" s="76"/>
      <c r="G56" s="76"/>
      <c r="H56" s="76"/>
      <c r="I56" s="76"/>
      <c r="J56" s="76"/>
      <c r="K56" s="76"/>
      <c r="L56" s="78"/>
      <c r="M56" s="78"/>
      <c r="N56" s="76"/>
      <c r="O56" s="76"/>
      <c r="P56" s="76"/>
      <c r="Q56" s="76"/>
    </row>
    <row r="57" spans="1:17" s="3" customFormat="1" ht="11.25" x14ac:dyDescent="0.2">
      <c r="A57" s="66"/>
      <c r="B57" s="66"/>
      <c r="C57" s="83"/>
      <c r="D57" s="40" t="s">
        <v>165</v>
      </c>
      <c r="E57" s="83"/>
      <c r="F57" s="76"/>
      <c r="G57" s="76"/>
      <c r="H57" s="76"/>
      <c r="I57" s="76"/>
      <c r="J57" s="76"/>
      <c r="K57" s="76"/>
      <c r="L57" s="78"/>
      <c r="M57" s="78"/>
      <c r="N57" s="76"/>
      <c r="O57" s="76"/>
      <c r="P57" s="76"/>
      <c r="Q57" s="76"/>
    </row>
    <row r="58" spans="1:17" s="3" customFormat="1" ht="22.5" x14ac:dyDescent="0.2">
      <c r="A58" s="66"/>
      <c r="B58" s="66"/>
      <c r="C58" s="83"/>
      <c r="D58" s="40" t="s">
        <v>239</v>
      </c>
      <c r="E58" s="83"/>
      <c r="F58" s="76"/>
      <c r="G58" s="76"/>
      <c r="H58" s="76"/>
      <c r="I58" s="76"/>
      <c r="J58" s="76"/>
      <c r="K58" s="76"/>
      <c r="L58" s="79"/>
      <c r="M58" s="79"/>
      <c r="N58" s="76"/>
      <c r="O58" s="76"/>
      <c r="P58" s="76"/>
      <c r="Q58" s="76"/>
    </row>
    <row r="59" spans="1:17" s="3" customFormat="1" ht="22.5" x14ac:dyDescent="0.2">
      <c r="A59" s="66" t="s">
        <v>172</v>
      </c>
      <c r="B59" s="39" t="s">
        <v>173</v>
      </c>
      <c r="C59" s="44" t="s">
        <v>174</v>
      </c>
      <c r="D59" s="40" t="s">
        <v>155</v>
      </c>
      <c r="E59" s="44"/>
      <c r="F59" s="45">
        <f>SUM(G59:Q59)</f>
        <v>0</v>
      </c>
      <c r="G59" s="45">
        <v>0</v>
      </c>
      <c r="H59" s="45">
        <v>0</v>
      </c>
      <c r="I59" s="45">
        <v>0</v>
      </c>
      <c r="J59" s="45">
        <v>0</v>
      </c>
      <c r="K59" s="62">
        <v>0</v>
      </c>
      <c r="L59" s="45">
        <v>0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</row>
    <row r="60" spans="1:17" s="3" customFormat="1" ht="22.5" x14ac:dyDescent="0.2">
      <c r="A60" s="66"/>
      <c r="B60" s="39" t="s">
        <v>176</v>
      </c>
      <c r="C60" s="83" t="s">
        <v>174</v>
      </c>
      <c r="D60" s="80" t="s">
        <v>239</v>
      </c>
      <c r="E60" s="71"/>
      <c r="F60" s="76">
        <f>SUM(G60:Q61)</f>
        <v>0</v>
      </c>
      <c r="G60" s="76">
        <v>0</v>
      </c>
      <c r="H60" s="76">
        <v>0</v>
      </c>
      <c r="I60" s="76">
        <v>0</v>
      </c>
      <c r="J60" s="76">
        <v>0</v>
      </c>
      <c r="K60" s="76">
        <v>0</v>
      </c>
      <c r="L60" s="77">
        <v>0</v>
      </c>
      <c r="M60" s="77">
        <v>0</v>
      </c>
      <c r="N60" s="76">
        <v>0</v>
      </c>
      <c r="O60" s="76">
        <v>0</v>
      </c>
      <c r="P60" s="76">
        <v>0</v>
      </c>
      <c r="Q60" s="76">
        <v>0</v>
      </c>
    </row>
    <row r="61" spans="1:17" s="3" customFormat="1" ht="22.5" x14ac:dyDescent="0.2">
      <c r="A61" s="66"/>
      <c r="B61" s="39" t="s">
        <v>177</v>
      </c>
      <c r="C61" s="83"/>
      <c r="D61" s="80"/>
      <c r="E61" s="72"/>
      <c r="F61" s="76"/>
      <c r="G61" s="76"/>
      <c r="H61" s="76"/>
      <c r="I61" s="76"/>
      <c r="J61" s="76"/>
      <c r="K61" s="76"/>
      <c r="L61" s="79"/>
      <c r="M61" s="79"/>
      <c r="N61" s="76"/>
      <c r="O61" s="76"/>
      <c r="P61" s="76"/>
      <c r="Q61" s="76"/>
    </row>
    <row r="62" spans="1:17" s="3" customFormat="1" ht="22.5" x14ac:dyDescent="0.2">
      <c r="A62" s="66" t="s">
        <v>178</v>
      </c>
      <c r="B62" s="39" t="s">
        <v>179</v>
      </c>
      <c r="C62" s="44" t="s">
        <v>180</v>
      </c>
      <c r="D62" s="40" t="s">
        <v>106</v>
      </c>
      <c r="E62" s="44" t="s">
        <v>112</v>
      </c>
      <c r="F62" s="45">
        <f>SUM(G62:Q62)</f>
        <v>1917.2799999999997</v>
      </c>
      <c r="G62" s="45">
        <v>717.68</v>
      </c>
      <c r="H62" s="45">
        <v>612.02</v>
      </c>
      <c r="I62" s="45">
        <v>587.58000000000004</v>
      </c>
      <c r="J62" s="45">
        <v>0</v>
      </c>
      <c r="K62" s="62">
        <v>0</v>
      </c>
      <c r="L62" s="45">
        <v>0</v>
      </c>
      <c r="M62" s="45">
        <v>0</v>
      </c>
      <c r="N62" s="45">
        <v>0</v>
      </c>
      <c r="O62" s="45">
        <v>0</v>
      </c>
      <c r="P62" s="45">
        <v>0</v>
      </c>
      <c r="Q62" s="45">
        <v>0</v>
      </c>
    </row>
    <row r="63" spans="1:17" s="3" customFormat="1" ht="45" x14ac:dyDescent="0.2">
      <c r="A63" s="66"/>
      <c r="B63" s="39" t="s">
        <v>240</v>
      </c>
      <c r="C63" s="44" t="s">
        <v>181</v>
      </c>
      <c r="D63" s="40" t="s">
        <v>239</v>
      </c>
      <c r="E63" s="44" t="s">
        <v>112</v>
      </c>
      <c r="F63" s="62">
        <f t="shared" ref="F63:F91" si="7">SUM(G63:Q63)</f>
        <v>673.34</v>
      </c>
      <c r="G63" s="45">
        <v>0</v>
      </c>
      <c r="H63" s="45">
        <v>673.34</v>
      </c>
      <c r="I63" s="45">
        <v>0</v>
      </c>
      <c r="J63" s="45">
        <v>0</v>
      </c>
      <c r="K63" s="62">
        <v>0</v>
      </c>
      <c r="L63" s="45">
        <v>0</v>
      </c>
      <c r="M63" s="45">
        <v>0</v>
      </c>
      <c r="N63" s="45">
        <v>0</v>
      </c>
      <c r="O63" s="45">
        <v>0</v>
      </c>
      <c r="P63" s="45">
        <v>0</v>
      </c>
      <c r="Q63" s="45">
        <v>0</v>
      </c>
    </row>
    <row r="64" spans="1:17" s="3" customFormat="1" ht="56.25" x14ac:dyDescent="0.2">
      <c r="A64" s="84" t="s">
        <v>182</v>
      </c>
      <c r="B64" s="39" t="s">
        <v>183</v>
      </c>
      <c r="C64" s="44" t="s">
        <v>174</v>
      </c>
      <c r="D64" s="40" t="s">
        <v>155</v>
      </c>
      <c r="E64" s="44" t="s">
        <v>112</v>
      </c>
      <c r="F64" s="62">
        <f t="shared" si="7"/>
        <v>4500</v>
      </c>
      <c r="G64" s="45">
        <v>0</v>
      </c>
      <c r="H64" s="45">
        <v>2000</v>
      </c>
      <c r="I64" s="45">
        <v>2500</v>
      </c>
      <c r="J64" s="45">
        <v>0</v>
      </c>
      <c r="K64" s="62">
        <v>0</v>
      </c>
      <c r="L64" s="45">
        <v>0</v>
      </c>
      <c r="M64" s="45">
        <v>0</v>
      </c>
      <c r="N64" s="45">
        <v>0</v>
      </c>
      <c r="O64" s="45">
        <v>0</v>
      </c>
      <c r="P64" s="45">
        <v>0</v>
      </c>
      <c r="Q64" s="45">
        <v>0</v>
      </c>
    </row>
    <row r="65" spans="1:17" s="3" customFormat="1" ht="56.25" x14ac:dyDescent="0.2">
      <c r="A65" s="85"/>
      <c r="B65" s="52" t="s">
        <v>312</v>
      </c>
      <c r="C65" s="54" t="s">
        <v>181</v>
      </c>
      <c r="D65" s="53" t="s">
        <v>184</v>
      </c>
      <c r="E65" s="54" t="s">
        <v>311</v>
      </c>
      <c r="F65" s="62">
        <f t="shared" si="7"/>
        <v>9424.1200000000008</v>
      </c>
      <c r="G65" s="55">
        <v>0</v>
      </c>
      <c r="H65" s="55">
        <v>0</v>
      </c>
      <c r="I65" s="55">
        <v>0</v>
      </c>
      <c r="J65" s="55">
        <v>9424.1200000000008</v>
      </c>
      <c r="K65" s="62">
        <v>0</v>
      </c>
      <c r="L65" s="55">
        <v>0</v>
      </c>
      <c r="M65" s="55">
        <v>0</v>
      </c>
      <c r="N65" s="55">
        <v>0</v>
      </c>
      <c r="O65" s="55">
        <v>0</v>
      </c>
      <c r="P65" s="55">
        <v>0</v>
      </c>
      <c r="Q65" s="55">
        <v>0</v>
      </c>
    </row>
    <row r="66" spans="1:17" s="3" customFormat="1" ht="45" x14ac:dyDescent="0.2">
      <c r="A66" s="85"/>
      <c r="B66" s="52" t="s">
        <v>309</v>
      </c>
      <c r="C66" s="54" t="s">
        <v>313</v>
      </c>
      <c r="D66" s="53" t="s">
        <v>184</v>
      </c>
      <c r="E66" s="54" t="s">
        <v>311</v>
      </c>
      <c r="F66" s="62">
        <f t="shared" si="7"/>
        <v>8674.6696400000001</v>
      </c>
      <c r="G66" s="59">
        <v>0</v>
      </c>
      <c r="H66" s="55">
        <v>0</v>
      </c>
      <c r="I66" s="55">
        <v>0</v>
      </c>
      <c r="J66" s="55">
        <v>0</v>
      </c>
      <c r="K66" s="62">
        <v>8674.6696400000001</v>
      </c>
      <c r="L66" s="55">
        <v>0</v>
      </c>
      <c r="M66" s="55">
        <v>0</v>
      </c>
      <c r="N66" s="55">
        <v>0</v>
      </c>
      <c r="O66" s="55">
        <v>0</v>
      </c>
      <c r="P66" s="55">
        <v>0</v>
      </c>
      <c r="Q66" s="55">
        <v>0</v>
      </c>
    </row>
    <row r="67" spans="1:17" s="3" customFormat="1" ht="45" x14ac:dyDescent="0.2">
      <c r="A67" s="85"/>
      <c r="B67" s="39" t="s">
        <v>310</v>
      </c>
      <c r="C67" s="44" t="s">
        <v>313</v>
      </c>
      <c r="D67" s="40" t="s">
        <v>184</v>
      </c>
      <c r="E67" s="44" t="s">
        <v>175</v>
      </c>
      <c r="F67" s="62">
        <f t="shared" si="7"/>
        <v>4700</v>
      </c>
      <c r="G67" s="45">
        <v>0</v>
      </c>
      <c r="H67" s="45">
        <v>0</v>
      </c>
      <c r="I67" s="45">
        <v>0</v>
      </c>
      <c r="J67" s="45">
        <v>0</v>
      </c>
      <c r="K67" s="62">
        <v>4700</v>
      </c>
      <c r="L67" s="45">
        <v>0</v>
      </c>
      <c r="M67" s="45">
        <v>0</v>
      </c>
      <c r="N67" s="45">
        <v>0</v>
      </c>
      <c r="O67" s="45">
        <v>0</v>
      </c>
      <c r="P67" s="45">
        <v>0</v>
      </c>
      <c r="Q67" s="45">
        <v>0</v>
      </c>
    </row>
    <row r="68" spans="1:17" s="3" customFormat="1" ht="33.75" x14ac:dyDescent="0.2">
      <c r="A68" s="86"/>
      <c r="B68" s="39" t="s">
        <v>303</v>
      </c>
      <c r="C68" s="44" t="s">
        <v>304</v>
      </c>
      <c r="D68" s="44" t="s">
        <v>184</v>
      </c>
      <c r="E68" s="44" t="s">
        <v>175</v>
      </c>
      <c r="F68" s="62">
        <f>SUM(G68:Q68)</f>
        <v>3299.1911700000001</v>
      </c>
      <c r="G68" s="45">
        <v>0</v>
      </c>
      <c r="H68" s="45">
        <v>0</v>
      </c>
      <c r="I68" s="45">
        <v>0</v>
      </c>
      <c r="J68" s="28">
        <v>3299.1911700000001</v>
      </c>
      <c r="K68" s="57">
        <v>0</v>
      </c>
      <c r="L68" s="45">
        <v>0</v>
      </c>
      <c r="M68" s="45">
        <v>0</v>
      </c>
      <c r="N68" s="45">
        <v>0</v>
      </c>
      <c r="O68" s="45">
        <v>0</v>
      </c>
      <c r="P68" s="45">
        <v>0</v>
      </c>
      <c r="Q68" s="45">
        <v>0</v>
      </c>
    </row>
    <row r="69" spans="1:17" s="3" customFormat="1" ht="67.5" x14ac:dyDescent="0.2">
      <c r="A69" s="66" t="s">
        <v>185</v>
      </c>
      <c r="B69" s="39" t="s">
        <v>186</v>
      </c>
      <c r="C69" s="44" t="s">
        <v>187</v>
      </c>
      <c r="D69" s="40" t="s">
        <v>188</v>
      </c>
      <c r="E69" s="44" t="s">
        <v>112</v>
      </c>
      <c r="F69" s="62">
        <f t="shared" si="7"/>
        <v>45</v>
      </c>
      <c r="G69" s="45">
        <v>0</v>
      </c>
      <c r="H69" s="45">
        <v>3.8</v>
      </c>
      <c r="I69" s="45">
        <v>15.4</v>
      </c>
      <c r="J69" s="45">
        <v>25.8</v>
      </c>
      <c r="K69" s="62">
        <v>0</v>
      </c>
      <c r="L69" s="45">
        <v>0</v>
      </c>
      <c r="M69" s="45">
        <v>0</v>
      </c>
      <c r="N69" s="45">
        <v>0</v>
      </c>
      <c r="O69" s="45">
        <v>0</v>
      </c>
      <c r="P69" s="45">
        <v>0</v>
      </c>
      <c r="Q69" s="45">
        <v>0</v>
      </c>
    </row>
    <row r="70" spans="1:17" s="3" customFormat="1" ht="22.5" x14ac:dyDescent="0.2">
      <c r="A70" s="66"/>
      <c r="B70" s="39" t="s">
        <v>189</v>
      </c>
      <c r="C70" s="44" t="s">
        <v>190</v>
      </c>
      <c r="D70" s="40" t="s">
        <v>239</v>
      </c>
      <c r="E70" s="44" t="s">
        <v>112</v>
      </c>
      <c r="F70" s="62">
        <f t="shared" si="7"/>
        <v>210</v>
      </c>
      <c r="G70" s="45">
        <v>0</v>
      </c>
      <c r="H70" s="45">
        <v>70</v>
      </c>
      <c r="I70" s="45">
        <v>70</v>
      </c>
      <c r="J70" s="45">
        <v>70</v>
      </c>
      <c r="K70" s="62">
        <v>0</v>
      </c>
      <c r="L70" s="45">
        <v>0</v>
      </c>
      <c r="M70" s="45">
        <v>0</v>
      </c>
      <c r="N70" s="45">
        <v>0</v>
      </c>
      <c r="O70" s="45">
        <v>0</v>
      </c>
      <c r="P70" s="45">
        <v>0</v>
      </c>
      <c r="Q70" s="45">
        <v>0</v>
      </c>
    </row>
    <row r="71" spans="1:17" s="3" customFormat="1" ht="33.75" x14ac:dyDescent="0.2">
      <c r="A71" s="66"/>
      <c r="B71" s="39" t="s">
        <v>191</v>
      </c>
      <c r="C71" s="44" t="s">
        <v>192</v>
      </c>
      <c r="D71" s="40" t="s">
        <v>239</v>
      </c>
      <c r="E71" s="44" t="s">
        <v>112</v>
      </c>
      <c r="F71" s="62">
        <f t="shared" si="7"/>
        <v>500</v>
      </c>
      <c r="G71" s="45">
        <v>0</v>
      </c>
      <c r="H71" s="45">
        <v>500</v>
      </c>
      <c r="I71" s="45">
        <v>0</v>
      </c>
      <c r="J71" s="45">
        <v>0</v>
      </c>
      <c r="K71" s="62">
        <v>0</v>
      </c>
      <c r="L71" s="45">
        <v>0</v>
      </c>
      <c r="M71" s="45">
        <v>0</v>
      </c>
      <c r="N71" s="45">
        <v>0</v>
      </c>
      <c r="O71" s="45">
        <v>0</v>
      </c>
      <c r="P71" s="45">
        <v>0</v>
      </c>
      <c r="Q71" s="45">
        <v>0</v>
      </c>
    </row>
    <row r="72" spans="1:17" s="3" customFormat="1" ht="33.75" x14ac:dyDescent="0.2">
      <c r="A72" s="39" t="s">
        <v>193</v>
      </c>
      <c r="B72" s="39" t="s">
        <v>194</v>
      </c>
      <c r="C72" s="44"/>
      <c r="D72" s="40" t="s">
        <v>106</v>
      </c>
      <c r="E72" s="44" t="s">
        <v>112</v>
      </c>
      <c r="F72" s="62">
        <f t="shared" si="7"/>
        <v>6099</v>
      </c>
      <c r="G72" s="45">
        <v>6099</v>
      </c>
      <c r="H72" s="45">
        <v>0</v>
      </c>
      <c r="I72" s="45">
        <v>0</v>
      </c>
      <c r="J72" s="45">
        <v>0</v>
      </c>
      <c r="K72" s="62">
        <v>0</v>
      </c>
      <c r="L72" s="45">
        <v>0</v>
      </c>
      <c r="M72" s="45">
        <v>0</v>
      </c>
      <c r="N72" s="45">
        <v>0</v>
      </c>
      <c r="O72" s="45">
        <v>0</v>
      </c>
      <c r="P72" s="45">
        <v>0</v>
      </c>
      <c r="Q72" s="45">
        <v>0</v>
      </c>
    </row>
    <row r="73" spans="1:17" s="3" customFormat="1" ht="22.5" x14ac:dyDescent="0.2">
      <c r="A73" s="84" t="s">
        <v>195</v>
      </c>
      <c r="B73" s="39" t="s">
        <v>196</v>
      </c>
      <c r="C73" s="44"/>
      <c r="D73" s="40" t="s">
        <v>106</v>
      </c>
      <c r="E73" s="44" t="s">
        <v>112</v>
      </c>
      <c r="F73" s="62">
        <f t="shared" si="7"/>
        <v>4060.2</v>
      </c>
      <c r="G73" s="45">
        <v>4060.2</v>
      </c>
      <c r="H73" s="45">
        <v>0</v>
      </c>
      <c r="I73" s="45">
        <v>0</v>
      </c>
      <c r="J73" s="45">
        <v>0</v>
      </c>
      <c r="K73" s="62">
        <v>0</v>
      </c>
      <c r="L73" s="45">
        <v>0</v>
      </c>
      <c r="M73" s="45">
        <v>0</v>
      </c>
      <c r="N73" s="45">
        <v>0</v>
      </c>
      <c r="O73" s="45">
        <v>0</v>
      </c>
      <c r="P73" s="45">
        <v>0</v>
      </c>
      <c r="Q73" s="45">
        <v>0</v>
      </c>
    </row>
    <row r="74" spans="1:17" s="3" customFormat="1" ht="67.5" x14ac:dyDescent="0.2">
      <c r="A74" s="85"/>
      <c r="B74" s="39" t="s">
        <v>197</v>
      </c>
      <c r="C74" s="44"/>
      <c r="D74" s="40" t="s">
        <v>106</v>
      </c>
      <c r="E74" s="44" t="s">
        <v>112</v>
      </c>
      <c r="F74" s="62">
        <f>SUM(G74:Q74)</f>
        <v>255.75</v>
      </c>
      <c r="G74" s="45">
        <v>255.75</v>
      </c>
      <c r="H74" s="45">
        <v>0</v>
      </c>
      <c r="I74" s="45">
        <v>0</v>
      </c>
      <c r="J74" s="45">
        <v>0</v>
      </c>
      <c r="K74" s="62">
        <v>0</v>
      </c>
      <c r="L74" s="45">
        <v>0</v>
      </c>
      <c r="M74" s="45">
        <v>0</v>
      </c>
      <c r="N74" s="45">
        <v>0</v>
      </c>
      <c r="O74" s="45">
        <v>0</v>
      </c>
      <c r="P74" s="45">
        <v>0</v>
      </c>
      <c r="Q74" s="45">
        <v>0</v>
      </c>
    </row>
    <row r="75" spans="1:17" s="3" customFormat="1" ht="78.75" x14ac:dyDescent="0.2">
      <c r="A75" s="85"/>
      <c r="B75" s="39" t="s">
        <v>198</v>
      </c>
      <c r="C75" s="44"/>
      <c r="D75" s="40" t="s">
        <v>106</v>
      </c>
      <c r="E75" s="44" t="s">
        <v>112</v>
      </c>
      <c r="F75" s="62">
        <f t="shared" si="7"/>
        <v>26162.78</v>
      </c>
      <c r="G75" s="45">
        <v>13081.57</v>
      </c>
      <c r="H75" s="45">
        <v>5908.17</v>
      </c>
      <c r="I75" s="45">
        <v>7173.04</v>
      </c>
      <c r="J75" s="45">
        <v>0</v>
      </c>
      <c r="K75" s="62">
        <v>0</v>
      </c>
      <c r="L75" s="45">
        <v>0</v>
      </c>
      <c r="M75" s="45">
        <v>0</v>
      </c>
      <c r="N75" s="45">
        <v>0</v>
      </c>
      <c r="O75" s="45">
        <v>0</v>
      </c>
      <c r="P75" s="45">
        <v>0</v>
      </c>
      <c r="Q75" s="45">
        <v>0</v>
      </c>
    </row>
    <row r="76" spans="1:17" s="3" customFormat="1" ht="78.75" x14ac:dyDescent="0.2">
      <c r="A76" s="85"/>
      <c r="B76" s="39" t="s">
        <v>199</v>
      </c>
      <c r="C76" s="44"/>
      <c r="D76" s="40" t="s">
        <v>106</v>
      </c>
      <c r="E76" s="44" t="s">
        <v>112</v>
      </c>
      <c r="F76" s="62">
        <f t="shared" si="7"/>
        <v>13664.73</v>
      </c>
      <c r="G76" s="45">
        <v>6832.33</v>
      </c>
      <c r="H76" s="45">
        <v>4314.7299999999996</v>
      </c>
      <c r="I76" s="45">
        <v>2517.67</v>
      </c>
      <c r="J76" s="45">
        <v>0</v>
      </c>
      <c r="K76" s="62">
        <v>0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</row>
    <row r="77" spans="1:17" s="3" customFormat="1" ht="56.25" x14ac:dyDescent="0.2">
      <c r="A77" s="85"/>
      <c r="B77" s="40" t="s">
        <v>200</v>
      </c>
      <c r="C77" s="44"/>
      <c r="D77" s="40" t="s">
        <v>184</v>
      </c>
      <c r="E77" s="44" t="s">
        <v>175</v>
      </c>
      <c r="F77" s="62">
        <f t="shared" si="7"/>
        <v>4370.6715199999999</v>
      </c>
      <c r="G77" s="45">
        <v>0</v>
      </c>
      <c r="H77" s="45">
        <v>0</v>
      </c>
      <c r="I77" s="45">
        <v>0</v>
      </c>
      <c r="J77" s="45">
        <v>4370.6715199999999</v>
      </c>
      <c r="K77" s="62">
        <v>0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</row>
    <row r="78" spans="1:17" s="3" customFormat="1" ht="45" x14ac:dyDescent="0.2">
      <c r="A78" s="85"/>
      <c r="B78" s="40" t="s">
        <v>201</v>
      </c>
      <c r="C78" s="44"/>
      <c r="D78" s="40" t="s">
        <v>184</v>
      </c>
      <c r="E78" s="44" t="s">
        <v>175</v>
      </c>
      <c r="F78" s="62">
        <f t="shared" si="7"/>
        <v>410.988</v>
      </c>
      <c r="G78" s="45">
        <v>0</v>
      </c>
      <c r="H78" s="45">
        <v>0</v>
      </c>
      <c r="I78" s="45">
        <v>0</v>
      </c>
      <c r="J78" s="45">
        <v>410.988</v>
      </c>
      <c r="K78" s="62"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</row>
    <row r="79" spans="1:17" s="3" customFormat="1" ht="112.5" x14ac:dyDescent="0.2">
      <c r="A79" s="85"/>
      <c r="B79" s="40" t="s">
        <v>271</v>
      </c>
      <c r="C79" s="44"/>
      <c r="D79" s="40" t="s">
        <v>184</v>
      </c>
      <c r="E79" s="44" t="s">
        <v>175</v>
      </c>
      <c r="F79" s="62">
        <f t="shared" si="7"/>
        <v>2935.1375499999999</v>
      </c>
      <c r="G79" s="45">
        <v>0</v>
      </c>
      <c r="H79" s="45">
        <v>0</v>
      </c>
      <c r="I79" s="45">
        <v>0</v>
      </c>
      <c r="J79" s="45">
        <v>2935.1375499999999</v>
      </c>
      <c r="K79" s="62">
        <v>0</v>
      </c>
      <c r="L79" s="45">
        <v>0</v>
      </c>
      <c r="M79" s="45">
        <v>0</v>
      </c>
      <c r="N79" s="45">
        <v>0</v>
      </c>
      <c r="O79" s="45">
        <v>0</v>
      </c>
      <c r="P79" s="45">
        <v>0</v>
      </c>
      <c r="Q79" s="45">
        <v>0</v>
      </c>
    </row>
    <row r="80" spans="1:17" s="3" customFormat="1" ht="33.75" x14ac:dyDescent="0.2">
      <c r="A80" s="85"/>
      <c r="B80" s="40" t="s">
        <v>202</v>
      </c>
      <c r="C80" s="44"/>
      <c r="D80" s="40" t="s">
        <v>184</v>
      </c>
      <c r="E80" s="44" t="s">
        <v>175</v>
      </c>
      <c r="F80" s="62">
        <f>SUM(G80:Q80)</f>
        <v>4634.7206100000003</v>
      </c>
      <c r="G80" s="45">
        <v>0</v>
      </c>
      <c r="H80" s="45">
        <v>0</v>
      </c>
      <c r="I80" s="45">
        <v>0</v>
      </c>
      <c r="J80" s="45">
        <v>4634.7206100000003</v>
      </c>
      <c r="K80" s="62">
        <v>0</v>
      </c>
      <c r="L80" s="45">
        <v>0</v>
      </c>
      <c r="M80" s="45">
        <v>0</v>
      </c>
      <c r="N80" s="45">
        <v>0</v>
      </c>
      <c r="O80" s="45">
        <v>0</v>
      </c>
      <c r="P80" s="45">
        <v>0</v>
      </c>
      <c r="Q80" s="45">
        <v>0</v>
      </c>
    </row>
    <row r="81" spans="1:17" s="3" customFormat="1" ht="33.75" x14ac:dyDescent="0.2">
      <c r="A81" s="85"/>
      <c r="B81" s="40" t="s">
        <v>203</v>
      </c>
      <c r="C81" s="44"/>
      <c r="D81" s="40" t="s">
        <v>184</v>
      </c>
      <c r="E81" s="44" t="s">
        <v>175</v>
      </c>
      <c r="F81" s="62">
        <f t="shared" si="7"/>
        <v>3948.05503</v>
      </c>
      <c r="G81" s="45">
        <v>0</v>
      </c>
      <c r="H81" s="45">
        <v>0</v>
      </c>
      <c r="I81" s="45">
        <v>0</v>
      </c>
      <c r="J81" s="45">
        <v>3948.05503</v>
      </c>
      <c r="K81" s="62">
        <v>0</v>
      </c>
      <c r="L81" s="45">
        <v>0</v>
      </c>
      <c r="M81" s="45">
        <v>0</v>
      </c>
      <c r="N81" s="45">
        <v>0</v>
      </c>
      <c r="O81" s="45">
        <v>0</v>
      </c>
      <c r="P81" s="45">
        <v>0</v>
      </c>
      <c r="Q81" s="45">
        <v>0</v>
      </c>
    </row>
    <row r="82" spans="1:17" s="3" customFormat="1" ht="178.5" x14ac:dyDescent="0.2">
      <c r="A82" s="85"/>
      <c r="B82" s="40" t="s">
        <v>278</v>
      </c>
      <c r="C82" s="44"/>
      <c r="D82" s="40" t="s">
        <v>184</v>
      </c>
      <c r="E82" s="44" t="s">
        <v>175</v>
      </c>
      <c r="F82" s="62">
        <f t="shared" si="7"/>
        <v>5581.78</v>
      </c>
      <c r="G82" s="45">
        <v>0</v>
      </c>
      <c r="H82" s="45">
        <v>0</v>
      </c>
      <c r="I82" s="45">
        <v>0</v>
      </c>
      <c r="J82" s="45">
        <v>5581.78</v>
      </c>
      <c r="K82" s="62">
        <v>0</v>
      </c>
      <c r="L82" s="45">
        <v>0</v>
      </c>
      <c r="M82" s="45">
        <v>0</v>
      </c>
      <c r="N82" s="45">
        <v>0</v>
      </c>
      <c r="O82" s="45">
        <v>0</v>
      </c>
      <c r="P82" s="45">
        <v>0</v>
      </c>
      <c r="Q82" s="45">
        <v>0</v>
      </c>
    </row>
    <row r="83" spans="1:17" s="3" customFormat="1" ht="112.5" x14ac:dyDescent="0.2">
      <c r="A83" s="85"/>
      <c r="B83" s="44" t="s">
        <v>305</v>
      </c>
      <c r="C83" s="44"/>
      <c r="D83" s="44" t="s">
        <v>184</v>
      </c>
      <c r="E83" s="44" t="s">
        <v>175</v>
      </c>
      <c r="F83" s="62">
        <f t="shared" si="7"/>
        <v>141.458</v>
      </c>
      <c r="G83" s="45">
        <v>0</v>
      </c>
      <c r="H83" s="45">
        <v>0</v>
      </c>
      <c r="I83" s="45">
        <v>0</v>
      </c>
      <c r="J83" s="25">
        <v>141.458</v>
      </c>
      <c r="K83" s="62">
        <v>0</v>
      </c>
      <c r="L83" s="45">
        <v>0</v>
      </c>
      <c r="M83" s="45">
        <v>0</v>
      </c>
      <c r="N83" s="45">
        <v>0</v>
      </c>
      <c r="O83" s="45">
        <v>0</v>
      </c>
      <c r="P83" s="45">
        <v>0</v>
      </c>
      <c r="Q83" s="45">
        <v>0</v>
      </c>
    </row>
    <row r="84" spans="1:17" s="3" customFormat="1" ht="112.5" x14ac:dyDescent="0.2">
      <c r="A84" s="86"/>
      <c r="B84" s="39" t="s">
        <v>204</v>
      </c>
      <c r="C84" s="44" t="s">
        <v>205</v>
      </c>
      <c r="D84" s="40" t="s">
        <v>206</v>
      </c>
      <c r="E84" s="44" t="s">
        <v>112</v>
      </c>
      <c r="F84" s="62">
        <f t="shared" si="7"/>
        <v>22150</v>
      </c>
      <c r="G84" s="45">
        <v>3740</v>
      </c>
      <c r="H84" s="45">
        <v>3210</v>
      </c>
      <c r="I84" s="45">
        <v>5200</v>
      </c>
      <c r="J84" s="45">
        <v>5000</v>
      </c>
      <c r="K84" s="62">
        <v>5000</v>
      </c>
      <c r="L84" s="45">
        <v>0</v>
      </c>
      <c r="M84" s="45">
        <v>0</v>
      </c>
      <c r="N84" s="45">
        <v>0</v>
      </c>
      <c r="O84" s="45">
        <v>0</v>
      </c>
      <c r="P84" s="45">
        <v>0</v>
      </c>
      <c r="Q84" s="45">
        <v>0</v>
      </c>
    </row>
    <row r="85" spans="1:17" s="3" customFormat="1" ht="56.25" x14ac:dyDescent="0.2">
      <c r="A85" s="66" t="s">
        <v>207</v>
      </c>
      <c r="B85" s="39" t="s">
        <v>208</v>
      </c>
      <c r="C85" s="44"/>
      <c r="D85" s="40" t="s">
        <v>151</v>
      </c>
      <c r="E85" s="44" t="s">
        <v>112</v>
      </c>
      <c r="F85" s="62">
        <f t="shared" si="7"/>
        <v>3000</v>
      </c>
      <c r="G85" s="45">
        <v>0</v>
      </c>
      <c r="H85" s="45">
        <v>500</v>
      </c>
      <c r="I85" s="45">
        <v>1500</v>
      </c>
      <c r="J85" s="45">
        <v>500</v>
      </c>
      <c r="K85" s="62">
        <v>500</v>
      </c>
      <c r="L85" s="45">
        <v>0</v>
      </c>
      <c r="M85" s="45">
        <v>0</v>
      </c>
      <c r="N85" s="45">
        <v>0</v>
      </c>
      <c r="O85" s="45">
        <v>0</v>
      </c>
      <c r="P85" s="45">
        <v>0</v>
      </c>
      <c r="Q85" s="45">
        <v>0</v>
      </c>
    </row>
    <row r="86" spans="1:17" s="3" customFormat="1" ht="56.25" x14ac:dyDescent="0.2">
      <c r="A86" s="66"/>
      <c r="B86" s="39" t="s">
        <v>209</v>
      </c>
      <c r="C86" s="44"/>
      <c r="D86" s="40" t="s">
        <v>151</v>
      </c>
      <c r="E86" s="44" t="s">
        <v>112</v>
      </c>
      <c r="F86" s="62">
        <f>SUM(G86:Q86)</f>
        <v>2000</v>
      </c>
      <c r="G86" s="45">
        <v>0</v>
      </c>
      <c r="H86" s="45">
        <v>500</v>
      </c>
      <c r="I86" s="45">
        <v>500</v>
      </c>
      <c r="J86" s="45">
        <v>500</v>
      </c>
      <c r="K86" s="62">
        <v>500</v>
      </c>
      <c r="L86" s="45">
        <v>0</v>
      </c>
      <c r="M86" s="45">
        <v>0</v>
      </c>
      <c r="N86" s="45">
        <v>0</v>
      </c>
      <c r="O86" s="45">
        <v>0</v>
      </c>
      <c r="P86" s="45">
        <v>0</v>
      </c>
      <c r="Q86" s="45">
        <v>0</v>
      </c>
    </row>
    <row r="87" spans="1:17" s="3" customFormat="1" ht="67.5" x14ac:dyDescent="0.2">
      <c r="A87" s="66"/>
      <c r="B87" s="39" t="s">
        <v>210</v>
      </c>
      <c r="C87" s="44" t="s">
        <v>211</v>
      </c>
      <c r="D87" s="40" t="s">
        <v>239</v>
      </c>
      <c r="E87" s="44" t="s">
        <v>112</v>
      </c>
      <c r="F87" s="62">
        <f t="shared" si="7"/>
        <v>200</v>
      </c>
      <c r="G87" s="45">
        <v>0</v>
      </c>
      <c r="H87" s="45">
        <v>0</v>
      </c>
      <c r="I87" s="45">
        <v>200</v>
      </c>
      <c r="J87" s="45">
        <v>0</v>
      </c>
      <c r="K87" s="62">
        <v>0</v>
      </c>
      <c r="L87" s="45">
        <v>0</v>
      </c>
      <c r="M87" s="45">
        <v>0</v>
      </c>
      <c r="N87" s="45">
        <v>0</v>
      </c>
      <c r="O87" s="45">
        <v>0</v>
      </c>
      <c r="P87" s="45">
        <v>0</v>
      </c>
      <c r="Q87" s="45">
        <v>0</v>
      </c>
    </row>
    <row r="88" spans="1:17" s="3" customFormat="1" ht="45" x14ac:dyDescent="0.2">
      <c r="A88" s="17" t="s">
        <v>212</v>
      </c>
      <c r="B88" s="39" t="s">
        <v>213</v>
      </c>
      <c r="C88" s="44" t="s">
        <v>214</v>
      </c>
      <c r="D88" s="40" t="s">
        <v>106</v>
      </c>
      <c r="E88" s="44" t="s">
        <v>112</v>
      </c>
      <c r="F88" s="62">
        <f t="shared" si="7"/>
        <v>271.08999999999997</v>
      </c>
      <c r="G88" s="45">
        <v>0</v>
      </c>
      <c r="H88" s="45">
        <v>271.08999999999997</v>
      </c>
      <c r="I88" s="45">
        <v>0</v>
      </c>
      <c r="J88" s="45">
        <v>0</v>
      </c>
      <c r="K88" s="62">
        <v>0</v>
      </c>
      <c r="L88" s="45">
        <v>0</v>
      </c>
      <c r="M88" s="45">
        <v>0</v>
      </c>
      <c r="N88" s="45">
        <v>0</v>
      </c>
      <c r="O88" s="45">
        <v>0</v>
      </c>
      <c r="P88" s="45">
        <v>0</v>
      </c>
      <c r="Q88" s="45">
        <v>0</v>
      </c>
    </row>
    <row r="89" spans="1:17" s="3" customFormat="1" ht="22.5" x14ac:dyDescent="0.2">
      <c r="A89" s="18"/>
      <c r="B89" s="39" t="s">
        <v>215</v>
      </c>
      <c r="C89" s="44" t="s">
        <v>216</v>
      </c>
      <c r="D89" s="40" t="s">
        <v>106</v>
      </c>
      <c r="E89" s="44" t="s">
        <v>112</v>
      </c>
      <c r="F89" s="62">
        <f t="shared" si="7"/>
        <v>375.93</v>
      </c>
      <c r="G89" s="45">
        <v>0</v>
      </c>
      <c r="H89" s="45">
        <v>375.93</v>
      </c>
      <c r="I89" s="45">
        <v>0</v>
      </c>
      <c r="J89" s="45">
        <v>0</v>
      </c>
      <c r="K89" s="62">
        <v>0</v>
      </c>
      <c r="L89" s="45">
        <v>0</v>
      </c>
      <c r="M89" s="45">
        <v>0</v>
      </c>
      <c r="N89" s="45">
        <v>0</v>
      </c>
      <c r="O89" s="45">
        <v>0</v>
      </c>
      <c r="P89" s="45">
        <v>0</v>
      </c>
      <c r="Q89" s="45">
        <v>0</v>
      </c>
    </row>
    <row r="90" spans="1:17" s="3" customFormat="1" ht="45" x14ac:dyDescent="0.2">
      <c r="A90" s="26"/>
      <c r="B90" s="39" t="s">
        <v>217</v>
      </c>
      <c r="C90" s="44" t="s">
        <v>181</v>
      </c>
      <c r="D90" s="40" t="s">
        <v>206</v>
      </c>
      <c r="E90" s="44" t="s">
        <v>112</v>
      </c>
      <c r="F90" s="62">
        <f t="shared" si="7"/>
        <v>1000</v>
      </c>
      <c r="G90" s="45">
        <v>0</v>
      </c>
      <c r="H90" s="45">
        <v>750</v>
      </c>
      <c r="I90" s="45">
        <v>250</v>
      </c>
      <c r="J90" s="45">
        <v>0</v>
      </c>
      <c r="K90" s="62">
        <v>0</v>
      </c>
      <c r="L90" s="45">
        <v>0</v>
      </c>
      <c r="M90" s="45">
        <v>0</v>
      </c>
      <c r="N90" s="45">
        <v>0</v>
      </c>
      <c r="O90" s="45">
        <v>0</v>
      </c>
      <c r="P90" s="45">
        <v>0</v>
      </c>
      <c r="Q90" s="45">
        <v>0</v>
      </c>
    </row>
    <row r="91" spans="1:17" s="3" customFormat="1" ht="22.5" x14ac:dyDescent="0.2">
      <c r="A91" s="39" t="s">
        <v>218</v>
      </c>
      <c r="B91" s="39" t="s">
        <v>219</v>
      </c>
      <c r="C91" s="44"/>
      <c r="D91" s="40" t="s">
        <v>151</v>
      </c>
      <c r="E91" s="44" t="s">
        <v>112</v>
      </c>
      <c r="F91" s="62">
        <f t="shared" si="7"/>
        <v>3905</v>
      </c>
      <c r="G91" s="45">
        <v>250</v>
      </c>
      <c r="H91" s="45">
        <v>655</v>
      </c>
      <c r="I91" s="45">
        <v>1000</v>
      </c>
      <c r="J91" s="45">
        <v>1000</v>
      </c>
      <c r="K91" s="62">
        <v>1000</v>
      </c>
      <c r="L91" s="45">
        <v>0</v>
      </c>
      <c r="M91" s="45">
        <v>0</v>
      </c>
      <c r="N91" s="45">
        <v>0</v>
      </c>
      <c r="O91" s="45">
        <v>0</v>
      </c>
      <c r="P91" s="45">
        <v>0</v>
      </c>
      <c r="Q91" s="45">
        <v>0</v>
      </c>
    </row>
    <row r="92" spans="1:17" s="3" customFormat="1" ht="90" x14ac:dyDescent="0.2">
      <c r="A92" s="39" t="s">
        <v>220</v>
      </c>
      <c r="B92" s="39" t="s">
        <v>221</v>
      </c>
      <c r="C92" s="44"/>
      <c r="D92" s="40" t="s">
        <v>151</v>
      </c>
      <c r="E92" s="44" t="s">
        <v>112</v>
      </c>
      <c r="F92" s="62">
        <f>SUM(G92:Q92)</f>
        <v>205</v>
      </c>
      <c r="G92" s="45">
        <v>0</v>
      </c>
      <c r="H92" s="45">
        <v>5</v>
      </c>
      <c r="I92" s="45">
        <v>0</v>
      </c>
      <c r="J92" s="45">
        <v>100</v>
      </c>
      <c r="K92" s="62">
        <v>100</v>
      </c>
      <c r="L92" s="45">
        <v>0</v>
      </c>
      <c r="M92" s="45">
        <v>0</v>
      </c>
      <c r="N92" s="45">
        <v>0</v>
      </c>
      <c r="O92" s="45">
        <v>0</v>
      </c>
      <c r="P92" s="45">
        <v>0</v>
      </c>
      <c r="Q92" s="45">
        <v>0</v>
      </c>
    </row>
    <row r="93" spans="1:17" s="3" customFormat="1" ht="78" x14ac:dyDescent="0.2">
      <c r="A93" s="66" t="s">
        <v>222</v>
      </c>
      <c r="B93" s="39" t="s">
        <v>279</v>
      </c>
      <c r="C93" s="83"/>
      <c r="D93" s="80" t="s">
        <v>151</v>
      </c>
      <c r="E93" s="83" t="s">
        <v>112</v>
      </c>
      <c r="F93" s="13">
        <f>SUM(G93:Q93)</f>
        <v>1200</v>
      </c>
      <c r="G93" s="13">
        <f t="shared" ref="G93:K93" si="8">G94+G95+G96</f>
        <v>0</v>
      </c>
      <c r="H93" s="13">
        <f t="shared" si="8"/>
        <v>300</v>
      </c>
      <c r="I93" s="13">
        <f t="shared" si="8"/>
        <v>300</v>
      </c>
      <c r="J93" s="13">
        <f t="shared" si="8"/>
        <v>300</v>
      </c>
      <c r="K93" s="13">
        <f t="shared" si="8"/>
        <v>300</v>
      </c>
      <c r="L93" s="13">
        <f t="shared" ref="L93:Q93" si="9">L94+L95+L96</f>
        <v>0</v>
      </c>
      <c r="M93" s="13">
        <f t="shared" si="9"/>
        <v>0</v>
      </c>
      <c r="N93" s="13">
        <f t="shared" si="9"/>
        <v>0</v>
      </c>
      <c r="O93" s="13">
        <f t="shared" si="9"/>
        <v>0</v>
      </c>
      <c r="P93" s="13">
        <f t="shared" si="9"/>
        <v>0</v>
      </c>
      <c r="Q93" s="13">
        <f t="shared" si="9"/>
        <v>0</v>
      </c>
    </row>
    <row r="94" spans="1:17" s="3" customFormat="1" ht="11.25" x14ac:dyDescent="0.2">
      <c r="A94" s="66"/>
      <c r="B94" s="39" t="s">
        <v>223</v>
      </c>
      <c r="C94" s="83"/>
      <c r="D94" s="80"/>
      <c r="E94" s="83"/>
      <c r="F94" s="45">
        <f>SUM(G94:Q94)</f>
        <v>400</v>
      </c>
      <c r="G94" s="45">
        <v>0</v>
      </c>
      <c r="H94" s="45">
        <v>100</v>
      </c>
      <c r="I94" s="45">
        <v>100</v>
      </c>
      <c r="J94" s="45">
        <v>100</v>
      </c>
      <c r="K94" s="62">
        <v>100</v>
      </c>
      <c r="L94" s="45">
        <v>0</v>
      </c>
      <c r="M94" s="45">
        <v>0</v>
      </c>
      <c r="N94" s="45">
        <v>0</v>
      </c>
      <c r="O94" s="45">
        <v>0</v>
      </c>
      <c r="P94" s="45">
        <v>0</v>
      </c>
      <c r="Q94" s="45">
        <v>0</v>
      </c>
    </row>
    <row r="95" spans="1:17" s="3" customFormat="1" ht="11.25" x14ac:dyDescent="0.2">
      <c r="A95" s="66"/>
      <c r="B95" s="39" t="s">
        <v>224</v>
      </c>
      <c r="C95" s="83"/>
      <c r="D95" s="80"/>
      <c r="E95" s="83"/>
      <c r="F95" s="62">
        <f t="shared" ref="F95:F97" si="10">SUM(G95:Q95)</f>
        <v>400</v>
      </c>
      <c r="G95" s="45">
        <v>0</v>
      </c>
      <c r="H95" s="45">
        <v>100</v>
      </c>
      <c r="I95" s="45">
        <v>100</v>
      </c>
      <c r="J95" s="45">
        <v>100</v>
      </c>
      <c r="K95" s="62">
        <v>100</v>
      </c>
      <c r="L95" s="45">
        <v>0</v>
      </c>
      <c r="M95" s="45">
        <v>0</v>
      </c>
      <c r="N95" s="45">
        <v>0</v>
      </c>
      <c r="O95" s="45">
        <v>0</v>
      </c>
      <c r="P95" s="45">
        <v>0</v>
      </c>
      <c r="Q95" s="45">
        <v>0</v>
      </c>
    </row>
    <row r="96" spans="1:17" s="3" customFormat="1" ht="11.25" x14ac:dyDescent="0.2">
      <c r="A96" s="66"/>
      <c r="B96" s="39" t="s">
        <v>225</v>
      </c>
      <c r="C96" s="83"/>
      <c r="D96" s="80"/>
      <c r="E96" s="83"/>
      <c r="F96" s="62">
        <f t="shared" si="10"/>
        <v>400</v>
      </c>
      <c r="G96" s="45">
        <v>0</v>
      </c>
      <c r="H96" s="45">
        <v>100</v>
      </c>
      <c r="I96" s="45">
        <v>100</v>
      </c>
      <c r="J96" s="45">
        <v>100</v>
      </c>
      <c r="K96" s="62">
        <v>100</v>
      </c>
      <c r="L96" s="45">
        <v>0</v>
      </c>
      <c r="M96" s="45">
        <v>0</v>
      </c>
      <c r="N96" s="45">
        <v>0</v>
      </c>
      <c r="O96" s="45">
        <v>0</v>
      </c>
      <c r="P96" s="45">
        <v>0</v>
      </c>
      <c r="Q96" s="45">
        <v>0</v>
      </c>
    </row>
    <row r="97" spans="1:17" s="3" customFormat="1" ht="56.25" x14ac:dyDescent="0.2">
      <c r="A97" s="66"/>
      <c r="B97" s="39" t="s">
        <v>226</v>
      </c>
      <c r="C97" s="44" t="s">
        <v>168</v>
      </c>
      <c r="D97" s="40" t="s">
        <v>206</v>
      </c>
      <c r="E97" s="44" t="s">
        <v>112</v>
      </c>
      <c r="F97" s="62">
        <f t="shared" si="10"/>
        <v>4046.9</v>
      </c>
      <c r="G97" s="45">
        <v>0</v>
      </c>
      <c r="H97" s="45">
        <v>1735.4</v>
      </c>
      <c r="I97" s="45">
        <v>2311.5</v>
      </c>
      <c r="J97" s="45">
        <v>0</v>
      </c>
      <c r="K97" s="62">
        <v>0</v>
      </c>
      <c r="L97" s="45">
        <v>0</v>
      </c>
      <c r="M97" s="45">
        <v>0</v>
      </c>
      <c r="N97" s="45">
        <v>0</v>
      </c>
      <c r="O97" s="45">
        <v>0</v>
      </c>
      <c r="P97" s="45">
        <v>0</v>
      </c>
      <c r="Q97" s="45">
        <v>0</v>
      </c>
    </row>
    <row r="98" spans="1:17" s="3" customFormat="1" ht="78" x14ac:dyDescent="0.2">
      <c r="A98" s="66" t="s">
        <v>227</v>
      </c>
      <c r="B98" s="39" t="s">
        <v>280</v>
      </c>
      <c r="C98" s="83"/>
      <c r="D98" s="80" t="s">
        <v>151</v>
      </c>
      <c r="E98" s="83" t="s">
        <v>112</v>
      </c>
      <c r="F98" s="13">
        <f>F99+F100</f>
        <v>750</v>
      </c>
      <c r="G98" s="13">
        <f t="shared" ref="G98:K98" si="11">G99+G100</f>
        <v>0</v>
      </c>
      <c r="H98" s="13">
        <f t="shared" si="11"/>
        <v>150</v>
      </c>
      <c r="I98" s="13">
        <f t="shared" si="11"/>
        <v>200</v>
      </c>
      <c r="J98" s="13">
        <f t="shared" si="11"/>
        <v>200</v>
      </c>
      <c r="K98" s="13">
        <f t="shared" si="11"/>
        <v>200</v>
      </c>
      <c r="L98" s="13">
        <f>L99+L100</f>
        <v>0</v>
      </c>
      <c r="M98" s="13">
        <f t="shared" ref="M98:Q98" si="12">M99+M100</f>
        <v>0</v>
      </c>
      <c r="N98" s="13">
        <f t="shared" si="12"/>
        <v>0</v>
      </c>
      <c r="O98" s="13">
        <f t="shared" si="12"/>
        <v>0</v>
      </c>
      <c r="P98" s="13">
        <f t="shared" si="12"/>
        <v>0</v>
      </c>
      <c r="Q98" s="13">
        <f t="shared" si="12"/>
        <v>0</v>
      </c>
    </row>
    <row r="99" spans="1:17" s="3" customFormat="1" ht="11.25" x14ac:dyDescent="0.2">
      <c r="A99" s="66"/>
      <c r="B99" s="39" t="s">
        <v>242</v>
      </c>
      <c r="C99" s="83"/>
      <c r="D99" s="80"/>
      <c r="E99" s="83"/>
      <c r="F99" s="45">
        <f>SUM(G99:Q99)</f>
        <v>400</v>
      </c>
      <c r="G99" s="45">
        <v>0</v>
      </c>
      <c r="H99" s="45">
        <v>100</v>
      </c>
      <c r="I99" s="45">
        <v>100</v>
      </c>
      <c r="J99" s="45">
        <v>100</v>
      </c>
      <c r="K99" s="62">
        <v>100</v>
      </c>
      <c r="L99" s="45">
        <v>0</v>
      </c>
      <c r="M99" s="45">
        <v>0</v>
      </c>
      <c r="N99" s="45">
        <v>0</v>
      </c>
      <c r="O99" s="45">
        <v>0</v>
      </c>
      <c r="P99" s="45">
        <v>0</v>
      </c>
      <c r="Q99" s="45">
        <v>0</v>
      </c>
    </row>
    <row r="100" spans="1:17" s="3" customFormat="1" ht="11.25" x14ac:dyDescent="0.2">
      <c r="A100" s="66"/>
      <c r="B100" s="39" t="s">
        <v>241</v>
      </c>
      <c r="C100" s="83"/>
      <c r="D100" s="80"/>
      <c r="E100" s="83"/>
      <c r="F100" s="62">
        <f t="shared" ref="F100:F107" si="13">SUM(G100:Q100)</f>
        <v>350</v>
      </c>
      <c r="G100" s="45">
        <v>0</v>
      </c>
      <c r="H100" s="45">
        <v>50</v>
      </c>
      <c r="I100" s="45">
        <v>100</v>
      </c>
      <c r="J100" s="45">
        <v>100</v>
      </c>
      <c r="K100" s="62">
        <v>100</v>
      </c>
      <c r="L100" s="45">
        <v>0</v>
      </c>
      <c r="M100" s="45">
        <v>0</v>
      </c>
      <c r="N100" s="45">
        <v>0</v>
      </c>
      <c r="O100" s="45">
        <v>0</v>
      </c>
      <c r="P100" s="45">
        <v>0</v>
      </c>
      <c r="Q100" s="45">
        <v>0</v>
      </c>
    </row>
    <row r="101" spans="1:17" s="3" customFormat="1" ht="22.5" x14ac:dyDescent="0.2">
      <c r="A101" s="66"/>
      <c r="B101" s="39" t="s">
        <v>228</v>
      </c>
      <c r="C101" s="83"/>
      <c r="D101" s="80"/>
      <c r="E101" s="44" t="s">
        <v>112</v>
      </c>
      <c r="F101" s="62">
        <f t="shared" si="13"/>
        <v>750</v>
      </c>
      <c r="G101" s="45">
        <v>50</v>
      </c>
      <c r="H101" s="45">
        <v>50</v>
      </c>
      <c r="I101" s="45">
        <v>50</v>
      </c>
      <c r="J101" s="45">
        <v>300</v>
      </c>
      <c r="K101" s="62">
        <v>300</v>
      </c>
      <c r="L101" s="45">
        <v>0</v>
      </c>
      <c r="M101" s="45">
        <v>0</v>
      </c>
      <c r="N101" s="45">
        <v>0</v>
      </c>
      <c r="O101" s="45">
        <v>0</v>
      </c>
      <c r="P101" s="45">
        <v>0</v>
      </c>
      <c r="Q101" s="45">
        <v>0</v>
      </c>
    </row>
    <row r="102" spans="1:17" s="3" customFormat="1" ht="45" x14ac:dyDescent="0.2">
      <c r="A102" s="66" t="s">
        <v>229</v>
      </c>
      <c r="B102" s="39" t="s">
        <v>230</v>
      </c>
      <c r="C102" s="83"/>
      <c r="D102" s="80" t="s">
        <v>151</v>
      </c>
      <c r="E102" s="44" t="s">
        <v>112</v>
      </c>
      <c r="F102" s="62">
        <f t="shared" si="13"/>
        <v>1900</v>
      </c>
      <c r="G102" s="45">
        <v>50</v>
      </c>
      <c r="H102" s="45">
        <v>1250</v>
      </c>
      <c r="I102" s="45">
        <v>0</v>
      </c>
      <c r="J102" s="45">
        <v>300</v>
      </c>
      <c r="K102" s="62">
        <v>300</v>
      </c>
      <c r="L102" s="45">
        <v>0</v>
      </c>
      <c r="M102" s="45">
        <v>0</v>
      </c>
      <c r="N102" s="45">
        <v>0</v>
      </c>
      <c r="O102" s="45">
        <v>0</v>
      </c>
      <c r="P102" s="45">
        <v>0</v>
      </c>
      <c r="Q102" s="45">
        <v>0</v>
      </c>
    </row>
    <row r="103" spans="1:17" s="3" customFormat="1" ht="45" x14ac:dyDescent="0.2">
      <c r="A103" s="66"/>
      <c r="B103" s="39" t="s">
        <v>231</v>
      </c>
      <c r="C103" s="83"/>
      <c r="D103" s="80"/>
      <c r="E103" s="44" t="s">
        <v>112</v>
      </c>
      <c r="F103" s="62">
        <f t="shared" si="13"/>
        <v>150</v>
      </c>
      <c r="G103" s="45">
        <v>0</v>
      </c>
      <c r="H103" s="45">
        <v>150</v>
      </c>
      <c r="I103" s="45">
        <v>0</v>
      </c>
      <c r="J103" s="45">
        <v>0</v>
      </c>
      <c r="K103" s="62">
        <v>0</v>
      </c>
      <c r="L103" s="45">
        <v>0</v>
      </c>
      <c r="M103" s="45">
        <v>0</v>
      </c>
      <c r="N103" s="45">
        <v>0</v>
      </c>
      <c r="O103" s="45">
        <v>0</v>
      </c>
      <c r="P103" s="45">
        <v>0</v>
      </c>
      <c r="Q103" s="45">
        <v>0</v>
      </c>
    </row>
    <row r="104" spans="1:17" s="3" customFormat="1" ht="67.5" x14ac:dyDescent="0.2">
      <c r="A104" s="66" t="s">
        <v>232</v>
      </c>
      <c r="B104" s="39" t="s">
        <v>233</v>
      </c>
      <c r="C104" s="83"/>
      <c r="D104" s="80" t="s">
        <v>151</v>
      </c>
      <c r="E104" s="44" t="s">
        <v>112</v>
      </c>
      <c r="F104" s="62">
        <f t="shared" si="13"/>
        <v>1000</v>
      </c>
      <c r="G104" s="45">
        <v>0</v>
      </c>
      <c r="H104" s="45">
        <v>250</v>
      </c>
      <c r="I104" s="45">
        <v>250</v>
      </c>
      <c r="J104" s="45">
        <v>250</v>
      </c>
      <c r="K104" s="62">
        <v>250</v>
      </c>
      <c r="L104" s="45">
        <v>0</v>
      </c>
      <c r="M104" s="45">
        <v>0</v>
      </c>
      <c r="N104" s="45">
        <v>0</v>
      </c>
      <c r="O104" s="45">
        <v>0</v>
      </c>
      <c r="P104" s="45">
        <v>0</v>
      </c>
      <c r="Q104" s="45">
        <v>0</v>
      </c>
    </row>
    <row r="105" spans="1:17" s="3" customFormat="1" ht="67.5" x14ac:dyDescent="0.2">
      <c r="A105" s="66"/>
      <c r="B105" s="39" t="s">
        <v>234</v>
      </c>
      <c r="C105" s="83"/>
      <c r="D105" s="80"/>
      <c r="E105" s="44" t="s">
        <v>112</v>
      </c>
      <c r="F105" s="62">
        <f t="shared" si="13"/>
        <v>1000</v>
      </c>
      <c r="G105" s="45">
        <v>0</v>
      </c>
      <c r="H105" s="45">
        <v>250</v>
      </c>
      <c r="I105" s="45">
        <v>250</v>
      </c>
      <c r="J105" s="45">
        <v>250</v>
      </c>
      <c r="K105" s="62">
        <v>250</v>
      </c>
      <c r="L105" s="45">
        <v>0</v>
      </c>
      <c r="M105" s="45">
        <v>0</v>
      </c>
      <c r="N105" s="45">
        <v>0</v>
      </c>
      <c r="O105" s="45">
        <v>0</v>
      </c>
      <c r="P105" s="45">
        <v>0</v>
      </c>
      <c r="Q105" s="45">
        <v>0</v>
      </c>
    </row>
    <row r="106" spans="1:17" s="3" customFormat="1" ht="112.5" x14ac:dyDescent="0.2">
      <c r="A106" s="39" t="s">
        <v>235</v>
      </c>
      <c r="B106" s="39"/>
      <c r="C106" s="44" t="s">
        <v>162</v>
      </c>
      <c r="D106" s="40" t="s">
        <v>244</v>
      </c>
      <c r="E106" s="44"/>
      <c r="F106" s="62">
        <f>SUM(G106:Q106)</f>
        <v>0</v>
      </c>
      <c r="G106" s="45">
        <v>0</v>
      </c>
      <c r="H106" s="45">
        <v>0</v>
      </c>
      <c r="I106" s="45">
        <v>0</v>
      </c>
      <c r="J106" s="45">
        <v>0</v>
      </c>
      <c r="K106" s="62">
        <v>0</v>
      </c>
      <c r="L106" s="45">
        <v>0</v>
      </c>
      <c r="M106" s="45">
        <v>0</v>
      </c>
      <c r="N106" s="45">
        <v>0</v>
      </c>
      <c r="O106" s="45">
        <v>0</v>
      </c>
      <c r="P106" s="45">
        <v>0</v>
      </c>
      <c r="Q106" s="45">
        <v>0</v>
      </c>
    </row>
    <row r="107" spans="1:17" s="3" customFormat="1" ht="90" x14ac:dyDescent="0.2">
      <c r="A107" s="39" t="s">
        <v>236</v>
      </c>
      <c r="B107" s="39"/>
      <c r="C107" s="44" t="s">
        <v>237</v>
      </c>
      <c r="D107" s="40" t="s">
        <v>243</v>
      </c>
      <c r="E107" s="44"/>
      <c r="F107" s="62">
        <f t="shared" si="13"/>
        <v>0</v>
      </c>
      <c r="G107" s="45">
        <v>0</v>
      </c>
      <c r="H107" s="45">
        <v>0</v>
      </c>
      <c r="I107" s="45">
        <v>0</v>
      </c>
      <c r="J107" s="45">
        <v>0</v>
      </c>
      <c r="K107" s="62">
        <v>0</v>
      </c>
      <c r="L107" s="45">
        <v>0</v>
      </c>
      <c r="M107" s="45">
        <v>0</v>
      </c>
      <c r="N107" s="45">
        <v>0</v>
      </c>
      <c r="O107" s="45">
        <v>0</v>
      </c>
      <c r="P107" s="45">
        <v>0</v>
      </c>
      <c r="Q107" s="45">
        <v>0</v>
      </c>
    </row>
    <row r="108" spans="1:17" s="10" customFormat="1" ht="52.5" x14ac:dyDescent="0.2">
      <c r="A108" s="14" t="s">
        <v>247</v>
      </c>
      <c r="B108" s="14"/>
      <c r="C108" s="15"/>
      <c r="D108" s="20"/>
      <c r="E108" s="15"/>
      <c r="F108" s="13">
        <f>SUM(G108:Q108)</f>
        <v>175552.79152</v>
      </c>
      <c r="G108" s="13">
        <f>G109+G110</f>
        <v>35186.530000000006</v>
      </c>
      <c r="H108" s="13">
        <f t="shared" ref="H108:J108" si="14">H109+H110</f>
        <v>24534.48</v>
      </c>
      <c r="I108" s="13">
        <f t="shared" si="14"/>
        <v>40515.19</v>
      </c>
      <c r="J108" s="13">
        <f t="shared" si="14"/>
        <v>52641.921879999994</v>
      </c>
      <c r="K108" s="13">
        <f>K109+K110</f>
        <v>22674.66964</v>
      </c>
      <c r="L108" s="13">
        <f t="shared" ref="L108:Q108" si="15">L109+L110</f>
        <v>0</v>
      </c>
      <c r="M108" s="13">
        <f t="shared" si="15"/>
        <v>0</v>
      </c>
      <c r="N108" s="13">
        <f t="shared" si="15"/>
        <v>0</v>
      </c>
      <c r="O108" s="13">
        <f t="shared" si="15"/>
        <v>0</v>
      </c>
      <c r="P108" s="13">
        <f t="shared" si="15"/>
        <v>0</v>
      </c>
      <c r="Q108" s="13">
        <f t="shared" si="15"/>
        <v>0</v>
      </c>
    </row>
    <row r="109" spans="1:17" s="10" customFormat="1" ht="11.25" x14ac:dyDescent="0.2">
      <c r="A109" s="39" t="s">
        <v>5</v>
      </c>
      <c r="B109" s="14"/>
      <c r="C109" s="15"/>
      <c r="D109" s="20"/>
      <c r="E109" s="15"/>
      <c r="F109" s="45">
        <f>SUM(G109:Q109)</f>
        <v>48120.791519999999</v>
      </c>
      <c r="G109" s="56">
        <f>G67+G77+G78+G79+G80+G81+G82+G68+G83+G66+G65</f>
        <v>0</v>
      </c>
      <c r="H109" s="56">
        <f t="shared" ref="H109:Q109" si="16">H67+H77+H78+H79+H80+H81+H82+H68+H83+H66+H65</f>
        <v>0</v>
      </c>
      <c r="I109" s="56">
        <f t="shared" si="16"/>
        <v>0</v>
      </c>
      <c r="J109" s="56">
        <f t="shared" si="16"/>
        <v>34746.121879999999</v>
      </c>
      <c r="K109" s="62">
        <f t="shared" si="16"/>
        <v>13374.66964</v>
      </c>
      <c r="L109" s="56">
        <f t="shared" si="16"/>
        <v>0</v>
      </c>
      <c r="M109" s="56">
        <f t="shared" si="16"/>
        <v>0</v>
      </c>
      <c r="N109" s="56">
        <f t="shared" si="16"/>
        <v>0</v>
      </c>
      <c r="O109" s="56">
        <f t="shared" si="16"/>
        <v>0</v>
      </c>
      <c r="P109" s="56">
        <f t="shared" si="16"/>
        <v>0</v>
      </c>
      <c r="Q109" s="56">
        <f t="shared" si="16"/>
        <v>0</v>
      </c>
    </row>
    <row r="110" spans="1:17" s="3" customFormat="1" ht="11.25" x14ac:dyDescent="0.2">
      <c r="A110" s="39" t="s">
        <v>246</v>
      </c>
      <c r="B110" s="39"/>
      <c r="C110" s="44"/>
      <c r="D110" s="40"/>
      <c r="E110" s="46"/>
      <c r="F110" s="62">
        <f>SUM(G110:Q110)</f>
        <v>127432.00000000001</v>
      </c>
      <c r="G110" s="45">
        <f t="shared" ref="G110:Q110" si="17">G105+G104+G103+G102+G101+G98+G97+G93+G92+G91+G90+G89+G88+G87+G86+G85+G84+G76+G75+G74+G73+G72+G71+G70+G69+G64+G63+G62+G54+G53+G47+G46+G45+G44</f>
        <v>35186.530000000006</v>
      </c>
      <c r="H110" s="45">
        <f t="shared" si="17"/>
        <v>24534.48</v>
      </c>
      <c r="I110" s="45">
        <f t="shared" si="17"/>
        <v>40515.19</v>
      </c>
      <c r="J110" s="45">
        <f t="shared" si="17"/>
        <v>17895.8</v>
      </c>
      <c r="K110" s="62">
        <f t="shared" si="17"/>
        <v>9300</v>
      </c>
      <c r="L110" s="45">
        <f t="shared" si="17"/>
        <v>0</v>
      </c>
      <c r="M110" s="45">
        <f t="shared" si="17"/>
        <v>0</v>
      </c>
      <c r="N110" s="45">
        <f t="shared" si="17"/>
        <v>0</v>
      </c>
      <c r="O110" s="45">
        <f t="shared" si="17"/>
        <v>0</v>
      </c>
      <c r="P110" s="45">
        <f t="shared" si="17"/>
        <v>0</v>
      </c>
      <c r="Q110" s="45">
        <f t="shared" si="17"/>
        <v>0</v>
      </c>
    </row>
    <row r="111" spans="1:17" s="3" customFormat="1" ht="16.5" customHeight="1" x14ac:dyDescent="0.2">
      <c r="A111" s="81" t="s">
        <v>6</v>
      </c>
      <c r="B111" s="82"/>
      <c r="C111" s="82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  <c r="P111" s="82"/>
      <c r="Q111" s="82"/>
    </row>
    <row r="112" spans="1:17" s="3" customFormat="1" ht="22.5" x14ac:dyDescent="0.2">
      <c r="A112" s="66" t="s">
        <v>7</v>
      </c>
      <c r="B112" s="66" t="s">
        <v>8</v>
      </c>
      <c r="C112" s="44" t="s">
        <v>9</v>
      </c>
      <c r="D112" s="40" t="s">
        <v>10</v>
      </c>
      <c r="E112" s="44" t="s">
        <v>175</v>
      </c>
      <c r="F112" s="45">
        <f>SUM(G112:Q112)</f>
        <v>219.3</v>
      </c>
      <c r="G112" s="45">
        <v>0</v>
      </c>
      <c r="H112" s="45">
        <v>0</v>
      </c>
      <c r="I112" s="45">
        <v>150</v>
      </c>
      <c r="J112" s="45">
        <v>69.3</v>
      </c>
      <c r="K112" s="62">
        <v>0</v>
      </c>
      <c r="L112" s="45">
        <v>0</v>
      </c>
      <c r="M112" s="45">
        <v>0</v>
      </c>
      <c r="N112" s="45">
        <v>0</v>
      </c>
      <c r="O112" s="45">
        <v>0</v>
      </c>
      <c r="P112" s="45">
        <v>0</v>
      </c>
      <c r="Q112" s="45">
        <v>0</v>
      </c>
    </row>
    <row r="113" spans="1:19" s="3" customFormat="1" ht="56.25" x14ac:dyDescent="0.2">
      <c r="A113" s="66"/>
      <c r="B113" s="66"/>
      <c r="C113" s="44" t="s">
        <v>30</v>
      </c>
      <c r="D113" s="40" t="s">
        <v>36</v>
      </c>
      <c r="E113" s="44" t="s">
        <v>175</v>
      </c>
      <c r="F113" s="62">
        <f t="shared" ref="F113:F119" si="18">SUM(G113:Q113)</f>
        <v>70</v>
      </c>
      <c r="G113" s="45">
        <v>0</v>
      </c>
      <c r="H113" s="45">
        <v>0</v>
      </c>
      <c r="I113" s="45">
        <v>0</v>
      </c>
      <c r="J113" s="45">
        <v>70</v>
      </c>
      <c r="K113" s="62">
        <v>0</v>
      </c>
      <c r="L113" s="45">
        <v>0</v>
      </c>
      <c r="M113" s="45">
        <v>0</v>
      </c>
      <c r="N113" s="45">
        <v>0</v>
      </c>
      <c r="O113" s="45">
        <v>0</v>
      </c>
      <c r="P113" s="45">
        <v>0</v>
      </c>
      <c r="Q113" s="45">
        <v>0</v>
      </c>
    </row>
    <row r="114" spans="1:19" s="3" customFormat="1" ht="33.75" x14ac:dyDescent="0.2">
      <c r="A114" s="66"/>
      <c r="B114" s="66"/>
      <c r="C114" s="44" t="s">
        <v>282</v>
      </c>
      <c r="D114" s="40" t="s">
        <v>11</v>
      </c>
      <c r="E114" s="44" t="s">
        <v>175</v>
      </c>
      <c r="F114" s="62">
        <f t="shared" si="18"/>
        <v>4250</v>
      </c>
      <c r="G114" s="45">
        <v>0</v>
      </c>
      <c r="H114" s="45">
        <v>0</v>
      </c>
      <c r="I114" s="45">
        <v>2970</v>
      </c>
      <c r="J114" s="45">
        <v>1280</v>
      </c>
      <c r="K114" s="62">
        <v>0</v>
      </c>
      <c r="L114" s="45">
        <v>0</v>
      </c>
      <c r="M114" s="45">
        <v>0</v>
      </c>
      <c r="N114" s="45">
        <v>0</v>
      </c>
      <c r="O114" s="45">
        <v>0</v>
      </c>
      <c r="P114" s="13">
        <v>0</v>
      </c>
      <c r="Q114" s="45">
        <v>0</v>
      </c>
    </row>
    <row r="115" spans="1:19" s="3" customFormat="1" ht="22.5" x14ac:dyDescent="0.2">
      <c r="A115" s="66"/>
      <c r="B115" s="66"/>
      <c r="C115" s="44" t="s">
        <v>12</v>
      </c>
      <c r="D115" s="80" t="s">
        <v>14</v>
      </c>
      <c r="E115" s="44" t="s">
        <v>175</v>
      </c>
      <c r="F115" s="62">
        <f t="shared" si="18"/>
        <v>435</v>
      </c>
      <c r="G115" s="45">
        <v>0</v>
      </c>
      <c r="H115" s="45">
        <v>0</v>
      </c>
      <c r="I115" s="45">
        <v>375</v>
      </c>
      <c r="J115" s="45">
        <v>60</v>
      </c>
      <c r="K115" s="62">
        <v>0</v>
      </c>
      <c r="L115" s="45">
        <v>0</v>
      </c>
      <c r="M115" s="45">
        <v>0</v>
      </c>
      <c r="N115" s="45">
        <v>0</v>
      </c>
      <c r="O115" s="45">
        <v>0</v>
      </c>
      <c r="P115" s="45">
        <v>0</v>
      </c>
      <c r="Q115" s="45">
        <v>0</v>
      </c>
    </row>
    <row r="116" spans="1:19" s="3" customFormat="1" ht="22.5" x14ac:dyDescent="0.2">
      <c r="A116" s="66"/>
      <c r="B116" s="66"/>
      <c r="C116" s="44" t="s">
        <v>13</v>
      </c>
      <c r="D116" s="80"/>
      <c r="E116" s="44" t="s">
        <v>265</v>
      </c>
      <c r="F116" s="62">
        <f t="shared" si="18"/>
        <v>70</v>
      </c>
      <c r="G116" s="45">
        <v>0</v>
      </c>
      <c r="H116" s="45">
        <v>0</v>
      </c>
      <c r="I116" s="45">
        <v>0</v>
      </c>
      <c r="J116" s="45">
        <v>70</v>
      </c>
      <c r="K116" s="62">
        <v>0</v>
      </c>
      <c r="L116" s="45">
        <v>0</v>
      </c>
      <c r="M116" s="45">
        <v>0</v>
      </c>
      <c r="N116" s="45">
        <v>0</v>
      </c>
      <c r="O116" s="45">
        <v>0</v>
      </c>
      <c r="P116" s="45">
        <v>0</v>
      </c>
      <c r="Q116" s="45">
        <v>0</v>
      </c>
    </row>
    <row r="117" spans="1:19" s="3" customFormat="1" ht="22.5" x14ac:dyDescent="0.2">
      <c r="A117" s="66"/>
      <c r="B117" s="66"/>
      <c r="C117" s="44" t="s">
        <v>15</v>
      </c>
      <c r="D117" s="40" t="s">
        <v>16</v>
      </c>
      <c r="E117" s="44" t="s">
        <v>175</v>
      </c>
      <c r="F117" s="62">
        <f t="shared" si="18"/>
        <v>338.86</v>
      </c>
      <c r="G117" s="45">
        <v>0</v>
      </c>
      <c r="H117" s="45">
        <v>0</v>
      </c>
      <c r="I117" s="45">
        <v>338.86</v>
      </c>
      <c r="J117" s="45">
        <v>0</v>
      </c>
      <c r="K117" s="62">
        <v>0</v>
      </c>
      <c r="L117" s="45">
        <v>0</v>
      </c>
      <c r="M117" s="45">
        <v>0</v>
      </c>
      <c r="N117" s="45">
        <v>0</v>
      </c>
      <c r="O117" s="45">
        <v>0</v>
      </c>
      <c r="P117" s="45">
        <v>0</v>
      </c>
      <c r="Q117" s="45">
        <v>0</v>
      </c>
    </row>
    <row r="118" spans="1:19" s="3" customFormat="1" ht="22.5" x14ac:dyDescent="0.2">
      <c r="A118" s="66"/>
      <c r="B118" s="66"/>
      <c r="C118" s="44" t="s">
        <v>17</v>
      </c>
      <c r="D118" s="40" t="s">
        <v>18</v>
      </c>
      <c r="E118" s="44" t="s">
        <v>112</v>
      </c>
      <c r="F118" s="62">
        <f t="shared" si="18"/>
        <v>100</v>
      </c>
      <c r="G118" s="45">
        <v>0</v>
      </c>
      <c r="H118" s="45">
        <v>0</v>
      </c>
      <c r="I118" s="45">
        <v>100</v>
      </c>
      <c r="J118" s="45">
        <v>0</v>
      </c>
      <c r="K118" s="62">
        <v>0</v>
      </c>
      <c r="L118" s="45">
        <v>0</v>
      </c>
      <c r="M118" s="45">
        <v>0</v>
      </c>
      <c r="N118" s="45">
        <v>0</v>
      </c>
      <c r="O118" s="45">
        <v>0</v>
      </c>
      <c r="P118" s="45">
        <v>0</v>
      </c>
      <c r="Q118" s="45">
        <v>0</v>
      </c>
    </row>
    <row r="119" spans="1:19" s="3" customFormat="1" ht="22.5" x14ac:dyDescent="0.2">
      <c r="A119" s="66"/>
      <c r="B119" s="66"/>
      <c r="C119" s="44" t="s">
        <v>19</v>
      </c>
      <c r="D119" s="40" t="s">
        <v>20</v>
      </c>
      <c r="E119" s="44" t="s">
        <v>112</v>
      </c>
      <c r="F119" s="62">
        <f t="shared" si="18"/>
        <v>250</v>
      </c>
      <c r="G119" s="45">
        <v>0</v>
      </c>
      <c r="H119" s="45">
        <v>0</v>
      </c>
      <c r="I119" s="45">
        <v>250</v>
      </c>
      <c r="J119" s="45">
        <v>0</v>
      </c>
      <c r="K119" s="62">
        <v>0</v>
      </c>
      <c r="L119" s="45">
        <v>0</v>
      </c>
      <c r="M119" s="45">
        <v>0</v>
      </c>
      <c r="N119" s="45">
        <v>0</v>
      </c>
      <c r="O119" s="45">
        <v>0</v>
      </c>
      <c r="P119" s="45">
        <v>0</v>
      </c>
      <c r="Q119" s="45">
        <v>0</v>
      </c>
    </row>
    <row r="120" spans="1:19" s="3" customFormat="1" ht="11.25" x14ac:dyDescent="0.2">
      <c r="A120" s="12" t="s">
        <v>89</v>
      </c>
      <c r="B120" s="12"/>
      <c r="C120" s="16"/>
      <c r="D120" s="21"/>
      <c r="E120" s="16"/>
      <c r="F120" s="13">
        <f>SUM(G120:Q120)</f>
        <v>5733.1600000000008</v>
      </c>
      <c r="G120" s="13">
        <f>SUM(G121:G123)</f>
        <v>0</v>
      </c>
      <c r="H120" s="13">
        <f t="shared" ref="H120:L120" si="19">SUM(H121:H123)</f>
        <v>0</v>
      </c>
      <c r="I120" s="13">
        <f t="shared" si="19"/>
        <v>4183.8600000000006</v>
      </c>
      <c r="J120" s="13">
        <f>SUM(J121:J123)</f>
        <v>1549.3</v>
      </c>
      <c r="K120" s="13">
        <f t="shared" si="19"/>
        <v>0</v>
      </c>
      <c r="L120" s="13">
        <f t="shared" si="19"/>
        <v>0</v>
      </c>
      <c r="M120" s="13">
        <f t="shared" ref="M120:Q120" si="20">SUM(M121:M123)</f>
        <v>0</v>
      </c>
      <c r="N120" s="13">
        <f t="shared" si="20"/>
        <v>0</v>
      </c>
      <c r="O120" s="13">
        <f t="shared" si="20"/>
        <v>0</v>
      </c>
      <c r="P120" s="13">
        <f t="shared" si="20"/>
        <v>0</v>
      </c>
      <c r="Q120" s="13">
        <f t="shared" si="20"/>
        <v>0</v>
      </c>
    </row>
    <row r="121" spans="1:19" s="3" customFormat="1" ht="11.25" x14ac:dyDescent="0.2">
      <c r="A121" s="39" t="s">
        <v>5</v>
      </c>
      <c r="B121" s="12"/>
      <c r="C121" s="16"/>
      <c r="D121" s="21"/>
      <c r="E121" s="16"/>
      <c r="F121" s="62">
        <f t="shared" ref="F121:F123" si="21">SUM(G121:Q121)</f>
        <v>5313.16</v>
      </c>
      <c r="G121" s="45">
        <f>G112+G113+G114+G115+G117</f>
        <v>0</v>
      </c>
      <c r="H121" s="45">
        <f t="shared" ref="H121:K121" si="22">H112+H113+H114+H115+H117</f>
        <v>0</v>
      </c>
      <c r="I121" s="45">
        <f t="shared" si="22"/>
        <v>3833.86</v>
      </c>
      <c r="J121" s="45">
        <f t="shared" si="22"/>
        <v>1479.3</v>
      </c>
      <c r="K121" s="62">
        <f t="shared" si="22"/>
        <v>0</v>
      </c>
      <c r="L121" s="45">
        <f t="shared" ref="L121:Q121" si="23">L112+L113+L114+L115+L117</f>
        <v>0</v>
      </c>
      <c r="M121" s="45">
        <f t="shared" si="23"/>
        <v>0</v>
      </c>
      <c r="N121" s="45">
        <f t="shared" si="23"/>
        <v>0</v>
      </c>
      <c r="O121" s="45">
        <f t="shared" si="23"/>
        <v>0</v>
      </c>
      <c r="P121" s="45">
        <f t="shared" si="23"/>
        <v>0</v>
      </c>
      <c r="Q121" s="45">
        <f t="shared" si="23"/>
        <v>0</v>
      </c>
    </row>
    <row r="122" spans="1:19" s="3" customFormat="1" ht="11.25" x14ac:dyDescent="0.2">
      <c r="A122" s="39" t="s">
        <v>251</v>
      </c>
      <c r="B122" s="12"/>
      <c r="C122" s="16"/>
      <c r="D122" s="21"/>
      <c r="E122" s="16"/>
      <c r="F122" s="62">
        <f t="shared" si="21"/>
        <v>70</v>
      </c>
      <c r="G122" s="45">
        <f>G116</f>
        <v>0</v>
      </c>
      <c r="H122" s="45">
        <f t="shared" ref="H122:K122" si="24">H116</f>
        <v>0</v>
      </c>
      <c r="I122" s="45">
        <f t="shared" si="24"/>
        <v>0</v>
      </c>
      <c r="J122" s="45">
        <f t="shared" si="24"/>
        <v>70</v>
      </c>
      <c r="K122" s="62">
        <f t="shared" si="24"/>
        <v>0</v>
      </c>
      <c r="L122" s="45">
        <f t="shared" ref="L122:Q122" si="25">L116</f>
        <v>0</v>
      </c>
      <c r="M122" s="45">
        <f t="shared" si="25"/>
        <v>0</v>
      </c>
      <c r="N122" s="45">
        <f t="shared" si="25"/>
        <v>0</v>
      </c>
      <c r="O122" s="45">
        <f t="shared" si="25"/>
        <v>0</v>
      </c>
      <c r="P122" s="45">
        <f t="shared" si="25"/>
        <v>0</v>
      </c>
      <c r="Q122" s="45">
        <f t="shared" si="25"/>
        <v>0</v>
      </c>
    </row>
    <row r="123" spans="1:19" s="3" customFormat="1" ht="11.25" x14ac:dyDescent="0.2">
      <c r="A123" s="39" t="s">
        <v>80</v>
      </c>
      <c r="B123" s="12"/>
      <c r="C123" s="16"/>
      <c r="D123" s="21"/>
      <c r="E123" s="16"/>
      <c r="F123" s="62">
        <f t="shared" si="21"/>
        <v>350</v>
      </c>
      <c r="G123" s="45">
        <f>G118+G119</f>
        <v>0</v>
      </c>
      <c r="H123" s="45">
        <f t="shared" ref="H123:K123" si="26">H118+H119</f>
        <v>0</v>
      </c>
      <c r="I123" s="45">
        <f t="shared" si="26"/>
        <v>350</v>
      </c>
      <c r="J123" s="45">
        <f t="shared" si="26"/>
        <v>0</v>
      </c>
      <c r="K123" s="62">
        <f t="shared" si="26"/>
        <v>0</v>
      </c>
      <c r="L123" s="45">
        <f t="shared" ref="L123:Q123" si="27">L118+L119</f>
        <v>0</v>
      </c>
      <c r="M123" s="45">
        <f t="shared" si="27"/>
        <v>0</v>
      </c>
      <c r="N123" s="45">
        <f t="shared" si="27"/>
        <v>0</v>
      </c>
      <c r="O123" s="45">
        <f t="shared" si="27"/>
        <v>0</v>
      </c>
      <c r="P123" s="45">
        <f t="shared" si="27"/>
        <v>0</v>
      </c>
      <c r="Q123" s="45">
        <f t="shared" si="27"/>
        <v>0</v>
      </c>
    </row>
    <row r="124" spans="1:19" s="3" customFormat="1" ht="22.5" x14ac:dyDescent="0.2">
      <c r="A124" s="17" t="s">
        <v>21</v>
      </c>
      <c r="B124" s="17" t="s">
        <v>22</v>
      </c>
      <c r="C124" s="44" t="s">
        <v>23</v>
      </c>
      <c r="D124" s="40" t="s">
        <v>10</v>
      </c>
      <c r="E124" s="44" t="s">
        <v>175</v>
      </c>
      <c r="F124" s="45">
        <f>SUM(G124:Q124)</f>
        <v>200</v>
      </c>
      <c r="G124" s="45">
        <v>200</v>
      </c>
      <c r="H124" s="45">
        <v>0</v>
      </c>
      <c r="I124" s="45">
        <v>0</v>
      </c>
      <c r="J124" s="45">
        <v>0</v>
      </c>
      <c r="K124" s="62">
        <v>0</v>
      </c>
      <c r="L124" s="45">
        <v>0</v>
      </c>
      <c r="M124" s="45">
        <v>0</v>
      </c>
      <c r="N124" s="45">
        <v>0</v>
      </c>
      <c r="O124" s="45">
        <v>0</v>
      </c>
      <c r="P124" s="45">
        <v>0</v>
      </c>
      <c r="Q124" s="45">
        <v>0</v>
      </c>
    </row>
    <row r="125" spans="1:19" s="3" customFormat="1" ht="33.75" x14ac:dyDescent="0.2">
      <c r="A125" s="18"/>
      <c r="B125" s="18"/>
      <c r="C125" s="44" t="s">
        <v>283</v>
      </c>
      <c r="D125" s="40" t="s">
        <v>11</v>
      </c>
      <c r="E125" s="44" t="s">
        <v>175</v>
      </c>
      <c r="F125" s="62">
        <f t="shared" ref="F125:F129" si="28">SUM(G125:Q125)</f>
        <v>8831.6</v>
      </c>
      <c r="G125" s="45">
        <v>0</v>
      </c>
      <c r="H125" s="45">
        <v>1300</v>
      </c>
      <c r="I125" s="45">
        <v>3250</v>
      </c>
      <c r="J125" s="45">
        <v>3981.6</v>
      </c>
      <c r="K125" s="62">
        <v>300</v>
      </c>
      <c r="L125" s="45">
        <v>0</v>
      </c>
      <c r="M125" s="45">
        <v>0</v>
      </c>
      <c r="N125" s="45">
        <v>0</v>
      </c>
      <c r="O125" s="45">
        <v>0</v>
      </c>
      <c r="P125" s="45">
        <v>0</v>
      </c>
      <c r="Q125" s="45">
        <v>0</v>
      </c>
    </row>
    <row r="126" spans="1:19" s="3" customFormat="1" ht="22.5" x14ac:dyDescent="0.2">
      <c r="A126" s="18"/>
      <c r="B126" s="18"/>
      <c r="C126" s="83" t="s">
        <v>284</v>
      </c>
      <c r="D126" s="80" t="s">
        <v>14</v>
      </c>
      <c r="E126" s="44" t="s">
        <v>175</v>
      </c>
      <c r="F126" s="62">
        <f t="shared" si="28"/>
        <v>747.97</v>
      </c>
      <c r="G126" s="45">
        <v>0</v>
      </c>
      <c r="H126" s="45">
        <v>340.2</v>
      </c>
      <c r="I126" s="45">
        <v>360</v>
      </c>
      <c r="J126" s="45">
        <v>47.77</v>
      </c>
      <c r="K126" s="62">
        <v>0</v>
      </c>
      <c r="L126" s="45">
        <v>0</v>
      </c>
      <c r="M126" s="45">
        <v>0</v>
      </c>
      <c r="N126" s="45">
        <v>0</v>
      </c>
      <c r="O126" s="45">
        <v>0</v>
      </c>
      <c r="P126" s="45">
        <v>0</v>
      </c>
      <c r="Q126" s="45">
        <v>0</v>
      </c>
    </row>
    <row r="127" spans="1:19" s="3" customFormat="1" ht="22.5" x14ac:dyDescent="0.2">
      <c r="A127" s="18"/>
      <c r="B127" s="18"/>
      <c r="C127" s="83"/>
      <c r="D127" s="80"/>
      <c r="E127" s="44" t="s">
        <v>265</v>
      </c>
      <c r="F127" s="62">
        <f t="shared" si="28"/>
        <v>64.08</v>
      </c>
      <c r="G127" s="45">
        <v>0</v>
      </c>
      <c r="H127" s="45">
        <v>0</v>
      </c>
      <c r="I127" s="45">
        <v>0</v>
      </c>
      <c r="J127" s="45">
        <v>64.08</v>
      </c>
      <c r="K127" s="62">
        <v>0</v>
      </c>
      <c r="L127" s="45">
        <v>0</v>
      </c>
      <c r="M127" s="45">
        <v>0</v>
      </c>
      <c r="N127" s="45">
        <v>0</v>
      </c>
      <c r="O127" s="45">
        <v>0</v>
      </c>
      <c r="P127" s="45">
        <v>0</v>
      </c>
      <c r="Q127" s="45">
        <v>0</v>
      </c>
      <c r="S127" s="38"/>
    </row>
    <row r="128" spans="1:19" s="3" customFormat="1" ht="22.5" x14ac:dyDescent="0.2">
      <c r="A128" s="18"/>
      <c r="B128" s="18"/>
      <c r="C128" s="44" t="s">
        <v>248</v>
      </c>
      <c r="D128" s="40" t="s">
        <v>20</v>
      </c>
      <c r="E128" s="44" t="s">
        <v>112</v>
      </c>
      <c r="F128" s="62">
        <f t="shared" si="28"/>
        <v>532</v>
      </c>
      <c r="G128" s="45">
        <v>0</v>
      </c>
      <c r="H128" s="45">
        <v>347</v>
      </c>
      <c r="I128" s="45">
        <v>185</v>
      </c>
      <c r="J128" s="45">
        <v>0</v>
      </c>
      <c r="K128" s="62">
        <v>0</v>
      </c>
      <c r="L128" s="45">
        <v>0</v>
      </c>
      <c r="M128" s="45">
        <v>0</v>
      </c>
      <c r="N128" s="45">
        <v>0</v>
      </c>
      <c r="O128" s="45">
        <v>0</v>
      </c>
      <c r="P128" s="45">
        <v>0</v>
      </c>
      <c r="Q128" s="45">
        <v>0</v>
      </c>
    </row>
    <row r="129" spans="1:17" s="3" customFormat="1" ht="22.5" x14ac:dyDescent="0.2">
      <c r="A129" s="26"/>
      <c r="B129" s="26"/>
      <c r="C129" s="44" t="s">
        <v>26</v>
      </c>
      <c r="D129" s="40" t="s">
        <v>27</v>
      </c>
      <c r="E129" s="44" t="s">
        <v>112</v>
      </c>
      <c r="F129" s="62">
        <f t="shared" si="28"/>
        <v>95</v>
      </c>
      <c r="G129" s="45">
        <v>95</v>
      </c>
      <c r="H129" s="45">
        <v>0</v>
      </c>
      <c r="I129" s="45">
        <v>0</v>
      </c>
      <c r="J129" s="45">
        <v>0</v>
      </c>
      <c r="K129" s="62">
        <v>0</v>
      </c>
      <c r="L129" s="45">
        <v>0</v>
      </c>
      <c r="M129" s="45">
        <v>0</v>
      </c>
      <c r="N129" s="45">
        <v>0</v>
      </c>
      <c r="O129" s="45">
        <v>0</v>
      </c>
      <c r="P129" s="45">
        <v>0</v>
      </c>
      <c r="Q129" s="45">
        <v>0</v>
      </c>
    </row>
    <row r="130" spans="1:17" s="3" customFormat="1" ht="11.25" x14ac:dyDescent="0.2">
      <c r="A130" s="12" t="s">
        <v>89</v>
      </c>
      <c r="B130" s="12"/>
      <c r="C130" s="16"/>
      <c r="D130" s="21"/>
      <c r="E130" s="16"/>
      <c r="F130" s="13">
        <f>SUM(G130:Q130)</f>
        <v>10470.65</v>
      </c>
      <c r="G130" s="13">
        <f>G131+G132+G133</f>
        <v>295</v>
      </c>
      <c r="H130" s="13">
        <f t="shared" ref="H130:K130" si="29">H131+H132+H133</f>
        <v>1987.2</v>
      </c>
      <c r="I130" s="13">
        <f t="shared" si="29"/>
        <v>3795</v>
      </c>
      <c r="J130" s="13">
        <f t="shared" si="29"/>
        <v>4093.45</v>
      </c>
      <c r="K130" s="13">
        <f t="shared" si="29"/>
        <v>300</v>
      </c>
      <c r="L130" s="13">
        <f t="shared" ref="L130:Q130" si="30">L131+L132+L133</f>
        <v>0</v>
      </c>
      <c r="M130" s="13">
        <f t="shared" si="30"/>
        <v>0</v>
      </c>
      <c r="N130" s="13">
        <f t="shared" si="30"/>
        <v>0</v>
      </c>
      <c r="O130" s="13">
        <f t="shared" si="30"/>
        <v>0</v>
      </c>
      <c r="P130" s="13">
        <f t="shared" si="30"/>
        <v>0</v>
      </c>
      <c r="Q130" s="13">
        <f t="shared" si="30"/>
        <v>0</v>
      </c>
    </row>
    <row r="131" spans="1:17" s="3" customFormat="1" ht="11.25" x14ac:dyDescent="0.2">
      <c r="A131" s="39" t="s">
        <v>5</v>
      </c>
      <c r="B131" s="12"/>
      <c r="C131" s="16"/>
      <c r="D131" s="21"/>
      <c r="E131" s="16"/>
      <c r="F131" s="62">
        <f t="shared" ref="F131:F133" si="31">SUM(G131:Q131)</f>
        <v>9779.57</v>
      </c>
      <c r="G131" s="45">
        <f>G124+G125+G126</f>
        <v>200</v>
      </c>
      <c r="H131" s="45">
        <f t="shared" ref="H131:K131" si="32">H124+H125+H126</f>
        <v>1640.2</v>
      </c>
      <c r="I131" s="45">
        <f t="shared" si="32"/>
        <v>3610</v>
      </c>
      <c r="J131" s="45">
        <f t="shared" si="32"/>
        <v>4029.37</v>
      </c>
      <c r="K131" s="62">
        <f t="shared" si="32"/>
        <v>300</v>
      </c>
      <c r="L131" s="45">
        <f t="shared" ref="L131:Q131" si="33">L124+L125+L126</f>
        <v>0</v>
      </c>
      <c r="M131" s="45">
        <f t="shared" si="33"/>
        <v>0</v>
      </c>
      <c r="N131" s="45">
        <f t="shared" si="33"/>
        <v>0</v>
      </c>
      <c r="O131" s="45">
        <f t="shared" si="33"/>
        <v>0</v>
      </c>
      <c r="P131" s="45">
        <f t="shared" si="33"/>
        <v>0</v>
      </c>
      <c r="Q131" s="45">
        <f t="shared" si="33"/>
        <v>0</v>
      </c>
    </row>
    <row r="132" spans="1:17" s="3" customFormat="1" ht="11.25" x14ac:dyDescent="0.2">
      <c r="A132" s="39" t="s">
        <v>251</v>
      </c>
      <c r="B132" s="12"/>
      <c r="C132" s="16"/>
      <c r="D132" s="21"/>
      <c r="E132" s="16"/>
      <c r="F132" s="62">
        <f t="shared" si="31"/>
        <v>64.08</v>
      </c>
      <c r="G132" s="45">
        <f>G127</f>
        <v>0</v>
      </c>
      <c r="H132" s="45">
        <f t="shared" ref="H132:K132" si="34">H127</f>
        <v>0</v>
      </c>
      <c r="I132" s="45">
        <f t="shared" si="34"/>
        <v>0</v>
      </c>
      <c r="J132" s="45">
        <f t="shared" si="34"/>
        <v>64.08</v>
      </c>
      <c r="K132" s="62">
        <f t="shared" si="34"/>
        <v>0</v>
      </c>
      <c r="L132" s="45">
        <f t="shared" ref="L132:Q132" si="35">L127</f>
        <v>0</v>
      </c>
      <c r="M132" s="45">
        <f t="shared" si="35"/>
        <v>0</v>
      </c>
      <c r="N132" s="45">
        <f t="shared" si="35"/>
        <v>0</v>
      </c>
      <c r="O132" s="45">
        <f t="shared" si="35"/>
        <v>0</v>
      </c>
      <c r="P132" s="45">
        <f t="shared" si="35"/>
        <v>0</v>
      </c>
      <c r="Q132" s="45">
        <f t="shared" si="35"/>
        <v>0</v>
      </c>
    </row>
    <row r="133" spans="1:17" s="3" customFormat="1" ht="11.25" x14ac:dyDescent="0.2">
      <c r="A133" s="39" t="s">
        <v>80</v>
      </c>
      <c r="B133" s="12"/>
      <c r="C133" s="16"/>
      <c r="D133" s="21"/>
      <c r="E133" s="16"/>
      <c r="F133" s="62">
        <f t="shared" si="31"/>
        <v>627</v>
      </c>
      <c r="G133" s="45">
        <f>G128+G129</f>
        <v>95</v>
      </c>
      <c r="H133" s="45">
        <f t="shared" ref="H133:K133" si="36">H128+H129</f>
        <v>347</v>
      </c>
      <c r="I133" s="45">
        <f t="shared" si="36"/>
        <v>185</v>
      </c>
      <c r="J133" s="45">
        <f t="shared" si="36"/>
        <v>0</v>
      </c>
      <c r="K133" s="62">
        <f t="shared" si="36"/>
        <v>0</v>
      </c>
      <c r="L133" s="45">
        <f t="shared" ref="L133:Q133" si="37">L128+L129</f>
        <v>0</v>
      </c>
      <c r="M133" s="45">
        <f t="shared" si="37"/>
        <v>0</v>
      </c>
      <c r="N133" s="45">
        <f t="shared" si="37"/>
        <v>0</v>
      </c>
      <c r="O133" s="45">
        <f t="shared" si="37"/>
        <v>0</v>
      </c>
      <c r="P133" s="45">
        <f t="shared" si="37"/>
        <v>0</v>
      </c>
      <c r="Q133" s="45">
        <f t="shared" si="37"/>
        <v>0</v>
      </c>
    </row>
    <row r="134" spans="1:17" s="3" customFormat="1" ht="22.5" x14ac:dyDescent="0.2">
      <c r="A134" s="66" t="s">
        <v>28</v>
      </c>
      <c r="B134" s="66" t="s">
        <v>29</v>
      </c>
      <c r="C134" s="44" t="s">
        <v>24</v>
      </c>
      <c r="D134" s="40" t="s">
        <v>10</v>
      </c>
      <c r="E134" s="44" t="s">
        <v>175</v>
      </c>
      <c r="F134" s="45">
        <f>SUM(G134:Q134)</f>
        <v>10</v>
      </c>
      <c r="G134" s="45">
        <v>0</v>
      </c>
      <c r="H134" s="45">
        <v>0</v>
      </c>
      <c r="I134" s="45">
        <v>10</v>
      </c>
      <c r="J134" s="45">
        <v>0</v>
      </c>
      <c r="K134" s="62">
        <v>0</v>
      </c>
      <c r="L134" s="45">
        <v>0</v>
      </c>
      <c r="M134" s="45">
        <v>0</v>
      </c>
      <c r="N134" s="45">
        <v>0</v>
      </c>
      <c r="O134" s="45">
        <v>0</v>
      </c>
      <c r="P134" s="45">
        <v>0</v>
      </c>
      <c r="Q134" s="45">
        <v>0</v>
      </c>
    </row>
    <row r="135" spans="1:17" s="3" customFormat="1" ht="33.75" x14ac:dyDescent="0.2">
      <c r="A135" s="66"/>
      <c r="B135" s="66"/>
      <c r="C135" s="44" t="s">
        <v>285</v>
      </c>
      <c r="D135" s="40" t="s">
        <v>11</v>
      </c>
      <c r="E135" s="44" t="s">
        <v>175</v>
      </c>
      <c r="F135" s="62">
        <f t="shared" ref="F135:F138" si="38">SUM(G135:Q135)</f>
        <v>1941.1499999999999</v>
      </c>
      <c r="G135" s="45">
        <v>0</v>
      </c>
      <c r="H135" s="45">
        <v>279.60000000000002</v>
      </c>
      <c r="I135" s="45">
        <v>918</v>
      </c>
      <c r="J135" s="45">
        <v>743.55</v>
      </c>
      <c r="K135" s="62">
        <v>0</v>
      </c>
      <c r="L135" s="45">
        <v>0</v>
      </c>
      <c r="M135" s="45">
        <v>0</v>
      </c>
      <c r="N135" s="45">
        <v>0</v>
      </c>
      <c r="O135" s="45">
        <v>0</v>
      </c>
      <c r="P135" s="45">
        <v>0</v>
      </c>
      <c r="Q135" s="45">
        <v>0</v>
      </c>
    </row>
    <row r="136" spans="1:17" s="3" customFormat="1" ht="22.5" x14ac:dyDescent="0.2">
      <c r="A136" s="66"/>
      <c r="B136" s="66"/>
      <c r="C136" s="87" t="s">
        <v>286</v>
      </c>
      <c r="D136" s="73" t="s">
        <v>14</v>
      </c>
      <c r="E136" s="44" t="s">
        <v>175</v>
      </c>
      <c r="F136" s="62">
        <f t="shared" si="38"/>
        <v>165.7</v>
      </c>
      <c r="G136" s="45">
        <v>0</v>
      </c>
      <c r="H136" s="45">
        <v>78.7</v>
      </c>
      <c r="I136" s="45">
        <v>53</v>
      </c>
      <c r="J136" s="45">
        <v>34</v>
      </c>
      <c r="K136" s="62">
        <v>0</v>
      </c>
      <c r="L136" s="45">
        <v>0</v>
      </c>
      <c r="M136" s="45">
        <v>0</v>
      </c>
      <c r="N136" s="45">
        <v>0</v>
      </c>
      <c r="O136" s="45">
        <v>0</v>
      </c>
      <c r="P136" s="45">
        <v>0</v>
      </c>
      <c r="Q136" s="45">
        <v>0</v>
      </c>
    </row>
    <row r="137" spans="1:17" s="3" customFormat="1" ht="22.5" x14ac:dyDescent="0.2">
      <c r="A137" s="66"/>
      <c r="B137" s="66"/>
      <c r="C137" s="88"/>
      <c r="D137" s="74"/>
      <c r="E137" s="44" t="s">
        <v>265</v>
      </c>
      <c r="F137" s="62">
        <f t="shared" si="38"/>
        <v>0</v>
      </c>
      <c r="G137" s="45">
        <v>0</v>
      </c>
      <c r="H137" s="45">
        <v>0</v>
      </c>
      <c r="I137" s="45">
        <v>0</v>
      </c>
      <c r="J137" s="45">
        <v>0</v>
      </c>
      <c r="K137" s="62">
        <v>0</v>
      </c>
      <c r="L137" s="45">
        <v>0</v>
      </c>
      <c r="M137" s="45">
        <v>0</v>
      </c>
      <c r="N137" s="45">
        <v>0</v>
      </c>
      <c r="O137" s="45">
        <v>0</v>
      </c>
      <c r="P137" s="45">
        <v>0</v>
      </c>
      <c r="Q137" s="45">
        <v>0</v>
      </c>
    </row>
    <row r="138" spans="1:17" s="3" customFormat="1" ht="56.25" x14ac:dyDescent="0.2">
      <c r="A138" s="66"/>
      <c r="B138" s="66"/>
      <c r="C138" s="44" t="s">
        <v>31</v>
      </c>
      <c r="D138" s="40" t="s">
        <v>36</v>
      </c>
      <c r="E138" s="44" t="s">
        <v>175</v>
      </c>
      <c r="F138" s="62">
        <f t="shared" si="38"/>
        <v>0</v>
      </c>
      <c r="G138" s="45">
        <v>0</v>
      </c>
      <c r="H138" s="45">
        <v>0</v>
      </c>
      <c r="I138" s="45">
        <v>0</v>
      </c>
      <c r="J138" s="45">
        <v>0</v>
      </c>
      <c r="K138" s="62">
        <v>0</v>
      </c>
      <c r="L138" s="45">
        <v>0</v>
      </c>
      <c r="M138" s="45">
        <v>0</v>
      </c>
      <c r="N138" s="45">
        <v>0</v>
      </c>
      <c r="O138" s="45">
        <v>0</v>
      </c>
      <c r="P138" s="45">
        <v>0</v>
      </c>
      <c r="Q138" s="45">
        <v>0</v>
      </c>
    </row>
    <row r="139" spans="1:17" s="3" customFormat="1" ht="11.25" x14ac:dyDescent="0.2">
      <c r="A139" s="12" t="s">
        <v>89</v>
      </c>
      <c r="B139" s="39"/>
      <c r="C139" s="44"/>
      <c r="D139" s="40"/>
      <c r="E139" s="44"/>
      <c r="F139" s="13">
        <f>SUM(G139:Q139)</f>
        <v>2116.85</v>
      </c>
      <c r="G139" s="13">
        <f>G140+G141</f>
        <v>0</v>
      </c>
      <c r="H139" s="13">
        <f t="shared" ref="H139:K139" si="39">H140+H141</f>
        <v>358.3</v>
      </c>
      <c r="I139" s="13">
        <f t="shared" si="39"/>
        <v>981</v>
      </c>
      <c r="J139" s="13">
        <f t="shared" si="39"/>
        <v>777.55</v>
      </c>
      <c r="K139" s="13">
        <f t="shared" si="39"/>
        <v>0</v>
      </c>
      <c r="L139" s="13">
        <f t="shared" ref="L139:Q139" si="40">L140+L141</f>
        <v>0</v>
      </c>
      <c r="M139" s="13">
        <f t="shared" si="40"/>
        <v>0</v>
      </c>
      <c r="N139" s="13">
        <f t="shared" si="40"/>
        <v>0</v>
      </c>
      <c r="O139" s="13">
        <f t="shared" si="40"/>
        <v>0</v>
      </c>
      <c r="P139" s="13">
        <f t="shared" si="40"/>
        <v>0</v>
      </c>
      <c r="Q139" s="13">
        <f t="shared" si="40"/>
        <v>0</v>
      </c>
    </row>
    <row r="140" spans="1:17" s="3" customFormat="1" ht="11.25" x14ac:dyDescent="0.2">
      <c r="A140" s="39" t="s">
        <v>5</v>
      </c>
      <c r="B140" s="12"/>
      <c r="C140" s="16"/>
      <c r="D140" s="21"/>
      <c r="E140" s="44"/>
      <c r="F140" s="45">
        <f>SUM(G140:Q140)</f>
        <v>2116.85</v>
      </c>
      <c r="G140" s="45">
        <f>G134+G135+G136+G138</f>
        <v>0</v>
      </c>
      <c r="H140" s="45">
        <f t="shared" ref="H140:K140" si="41">H134+H135+H136+H138</f>
        <v>358.3</v>
      </c>
      <c r="I140" s="45">
        <f t="shared" si="41"/>
        <v>981</v>
      </c>
      <c r="J140" s="45">
        <f t="shared" si="41"/>
        <v>777.55</v>
      </c>
      <c r="K140" s="62">
        <f t="shared" si="41"/>
        <v>0</v>
      </c>
      <c r="L140" s="45">
        <f t="shared" ref="L140:Q140" si="42">L134+L135+L136+L138</f>
        <v>0</v>
      </c>
      <c r="M140" s="45">
        <f t="shared" si="42"/>
        <v>0</v>
      </c>
      <c r="N140" s="45">
        <f t="shared" si="42"/>
        <v>0</v>
      </c>
      <c r="O140" s="45">
        <f t="shared" si="42"/>
        <v>0</v>
      </c>
      <c r="P140" s="45">
        <f t="shared" si="42"/>
        <v>0</v>
      </c>
      <c r="Q140" s="45">
        <f t="shared" si="42"/>
        <v>0</v>
      </c>
    </row>
    <row r="141" spans="1:17" s="3" customFormat="1" ht="11.25" x14ac:dyDescent="0.2">
      <c r="A141" s="39" t="s">
        <v>251</v>
      </c>
      <c r="B141" s="12"/>
      <c r="C141" s="16"/>
      <c r="D141" s="21"/>
      <c r="E141" s="44"/>
      <c r="F141" s="62">
        <f t="shared" ref="F141:F147" si="43">SUM(G141:Q141)</f>
        <v>0</v>
      </c>
      <c r="G141" s="45">
        <f>G137</f>
        <v>0</v>
      </c>
      <c r="H141" s="45">
        <f t="shared" ref="H141:K141" si="44">H137</f>
        <v>0</v>
      </c>
      <c r="I141" s="45">
        <f t="shared" si="44"/>
        <v>0</v>
      </c>
      <c r="J141" s="45">
        <f t="shared" si="44"/>
        <v>0</v>
      </c>
      <c r="K141" s="62">
        <f t="shared" si="44"/>
        <v>0</v>
      </c>
      <c r="L141" s="45">
        <f t="shared" ref="L141:Q141" si="45">L137</f>
        <v>0</v>
      </c>
      <c r="M141" s="45">
        <f t="shared" si="45"/>
        <v>0</v>
      </c>
      <c r="N141" s="45">
        <f t="shared" si="45"/>
        <v>0</v>
      </c>
      <c r="O141" s="45">
        <f t="shared" si="45"/>
        <v>0</v>
      </c>
      <c r="P141" s="45">
        <f t="shared" si="45"/>
        <v>0</v>
      </c>
      <c r="Q141" s="45">
        <f t="shared" si="45"/>
        <v>0</v>
      </c>
    </row>
    <row r="142" spans="1:17" s="3" customFormat="1" ht="11.25" x14ac:dyDescent="0.2">
      <c r="A142" s="39" t="s">
        <v>80</v>
      </c>
      <c r="B142" s="12"/>
      <c r="C142" s="16"/>
      <c r="D142" s="21"/>
      <c r="E142" s="44"/>
      <c r="F142" s="62">
        <f t="shared" si="43"/>
        <v>0</v>
      </c>
      <c r="G142" s="45">
        <v>0</v>
      </c>
      <c r="H142" s="45">
        <v>0</v>
      </c>
      <c r="I142" s="45">
        <v>0</v>
      </c>
      <c r="J142" s="45">
        <v>0</v>
      </c>
      <c r="K142" s="62">
        <v>0</v>
      </c>
      <c r="L142" s="45">
        <v>0</v>
      </c>
      <c r="M142" s="45">
        <v>0</v>
      </c>
      <c r="N142" s="45">
        <v>0</v>
      </c>
      <c r="O142" s="45">
        <v>0</v>
      </c>
      <c r="P142" s="45">
        <v>0</v>
      </c>
      <c r="Q142" s="45">
        <v>0</v>
      </c>
    </row>
    <row r="143" spans="1:17" s="3" customFormat="1" ht="33.75" x14ac:dyDescent="0.2">
      <c r="A143" s="66" t="s">
        <v>32</v>
      </c>
      <c r="B143" s="66" t="s">
        <v>29</v>
      </c>
      <c r="C143" s="44" t="s">
        <v>287</v>
      </c>
      <c r="D143" s="40" t="s">
        <v>14</v>
      </c>
      <c r="E143" s="44" t="s">
        <v>175</v>
      </c>
      <c r="F143" s="62">
        <f>SUM(G143:Q143)</f>
        <v>20</v>
      </c>
      <c r="G143" s="45">
        <v>0</v>
      </c>
      <c r="H143" s="45">
        <v>0</v>
      </c>
      <c r="I143" s="45">
        <v>20</v>
      </c>
      <c r="J143" s="45">
        <v>0</v>
      </c>
      <c r="K143" s="62">
        <v>0</v>
      </c>
      <c r="L143" s="45">
        <v>0</v>
      </c>
      <c r="M143" s="45">
        <v>0</v>
      </c>
      <c r="N143" s="45">
        <v>0</v>
      </c>
      <c r="O143" s="45">
        <v>0</v>
      </c>
      <c r="P143" s="45">
        <v>0</v>
      </c>
      <c r="Q143" s="45">
        <v>0</v>
      </c>
    </row>
    <row r="144" spans="1:17" s="3" customFormat="1" ht="22.5" x14ac:dyDescent="0.2">
      <c r="A144" s="66"/>
      <c r="B144" s="66"/>
      <c r="C144" s="44" t="s">
        <v>33</v>
      </c>
      <c r="D144" s="40" t="s">
        <v>18</v>
      </c>
      <c r="E144" s="44" t="s">
        <v>112</v>
      </c>
      <c r="F144" s="62">
        <f t="shared" si="43"/>
        <v>3.5</v>
      </c>
      <c r="G144" s="45">
        <v>3.5</v>
      </c>
      <c r="H144" s="45">
        <v>0</v>
      </c>
      <c r="I144" s="45">
        <v>0</v>
      </c>
      <c r="J144" s="45">
        <v>0</v>
      </c>
      <c r="K144" s="62">
        <v>0</v>
      </c>
      <c r="L144" s="45">
        <v>0</v>
      </c>
      <c r="M144" s="45">
        <v>0</v>
      </c>
      <c r="N144" s="45">
        <v>0</v>
      </c>
      <c r="O144" s="45">
        <v>0</v>
      </c>
      <c r="P144" s="45">
        <v>0</v>
      </c>
      <c r="Q144" s="45">
        <v>0</v>
      </c>
    </row>
    <row r="145" spans="1:17" s="8" customFormat="1" ht="11.25" x14ac:dyDescent="0.2">
      <c r="A145" s="12" t="s">
        <v>89</v>
      </c>
      <c r="B145" s="12"/>
      <c r="C145" s="16"/>
      <c r="D145" s="21"/>
      <c r="E145" s="16"/>
      <c r="F145" s="13">
        <f>SUM(G145:Q145)</f>
        <v>23.5</v>
      </c>
      <c r="G145" s="13">
        <f>G146+G147+G148</f>
        <v>3.5</v>
      </c>
      <c r="H145" s="13">
        <f t="shared" ref="H145:K145" si="46">H146+H147+H148</f>
        <v>0</v>
      </c>
      <c r="I145" s="13">
        <f t="shared" si="46"/>
        <v>20</v>
      </c>
      <c r="J145" s="13">
        <f t="shared" si="46"/>
        <v>0</v>
      </c>
      <c r="K145" s="13">
        <f t="shared" si="46"/>
        <v>0</v>
      </c>
      <c r="L145" s="13">
        <f t="shared" ref="L145:Q145" si="47">L146+L147+L148</f>
        <v>0</v>
      </c>
      <c r="M145" s="13">
        <f t="shared" si="47"/>
        <v>0</v>
      </c>
      <c r="N145" s="13">
        <f t="shared" si="47"/>
        <v>0</v>
      </c>
      <c r="O145" s="13">
        <f t="shared" si="47"/>
        <v>0</v>
      </c>
      <c r="P145" s="13">
        <f t="shared" si="47"/>
        <v>0</v>
      </c>
      <c r="Q145" s="13">
        <f t="shared" si="47"/>
        <v>0</v>
      </c>
    </row>
    <row r="146" spans="1:17" s="8" customFormat="1" ht="11.25" x14ac:dyDescent="0.2">
      <c r="A146" s="39" t="s">
        <v>5</v>
      </c>
      <c r="B146" s="12"/>
      <c r="C146" s="16"/>
      <c r="D146" s="21"/>
      <c r="E146" s="16"/>
      <c r="F146" s="62">
        <f t="shared" si="43"/>
        <v>20</v>
      </c>
      <c r="G146" s="45">
        <f>G143</f>
        <v>0</v>
      </c>
      <c r="H146" s="45">
        <f t="shared" ref="H146:K146" si="48">H143</f>
        <v>0</v>
      </c>
      <c r="I146" s="45">
        <f t="shared" si="48"/>
        <v>20</v>
      </c>
      <c r="J146" s="45">
        <f t="shared" si="48"/>
        <v>0</v>
      </c>
      <c r="K146" s="62">
        <f t="shared" si="48"/>
        <v>0</v>
      </c>
      <c r="L146" s="45">
        <f t="shared" ref="L146:Q146" si="49">L143</f>
        <v>0</v>
      </c>
      <c r="M146" s="45">
        <f t="shared" si="49"/>
        <v>0</v>
      </c>
      <c r="N146" s="45">
        <f t="shared" si="49"/>
        <v>0</v>
      </c>
      <c r="O146" s="45">
        <f t="shared" si="49"/>
        <v>0</v>
      </c>
      <c r="P146" s="45">
        <f t="shared" si="49"/>
        <v>0</v>
      </c>
      <c r="Q146" s="45">
        <f t="shared" si="49"/>
        <v>0</v>
      </c>
    </row>
    <row r="147" spans="1:17" s="8" customFormat="1" ht="11.25" x14ac:dyDescent="0.2">
      <c r="A147" s="39" t="s">
        <v>251</v>
      </c>
      <c r="B147" s="12"/>
      <c r="C147" s="16"/>
      <c r="D147" s="21"/>
      <c r="E147" s="16"/>
      <c r="F147" s="62">
        <f t="shared" si="43"/>
        <v>0</v>
      </c>
      <c r="G147" s="45">
        <v>0</v>
      </c>
      <c r="H147" s="45">
        <v>0</v>
      </c>
      <c r="I147" s="45">
        <v>0</v>
      </c>
      <c r="J147" s="45">
        <v>0</v>
      </c>
      <c r="K147" s="62">
        <v>0</v>
      </c>
      <c r="L147" s="45">
        <v>0</v>
      </c>
      <c r="M147" s="45">
        <v>0</v>
      </c>
      <c r="N147" s="45">
        <v>0</v>
      </c>
      <c r="O147" s="45">
        <v>0</v>
      </c>
      <c r="P147" s="45">
        <v>0</v>
      </c>
      <c r="Q147" s="45">
        <v>0</v>
      </c>
    </row>
    <row r="148" spans="1:17" s="8" customFormat="1" ht="11.25" x14ac:dyDescent="0.2">
      <c r="A148" s="39" t="s">
        <v>80</v>
      </c>
      <c r="B148" s="12"/>
      <c r="C148" s="16"/>
      <c r="D148" s="21"/>
      <c r="E148" s="16"/>
      <c r="F148" s="62">
        <f>SUM(G148:Q148)</f>
        <v>3.5</v>
      </c>
      <c r="G148" s="45">
        <f>G144</f>
        <v>3.5</v>
      </c>
      <c r="H148" s="45">
        <f t="shared" ref="H148:K148" si="50">H144</f>
        <v>0</v>
      </c>
      <c r="I148" s="45">
        <f t="shared" si="50"/>
        <v>0</v>
      </c>
      <c r="J148" s="45">
        <f t="shared" si="50"/>
        <v>0</v>
      </c>
      <c r="K148" s="62">
        <f t="shared" si="50"/>
        <v>0</v>
      </c>
      <c r="L148" s="45">
        <f t="shared" ref="L148:Q148" si="51">L144</f>
        <v>0</v>
      </c>
      <c r="M148" s="45">
        <f t="shared" si="51"/>
        <v>0</v>
      </c>
      <c r="N148" s="45">
        <f t="shared" si="51"/>
        <v>0</v>
      </c>
      <c r="O148" s="45">
        <f t="shared" si="51"/>
        <v>0</v>
      </c>
      <c r="P148" s="45">
        <f t="shared" si="51"/>
        <v>0</v>
      </c>
      <c r="Q148" s="45">
        <f t="shared" si="51"/>
        <v>0</v>
      </c>
    </row>
    <row r="149" spans="1:17" s="3" customFormat="1" ht="22.5" x14ac:dyDescent="0.2">
      <c r="A149" s="66" t="s">
        <v>34</v>
      </c>
      <c r="B149" s="66" t="s">
        <v>29</v>
      </c>
      <c r="C149" s="44" t="s">
        <v>288</v>
      </c>
      <c r="D149" s="40" t="s">
        <v>10</v>
      </c>
      <c r="E149" s="44" t="s">
        <v>175</v>
      </c>
      <c r="F149" s="62">
        <f t="shared" ref="F149:F212" si="52">SUM(G149:Q149)</f>
        <v>600</v>
      </c>
      <c r="G149" s="45">
        <v>0</v>
      </c>
      <c r="H149" s="45">
        <v>0</v>
      </c>
      <c r="I149" s="45">
        <v>200</v>
      </c>
      <c r="J149" s="45">
        <v>400</v>
      </c>
      <c r="K149" s="62">
        <v>0</v>
      </c>
      <c r="L149" s="45">
        <v>0</v>
      </c>
      <c r="M149" s="45">
        <v>0</v>
      </c>
      <c r="N149" s="45">
        <v>0</v>
      </c>
      <c r="O149" s="45">
        <v>0</v>
      </c>
      <c r="P149" s="45">
        <v>0</v>
      </c>
      <c r="Q149" s="45">
        <v>0</v>
      </c>
    </row>
    <row r="150" spans="1:17" s="3" customFormat="1" ht="22.5" x14ac:dyDescent="0.2">
      <c r="A150" s="66"/>
      <c r="B150" s="66"/>
      <c r="C150" s="44" t="s">
        <v>35</v>
      </c>
      <c r="D150" s="40" t="s">
        <v>16</v>
      </c>
      <c r="E150" s="44" t="s">
        <v>175</v>
      </c>
      <c r="F150" s="62">
        <f t="shared" si="52"/>
        <v>140.73699999999999</v>
      </c>
      <c r="G150" s="45">
        <v>0</v>
      </c>
      <c r="H150" s="45">
        <v>140.73699999999999</v>
      </c>
      <c r="I150" s="45">
        <v>0</v>
      </c>
      <c r="J150" s="45">
        <v>0</v>
      </c>
      <c r="K150" s="62">
        <v>0</v>
      </c>
      <c r="L150" s="45">
        <v>0</v>
      </c>
      <c r="M150" s="45">
        <v>0</v>
      </c>
      <c r="N150" s="45">
        <v>0</v>
      </c>
      <c r="O150" s="45">
        <v>0</v>
      </c>
      <c r="P150" s="45">
        <v>0</v>
      </c>
      <c r="Q150" s="45">
        <v>0</v>
      </c>
    </row>
    <row r="151" spans="1:17" s="3" customFormat="1" ht="22.5" x14ac:dyDescent="0.2">
      <c r="A151" s="66"/>
      <c r="B151" s="66"/>
      <c r="C151" s="83" t="s">
        <v>289</v>
      </c>
      <c r="D151" s="80" t="s">
        <v>14</v>
      </c>
      <c r="E151" s="44" t="s">
        <v>175</v>
      </c>
      <c r="F151" s="62">
        <f t="shared" si="52"/>
        <v>890</v>
      </c>
      <c r="G151" s="45">
        <v>0</v>
      </c>
      <c r="H151" s="45">
        <v>0</v>
      </c>
      <c r="I151" s="45">
        <v>890</v>
      </c>
      <c r="J151" s="45">
        <v>0</v>
      </c>
      <c r="K151" s="62">
        <v>0</v>
      </c>
      <c r="L151" s="45">
        <v>0</v>
      </c>
      <c r="M151" s="45">
        <v>0</v>
      </c>
      <c r="N151" s="45">
        <v>0</v>
      </c>
      <c r="O151" s="45">
        <v>0</v>
      </c>
      <c r="P151" s="45">
        <v>0</v>
      </c>
      <c r="Q151" s="45">
        <v>0</v>
      </c>
    </row>
    <row r="152" spans="1:17" s="3" customFormat="1" ht="22.5" x14ac:dyDescent="0.2">
      <c r="A152" s="66"/>
      <c r="B152" s="66"/>
      <c r="C152" s="83"/>
      <c r="D152" s="80"/>
      <c r="E152" s="44" t="s">
        <v>265</v>
      </c>
      <c r="F152" s="62">
        <f t="shared" si="52"/>
        <v>568</v>
      </c>
      <c r="G152" s="45">
        <v>0</v>
      </c>
      <c r="H152" s="45">
        <v>0</v>
      </c>
      <c r="I152" s="45">
        <v>0</v>
      </c>
      <c r="J152" s="45">
        <v>488</v>
      </c>
      <c r="K152" s="62">
        <v>80</v>
      </c>
      <c r="L152" s="45">
        <v>0</v>
      </c>
      <c r="M152" s="45">
        <v>0</v>
      </c>
      <c r="N152" s="45">
        <v>0</v>
      </c>
      <c r="O152" s="45">
        <v>0</v>
      </c>
      <c r="P152" s="45">
        <v>0</v>
      </c>
      <c r="Q152" s="45">
        <v>0</v>
      </c>
    </row>
    <row r="153" spans="1:17" s="3" customFormat="1" ht="56.25" x14ac:dyDescent="0.2">
      <c r="A153" s="66"/>
      <c r="B153" s="66"/>
      <c r="C153" s="44" t="s">
        <v>15</v>
      </c>
      <c r="D153" s="40" t="s">
        <v>36</v>
      </c>
      <c r="E153" s="44" t="s">
        <v>175</v>
      </c>
      <c r="F153" s="62">
        <f t="shared" si="52"/>
        <v>250</v>
      </c>
      <c r="G153" s="45">
        <v>0</v>
      </c>
      <c r="H153" s="45">
        <v>0</v>
      </c>
      <c r="I153" s="45">
        <v>250</v>
      </c>
      <c r="J153" s="45">
        <v>0</v>
      </c>
      <c r="K153" s="62">
        <v>0</v>
      </c>
      <c r="L153" s="45">
        <v>0</v>
      </c>
      <c r="M153" s="45">
        <v>0</v>
      </c>
      <c r="N153" s="45">
        <v>0</v>
      </c>
      <c r="O153" s="45">
        <v>0</v>
      </c>
      <c r="P153" s="45">
        <v>0</v>
      </c>
      <c r="Q153" s="45">
        <v>0</v>
      </c>
    </row>
    <row r="154" spans="1:17" s="3" customFormat="1" ht="45" x14ac:dyDescent="0.2">
      <c r="A154" s="66"/>
      <c r="B154" s="66"/>
      <c r="C154" s="44" t="s">
        <v>249</v>
      </c>
      <c r="D154" s="40" t="s">
        <v>20</v>
      </c>
      <c r="E154" s="44" t="s">
        <v>112</v>
      </c>
      <c r="F154" s="62">
        <f t="shared" si="52"/>
        <v>660</v>
      </c>
      <c r="G154" s="45">
        <v>0</v>
      </c>
      <c r="H154" s="45">
        <v>250</v>
      </c>
      <c r="I154" s="45">
        <v>210</v>
      </c>
      <c r="J154" s="45">
        <v>100</v>
      </c>
      <c r="K154" s="62">
        <v>100</v>
      </c>
      <c r="L154" s="45">
        <v>0</v>
      </c>
      <c r="M154" s="45">
        <v>0</v>
      </c>
      <c r="N154" s="45">
        <v>0</v>
      </c>
      <c r="O154" s="45">
        <v>0</v>
      </c>
      <c r="P154" s="45">
        <v>0</v>
      </c>
      <c r="Q154" s="45">
        <v>0</v>
      </c>
    </row>
    <row r="155" spans="1:17" s="3" customFormat="1" ht="22.5" x14ac:dyDescent="0.2">
      <c r="A155" s="66"/>
      <c r="B155" s="66"/>
      <c r="C155" s="44" t="s">
        <v>26</v>
      </c>
      <c r="D155" s="40" t="s">
        <v>37</v>
      </c>
      <c r="E155" s="44" t="s">
        <v>112</v>
      </c>
      <c r="F155" s="62">
        <f t="shared" si="52"/>
        <v>70</v>
      </c>
      <c r="G155" s="45">
        <v>70</v>
      </c>
      <c r="H155" s="45">
        <v>0</v>
      </c>
      <c r="I155" s="45">
        <v>0</v>
      </c>
      <c r="J155" s="45">
        <v>0</v>
      </c>
      <c r="K155" s="62">
        <v>0</v>
      </c>
      <c r="L155" s="45">
        <v>0</v>
      </c>
      <c r="M155" s="45">
        <v>0</v>
      </c>
      <c r="N155" s="45">
        <v>0</v>
      </c>
      <c r="O155" s="45">
        <v>0</v>
      </c>
      <c r="P155" s="45">
        <v>0</v>
      </c>
      <c r="Q155" s="45">
        <v>0</v>
      </c>
    </row>
    <row r="156" spans="1:17" s="3" customFormat="1" ht="22.5" x14ac:dyDescent="0.2">
      <c r="A156" s="66"/>
      <c r="B156" s="66"/>
      <c r="C156" s="44" t="s">
        <v>25</v>
      </c>
      <c r="D156" s="40" t="s">
        <v>27</v>
      </c>
      <c r="E156" s="44" t="s">
        <v>112</v>
      </c>
      <c r="F156" s="62">
        <f t="shared" si="52"/>
        <v>48.3</v>
      </c>
      <c r="G156" s="45">
        <v>0</v>
      </c>
      <c r="H156" s="45">
        <v>48.3</v>
      </c>
      <c r="I156" s="45">
        <v>0</v>
      </c>
      <c r="J156" s="45">
        <v>0</v>
      </c>
      <c r="K156" s="62">
        <v>0</v>
      </c>
      <c r="L156" s="45">
        <v>0</v>
      </c>
      <c r="M156" s="45">
        <v>0</v>
      </c>
      <c r="N156" s="45">
        <v>0</v>
      </c>
      <c r="O156" s="45">
        <v>0</v>
      </c>
      <c r="P156" s="45">
        <v>0</v>
      </c>
      <c r="Q156" s="45">
        <v>0</v>
      </c>
    </row>
    <row r="157" spans="1:17" s="3" customFormat="1" ht="22.5" x14ac:dyDescent="0.2">
      <c r="A157" s="66"/>
      <c r="B157" s="66"/>
      <c r="C157" s="44" t="s">
        <v>250</v>
      </c>
      <c r="D157" s="40" t="s">
        <v>18</v>
      </c>
      <c r="E157" s="44" t="s">
        <v>112</v>
      </c>
      <c r="F157" s="62">
        <f t="shared" si="52"/>
        <v>90</v>
      </c>
      <c r="G157" s="45">
        <v>30</v>
      </c>
      <c r="H157" s="45">
        <v>60</v>
      </c>
      <c r="I157" s="45">
        <v>0</v>
      </c>
      <c r="J157" s="45">
        <v>0</v>
      </c>
      <c r="K157" s="62">
        <v>0</v>
      </c>
      <c r="L157" s="45">
        <v>0</v>
      </c>
      <c r="M157" s="45">
        <v>0</v>
      </c>
      <c r="N157" s="45">
        <v>0</v>
      </c>
      <c r="O157" s="45">
        <v>0</v>
      </c>
      <c r="P157" s="45">
        <v>0</v>
      </c>
      <c r="Q157" s="45">
        <v>0</v>
      </c>
    </row>
    <row r="158" spans="1:17" s="3" customFormat="1" ht="22.5" x14ac:dyDescent="0.2">
      <c r="A158" s="66"/>
      <c r="B158" s="66"/>
      <c r="C158" s="44" t="s">
        <v>38</v>
      </c>
      <c r="D158" s="40" t="s">
        <v>39</v>
      </c>
      <c r="E158" s="44" t="s">
        <v>112</v>
      </c>
      <c r="F158" s="62">
        <f t="shared" si="52"/>
        <v>99</v>
      </c>
      <c r="G158" s="45">
        <v>99</v>
      </c>
      <c r="H158" s="45">
        <v>0</v>
      </c>
      <c r="I158" s="45">
        <v>0</v>
      </c>
      <c r="J158" s="45">
        <v>0</v>
      </c>
      <c r="K158" s="62">
        <v>0</v>
      </c>
      <c r="L158" s="45">
        <v>0</v>
      </c>
      <c r="M158" s="45">
        <v>0</v>
      </c>
      <c r="N158" s="45">
        <v>0</v>
      </c>
      <c r="O158" s="45">
        <v>0</v>
      </c>
      <c r="P158" s="45">
        <v>0</v>
      </c>
      <c r="Q158" s="45">
        <v>0</v>
      </c>
    </row>
    <row r="159" spans="1:17" s="3" customFormat="1" ht="33.75" x14ac:dyDescent="0.2">
      <c r="A159" s="66"/>
      <c r="B159" s="66"/>
      <c r="C159" s="44" t="s">
        <v>290</v>
      </c>
      <c r="D159" s="40" t="s">
        <v>11</v>
      </c>
      <c r="E159" s="44" t="s">
        <v>175</v>
      </c>
      <c r="F159" s="62">
        <f t="shared" si="52"/>
        <v>5057.3999999999996</v>
      </c>
      <c r="G159" s="45">
        <v>0</v>
      </c>
      <c r="H159" s="45">
        <v>0</v>
      </c>
      <c r="I159" s="45">
        <v>0</v>
      </c>
      <c r="J159" s="45">
        <v>3777.4</v>
      </c>
      <c r="K159" s="62">
        <v>1280</v>
      </c>
      <c r="L159" s="45">
        <v>0</v>
      </c>
      <c r="M159" s="45">
        <v>0</v>
      </c>
      <c r="N159" s="45">
        <v>0</v>
      </c>
      <c r="O159" s="45">
        <v>0</v>
      </c>
      <c r="P159" s="45">
        <v>0</v>
      </c>
      <c r="Q159" s="45">
        <v>0</v>
      </c>
    </row>
    <row r="160" spans="1:17" s="8" customFormat="1" ht="11.25" x14ac:dyDescent="0.2">
      <c r="A160" s="12" t="s">
        <v>89</v>
      </c>
      <c r="B160" s="12"/>
      <c r="C160" s="16"/>
      <c r="D160" s="21"/>
      <c r="E160" s="16"/>
      <c r="F160" s="13">
        <f>SUM(G160:Q160)</f>
        <v>8473.4369999999999</v>
      </c>
      <c r="G160" s="13">
        <f>G161+G162+G163</f>
        <v>199</v>
      </c>
      <c r="H160" s="13">
        <f t="shared" ref="H160:K160" si="53">H161+H162+H163</f>
        <v>499.03700000000003</v>
      </c>
      <c r="I160" s="13">
        <f t="shared" si="53"/>
        <v>1550</v>
      </c>
      <c r="J160" s="13">
        <f t="shared" si="53"/>
        <v>4765.3999999999996</v>
      </c>
      <c r="K160" s="13">
        <f t="shared" si="53"/>
        <v>1460</v>
      </c>
      <c r="L160" s="13">
        <f t="shared" ref="L160:Q160" si="54">L161+L162+L163</f>
        <v>0</v>
      </c>
      <c r="M160" s="13">
        <f t="shared" si="54"/>
        <v>0</v>
      </c>
      <c r="N160" s="13">
        <f t="shared" si="54"/>
        <v>0</v>
      </c>
      <c r="O160" s="13">
        <f t="shared" si="54"/>
        <v>0</v>
      </c>
      <c r="P160" s="13">
        <f t="shared" si="54"/>
        <v>0</v>
      </c>
      <c r="Q160" s="13">
        <f t="shared" si="54"/>
        <v>0</v>
      </c>
    </row>
    <row r="161" spans="1:19" s="8" customFormat="1" ht="11.25" x14ac:dyDescent="0.2">
      <c r="A161" s="39" t="s">
        <v>5</v>
      </c>
      <c r="B161" s="12"/>
      <c r="C161" s="16"/>
      <c r="D161" s="21"/>
      <c r="E161" s="16"/>
      <c r="F161" s="62">
        <f t="shared" si="52"/>
        <v>6938.1369999999997</v>
      </c>
      <c r="G161" s="45">
        <f>G159+G153+G151+G150+G149</f>
        <v>0</v>
      </c>
      <c r="H161" s="45">
        <f t="shared" ref="H161:K161" si="55">H159+H153+H151+H150+H149</f>
        <v>140.73699999999999</v>
      </c>
      <c r="I161" s="45">
        <f t="shared" si="55"/>
        <v>1340</v>
      </c>
      <c r="J161" s="45">
        <f t="shared" si="55"/>
        <v>4177.3999999999996</v>
      </c>
      <c r="K161" s="62">
        <f t="shared" si="55"/>
        <v>1280</v>
      </c>
      <c r="L161" s="45">
        <f t="shared" ref="L161:Q161" si="56">L159+L153+L151+L150+L149</f>
        <v>0</v>
      </c>
      <c r="M161" s="45">
        <f t="shared" si="56"/>
        <v>0</v>
      </c>
      <c r="N161" s="45">
        <f t="shared" si="56"/>
        <v>0</v>
      </c>
      <c r="O161" s="45">
        <f t="shared" si="56"/>
        <v>0</v>
      </c>
      <c r="P161" s="45">
        <f t="shared" si="56"/>
        <v>0</v>
      </c>
      <c r="Q161" s="45">
        <f t="shared" si="56"/>
        <v>0</v>
      </c>
    </row>
    <row r="162" spans="1:19" s="8" customFormat="1" ht="11.25" x14ac:dyDescent="0.2">
      <c r="A162" s="39" t="s">
        <v>251</v>
      </c>
      <c r="B162" s="12"/>
      <c r="C162" s="16"/>
      <c r="D162" s="21"/>
      <c r="E162" s="16"/>
      <c r="F162" s="62">
        <f t="shared" si="52"/>
        <v>568</v>
      </c>
      <c r="G162" s="45">
        <f>G152</f>
        <v>0</v>
      </c>
      <c r="H162" s="45">
        <f t="shared" ref="H162:K162" si="57">H152</f>
        <v>0</v>
      </c>
      <c r="I162" s="45">
        <f t="shared" si="57"/>
        <v>0</v>
      </c>
      <c r="J162" s="45">
        <f t="shared" si="57"/>
        <v>488</v>
      </c>
      <c r="K162" s="62">
        <f t="shared" si="57"/>
        <v>80</v>
      </c>
      <c r="L162" s="45">
        <f t="shared" ref="L162:Q162" si="58">L152</f>
        <v>0</v>
      </c>
      <c r="M162" s="45">
        <f t="shared" si="58"/>
        <v>0</v>
      </c>
      <c r="N162" s="45">
        <f t="shared" si="58"/>
        <v>0</v>
      </c>
      <c r="O162" s="45">
        <f t="shared" si="58"/>
        <v>0</v>
      </c>
      <c r="P162" s="45">
        <f t="shared" si="58"/>
        <v>0</v>
      </c>
      <c r="Q162" s="45">
        <f t="shared" si="58"/>
        <v>0</v>
      </c>
    </row>
    <row r="163" spans="1:19" s="8" customFormat="1" ht="11.25" x14ac:dyDescent="0.2">
      <c r="A163" s="39" t="s">
        <v>80</v>
      </c>
      <c r="B163" s="12"/>
      <c r="C163" s="16"/>
      <c r="D163" s="21"/>
      <c r="E163" s="16"/>
      <c r="F163" s="62">
        <f t="shared" si="52"/>
        <v>967.3</v>
      </c>
      <c r="G163" s="45">
        <f>G154+G155+G156+G157+G158</f>
        <v>199</v>
      </c>
      <c r="H163" s="45">
        <f t="shared" ref="H163:K163" si="59">H154+H155+H156+H157+H158</f>
        <v>358.3</v>
      </c>
      <c r="I163" s="45">
        <f t="shared" si="59"/>
        <v>210</v>
      </c>
      <c r="J163" s="45">
        <f t="shared" si="59"/>
        <v>100</v>
      </c>
      <c r="K163" s="62">
        <f t="shared" si="59"/>
        <v>100</v>
      </c>
      <c r="L163" s="45">
        <f t="shared" ref="L163:Q163" si="60">L154+L155+L156+L157+L158</f>
        <v>0</v>
      </c>
      <c r="M163" s="45">
        <f t="shared" si="60"/>
        <v>0</v>
      </c>
      <c r="N163" s="45">
        <f t="shared" si="60"/>
        <v>0</v>
      </c>
      <c r="O163" s="45">
        <f t="shared" si="60"/>
        <v>0</v>
      </c>
      <c r="P163" s="45">
        <f t="shared" si="60"/>
        <v>0</v>
      </c>
      <c r="Q163" s="45">
        <f t="shared" si="60"/>
        <v>0</v>
      </c>
    </row>
    <row r="164" spans="1:19" s="3" customFormat="1" ht="56.25" x14ac:dyDescent="0.2">
      <c r="A164" s="66" t="s">
        <v>40</v>
      </c>
      <c r="B164" s="39" t="s">
        <v>29</v>
      </c>
      <c r="C164" s="44" t="s">
        <v>291</v>
      </c>
      <c r="D164" s="40" t="s">
        <v>10</v>
      </c>
      <c r="E164" s="44" t="s">
        <v>175</v>
      </c>
      <c r="F164" s="62">
        <f t="shared" si="52"/>
        <v>331.42</v>
      </c>
      <c r="G164" s="45">
        <v>0</v>
      </c>
      <c r="H164" s="45">
        <v>200</v>
      </c>
      <c r="I164" s="45">
        <v>81.72</v>
      </c>
      <c r="J164" s="45">
        <v>19.7</v>
      </c>
      <c r="K164" s="62">
        <v>30</v>
      </c>
      <c r="L164" s="45">
        <v>0</v>
      </c>
      <c r="M164" s="45">
        <v>0</v>
      </c>
      <c r="N164" s="45">
        <v>0</v>
      </c>
      <c r="O164" s="45">
        <v>0</v>
      </c>
      <c r="P164" s="45">
        <v>0</v>
      </c>
      <c r="Q164" s="45">
        <v>0</v>
      </c>
    </row>
    <row r="165" spans="1:19" s="3" customFormat="1" ht="45" x14ac:dyDescent="0.2">
      <c r="A165" s="66"/>
      <c r="B165" s="39" t="s">
        <v>8</v>
      </c>
      <c r="C165" s="44" t="s">
        <v>292</v>
      </c>
      <c r="D165" s="40" t="s">
        <v>11</v>
      </c>
      <c r="E165" s="44" t="s">
        <v>175</v>
      </c>
      <c r="F165" s="62">
        <f t="shared" si="52"/>
        <v>6743.69</v>
      </c>
      <c r="G165" s="45">
        <v>0</v>
      </c>
      <c r="H165" s="45">
        <v>241.4</v>
      </c>
      <c r="I165" s="45">
        <v>4262</v>
      </c>
      <c r="J165" s="45">
        <v>2040.29</v>
      </c>
      <c r="K165" s="62">
        <v>200</v>
      </c>
      <c r="L165" s="45">
        <v>0</v>
      </c>
      <c r="M165" s="45">
        <v>0</v>
      </c>
      <c r="N165" s="45">
        <v>0</v>
      </c>
      <c r="O165" s="45">
        <v>0</v>
      </c>
      <c r="P165" s="45">
        <v>0</v>
      </c>
      <c r="Q165" s="45">
        <v>0</v>
      </c>
    </row>
    <row r="166" spans="1:19" s="3" customFormat="1" ht="22.5" x14ac:dyDescent="0.2">
      <c r="A166" s="66"/>
      <c r="B166" s="66" t="s">
        <v>29</v>
      </c>
      <c r="C166" s="83" t="s">
        <v>267</v>
      </c>
      <c r="D166" s="80" t="s">
        <v>14</v>
      </c>
      <c r="E166" s="44" t="s">
        <v>175</v>
      </c>
      <c r="F166" s="62">
        <f t="shared" si="52"/>
        <v>157</v>
      </c>
      <c r="G166" s="45">
        <v>0</v>
      </c>
      <c r="H166" s="45">
        <v>29</v>
      </c>
      <c r="I166" s="45">
        <v>64</v>
      </c>
      <c r="J166" s="45">
        <v>34</v>
      </c>
      <c r="K166" s="62">
        <v>30</v>
      </c>
      <c r="L166" s="45">
        <v>0</v>
      </c>
      <c r="M166" s="45">
        <v>0</v>
      </c>
      <c r="N166" s="45">
        <v>0</v>
      </c>
      <c r="O166" s="45">
        <v>0</v>
      </c>
      <c r="P166" s="45">
        <v>0</v>
      </c>
      <c r="Q166" s="45">
        <v>0</v>
      </c>
      <c r="S166" s="38"/>
    </row>
    <row r="167" spans="1:19" s="3" customFormat="1" ht="22.5" x14ac:dyDescent="0.2">
      <c r="A167" s="66"/>
      <c r="B167" s="66"/>
      <c r="C167" s="83"/>
      <c r="D167" s="80"/>
      <c r="E167" s="44" t="s">
        <v>265</v>
      </c>
      <c r="F167" s="62">
        <f t="shared" si="52"/>
        <v>205.92</v>
      </c>
      <c r="G167" s="45">
        <v>0</v>
      </c>
      <c r="H167" s="45">
        <v>0</v>
      </c>
      <c r="I167" s="45">
        <v>0</v>
      </c>
      <c r="J167" s="45">
        <v>195.92</v>
      </c>
      <c r="K167" s="62">
        <v>10</v>
      </c>
      <c r="L167" s="45">
        <v>0</v>
      </c>
      <c r="M167" s="45">
        <v>0</v>
      </c>
      <c r="N167" s="45">
        <v>0</v>
      </c>
      <c r="O167" s="45">
        <v>0</v>
      </c>
      <c r="P167" s="45">
        <v>0</v>
      </c>
      <c r="Q167" s="45">
        <v>0</v>
      </c>
    </row>
    <row r="168" spans="1:19" s="3" customFormat="1" ht="22.5" x14ac:dyDescent="0.2">
      <c r="A168" s="66"/>
      <c r="B168" s="66"/>
      <c r="C168" s="44" t="s">
        <v>252</v>
      </c>
      <c r="D168" s="40" t="s">
        <v>43</v>
      </c>
      <c r="E168" s="44" t="s">
        <v>112</v>
      </c>
      <c r="F168" s="62">
        <f t="shared" si="52"/>
        <v>3</v>
      </c>
      <c r="G168" s="45">
        <v>1.5</v>
      </c>
      <c r="H168" s="45">
        <v>1.5</v>
      </c>
      <c r="I168" s="45">
        <v>0</v>
      </c>
      <c r="J168" s="45">
        <v>0</v>
      </c>
      <c r="K168" s="62">
        <v>0</v>
      </c>
      <c r="L168" s="45">
        <v>0</v>
      </c>
      <c r="M168" s="45">
        <v>0</v>
      </c>
      <c r="N168" s="45">
        <v>0</v>
      </c>
      <c r="O168" s="45">
        <v>0</v>
      </c>
      <c r="P168" s="45">
        <v>0</v>
      </c>
      <c r="Q168" s="45">
        <v>0</v>
      </c>
    </row>
    <row r="169" spans="1:19" s="3" customFormat="1" ht="22.5" x14ac:dyDescent="0.2">
      <c r="A169" s="66"/>
      <c r="B169" s="66"/>
      <c r="C169" s="44" t="s">
        <v>253</v>
      </c>
      <c r="D169" s="40" t="s">
        <v>27</v>
      </c>
      <c r="E169" s="44" t="s">
        <v>112</v>
      </c>
      <c r="F169" s="62">
        <f t="shared" si="52"/>
        <v>6.6</v>
      </c>
      <c r="G169" s="45">
        <v>5</v>
      </c>
      <c r="H169" s="45">
        <v>1.6</v>
      </c>
      <c r="I169" s="45">
        <v>0</v>
      </c>
      <c r="J169" s="45">
        <v>0</v>
      </c>
      <c r="K169" s="62">
        <v>0</v>
      </c>
      <c r="L169" s="45">
        <v>0</v>
      </c>
      <c r="M169" s="45">
        <v>0</v>
      </c>
      <c r="N169" s="45">
        <v>0</v>
      </c>
      <c r="O169" s="45">
        <v>0</v>
      </c>
      <c r="P169" s="45">
        <v>0</v>
      </c>
      <c r="Q169" s="45">
        <v>0</v>
      </c>
    </row>
    <row r="170" spans="1:19" s="3" customFormat="1" ht="22.5" x14ac:dyDescent="0.2">
      <c r="A170" s="66"/>
      <c r="B170" s="66"/>
      <c r="C170" s="44" t="s">
        <v>254</v>
      </c>
      <c r="D170" s="40" t="s">
        <v>18</v>
      </c>
      <c r="E170" s="44" t="s">
        <v>112</v>
      </c>
      <c r="F170" s="62">
        <f t="shared" si="52"/>
        <v>3</v>
      </c>
      <c r="G170" s="45">
        <v>2</v>
      </c>
      <c r="H170" s="45">
        <v>1</v>
      </c>
      <c r="I170" s="45">
        <v>0</v>
      </c>
      <c r="J170" s="45">
        <v>0</v>
      </c>
      <c r="K170" s="62">
        <v>0</v>
      </c>
      <c r="L170" s="45">
        <v>0</v>
      </c>
      <c r="M170" s="45">
        <v>0</v>
      </c>
      <c r="N170" s="45">
        <v>0</v>
      </c>
      <c r="O170" s="45">
        <v>0</v>
      </c>
      <c r="P170" s="45">
        <v>0</v>
      </c>
      <c r="Q170" s="45">
        <v>0</v>
      </c>
    </row>
    <row r="171" spans="1:19" s="3" customFormat="1" ht="56.25" x14ac:dyDescent="0.2">
      <c r="A171" s="66"/>
      <c r="B171" s="66"/>
      <c r="C171" s="44" t="s">
        <v>255</v>
      </c>
      <c r="D171" s="40" t="s">
        <v>39</v>
      </c>
      <c r="E171" s="44" t="s">
        <v>112</v>
      </c>
      <c r="F171" s="62">
        <f t="shared" si="52"/>
        <v>8.5</v>
      </c>
      <c r="G171" s="45">
        <v>1</v>
      </c>
      <c r="H171" s="45">
        <v>1.5</v>
      </c>
      <c r="I171" s="45">
        <v>2</v>
      </c>
      <c r="J171" s="45">
        <v>2</v>
      </c>
      <c r="K171" s="62">
        <v>2</v>
      </c>
      <c r="L171" s="45">
        <v>0</v>
      </c>
      <c r="M171" s="45">
        <v>0</v>
      </c>
      <c r="N171" s="45">
        <v>0</v>
      </c>
      <c r="O171" s="45">
        <v>0</v>
      </c>
      <c r="P171" s="45">
        <v>0</v>
      </c>
      <c r="Q171" s="45">
        <v>0</v>
      </c>
    </row>
    <row r="172" spans="1:19" s="8" customFormat="1" ht="11.25" x14ac:dyDescent="0.2">
      <c r="A172" s="12" t="s">
        <v>89</v>
      </c>
      <c r="B172" s="12"/>
      <c r="C172" s="16"/>
      <c r="D172" s="21"/>
      <c r="E172" s="16"/>
      <c r="F172" s="13">
        <f t="shared" si="52"/>
        <v>7459.13</v>
      </c>
      <c r="G172" s="13">
        <f>G173+G174+G175</f>
        <v>9.5</v>
      </c>
      <c r="H172" s="13">
        <f t="shared" ref="H172:K172" si="61">H173+H174+H175</f>
        <v>476</v>
      </c>
      <c r="I172" s="13">
        <f t="shared" si="61"/>
        <v>4409.72</v>
      </c>
      <c r="J172" s="13">
        <f t="shared" si="61"/>
        <v>2291.91</v>
      </c>
      <c r="K172" s="13">
        <f t="shared" si="61"/>
        <v>272</v>
      </c>
      <c r="L172" s="13">
        <f t="shared" ref="L172:Q172" si="62">L173+L174+L175</f>
        <v>0</v>
      </c>
      <c r="M172" s="13">
        <f t="shared" si="62"/>
        <v>0</v>
      </c>
      <c r="N172" s="13">
        <f t="shared" si="62"/>
        <v>0</v>
      </c>
      <c r="O172" s="13">
        <f t="shared" si="62"/>
        <v>0</v>
      </c>
      <c r="P172" s="13">
        <f t="shared" si="62"/>
        <v>0</v>
      </c>
      <c r="Q172" s="13">
        <f t="shared" si="62"/>
        <v>0</v>
      </c>
    </row>
    <row r="173" spans="1:19" s="8" customFormat="1" ht="11.25" x14ac:dyDescent="0.2">
      <c r="A173" s="39" t="s">
        <v>5</v>
      </c>
      <c r="B173" s="12"/>
      <c r="C173" s="16"/>
      <c r="D173" s="21"/>
      <c r="E173" s="16"/>
      <c r="F173" s="62">
        <f t="shared" si="52"/>
        <v>7232.11</v>
      </c>
      <c r="G173" s="45">
        <f>G164+G165+G166</f>
        <v>0</v>
      </c>
      <c r="H173" s="45">
        <f t="shared" ref="H173:J173" si="63">H164+H165+H166</f>
        <v>470.4</v>
      </c>
      <c r="I173" s="45">
        <f t="shared" si="63"/>
        <v>4407.72</v>
      </c>
      <c r="J173" s="45">
        <f t="shared" si="63"/>
        <v>2093.9899999999998</v>
      </c>
      <c r="K173" s="62">
        <f>K164+K165+K166</f>
        <v>260</v>
      </c>
      <c r="L173" s="45">
        <f t="shared" ref="L173:Q173" si="64">L164+L165+L166</f>
        <v>0</v>
      </c>
      <c r="M173" s="45">
        <f t="shared" si="64"/>
        <v>0</v>
      </c>
      <c r="N173" s="45">
        <f t="shared" si="64"/>
        <v>0</v>
      </c>
      <c r="O173" s="45">
        <f t="shared" si="64"/>
        <v>0</v>
      </c>
      <c r="P173" s="45">
        <f t="shared" si="64"/>
        <v>0</v>
      </c>
      <c r="Q173" s="45">
        <f t="shared" si="64"/>
        <v>0</v>
      </c>
    </row>
    <row r="174" spans="1:19" s="8" customFormat="1" ht="11.25" x14ac:dyDescent="0.2">
      <c r="A174" s="39" t="s">
        <v>251</v>
      </c>
      <c r="B174" s="12"/>
      <c r="C174" s="16"/>
      <c r="D174" s="21"/>
      <c r="E174" s="16"/>
      <c r="F174" s="62">
        <f t="shared" si="52"/>
        <v>205.92</v>
      </c>
      <c r="G174" s="45">
        <f>G167</f>
        <v>0</v>
      </c>
      <c r="H174" s="45">
        <f t="shared" ref="H174:K174" si="65">H167</f>
        <v>0</v>
      </c>
      <c r="I174" s="45">
        <f t="shared" si="65"/>
        <v>0</v>
      </c>
      <c r="J174" s="45">
        <f t="shared" si="65"/>
        <v>195.92</v>
      </c>
      <c r="K174" s="62">
        <f t="shared" si="65"/>
        <v>10</v>
      </c>
      <c r="L174" s="45">
        <f t="shared" ref="L174:Q174" si="66">L167</f>
        <v>0</v>
      </c>
      <c r="M174" s="45">
        <f t="shared" si="66"/>
        <v>0</v>
      </c>
      <c r="N174" s="45">
        <f t="shared" si="66"/>
        <v>0</v>
      </c>
      <c r="O174" s="45">
        <f t="shared" si="66"/>
        <v>0</v>
      </c>
      <c r="P174" s="45">
        <f t="shared" si="66"/>
        <v>0</v>
      </c>
      <c r="Q174" s="45">
        <f t="shared" si="66"/>
        <v>0</v>
      </c>
    </row>
    <row r="175" spans="1:19" s="8" customFormat="1" ht="11.25" x14ac:dyDescent="0.2">
      <c r="A175" s="39" t="s">
        <v>80</v>
      </c>
      <c r="B175" s="12"/>
      <c r="C175" s="16"/>
      <c r="D175" s="21"/>
      <c r="E175" s="16"/>
      <c r="F175" s="62">
        <f t="shared" si="52"/>
        <v>21.1</v>
      </c>
      <c r="G175" s="45">
        <f>G168+G169+G170+G171</f>
        <v>9.5</v>
      </c>
      <c r="H175" s="45">
        <f t="shared" ref="H175:K175" si="67">H168+H169+H170+H171</f>
        <v>5.6</v>
      </c>
      <c r="I175" s="45">
        <f t="shared" si="67"/>
        <v>2</v>
      </c>
      <c r="J175" s="45">
        <f t="shared" si="67"/>
        <v>2</v>
      </c>
      <c r="K175" s="62">
        <f t="shared" si="67"/>
        <v>2</v>
      </c>
      <c r="L175" s="45">
        <f t="shared" ref="L175:Q175" si="68">L168+L169+L170+L171</f>
        <v>0</v>
      </c>
      <c r="M175" s="45">
        <f t="shared" si="68"/>
        <v>0</v>
      </c>
      <c r="N175" s="45">
        <f t="shared" si="68"/>
        <v>0</v>
      </c>
      <c r="O175" s="45">
        <f t="shared" si="68"/>
        <v>0</v>
      </c>
      <c r="P175" s="45">
        <f t="shared" si="68"/>
        <v>0</v>
      </c>
      <c r="Q175" s="45">
        <f t="shared" si="68"/>
        <v>0</v>
      </c>
    </row>
    <row r="176" spans="1:19" s="3" customFormat="1" ht="22.5" x14ac:dyDescent="0.2">
      <c r="A176" s="39" t="s">
        <v>44</v>
      </c>
      <c r="B176" s="39" t="s">
        <v>8</v>
      </c>
      <c r="C176" s="44" t="s">
        <v>17</v>
      </c>
      <c r="D176" s="40" t="s">
        <v>10</v>
      </c>
      <c r="E176" s="44" t="s">
        <v>175</v>
      </c>
      <c r="F176" s="62">
        <f t="shared" si="52"/>
        <v>3048.3</v>
      </c>
      <c r="G176" s="45">
        <v>0</v>
      </c>
      <c r="H176" s="45">
        <v>0</v>
      </c>
      <c r="I176" s="45">
        <v>3048.3</v>
      </c>
      <c r="J176" s="45">
        <v>0</v>
      </c>
      <c r="K176" s="62">
        <v>0</v>
      </c>
      <c r="L176" s="45">
        <v>0</v>
      </c>
      <c r="M176" s="45">
        <v>0</v>
      </c>
      <c r="N176" s="45">
        <v>0</v>
      </c>
      <c r="O176" s="45">
        <v>0</v>
      </c>
      <c r="P176" s="45">
        <v>0</v>
      </c>
      <c r="Q176" s="45">
        <v>0</v>
      </c>
    </row>
    <row r="177" spans="1:17" s="3" customFormat="1" ht="11.25" x14ac:dyDescent="0.2">
      <c r="A177" s="12" t="s">
        <v>89</v>
      </c>
      <c r="B177" s="39"/>
      <c r="C177" s="44"/>
      <c r="D177" s="40"/>
      <c r="E177" s="44"/>
      <c r="F177" s="13">
        <f t="shared" si="52"/>
        <v>3048.3</v>
      </c>
      <c r="G177" s="13">
        <f>G178+G179+G180</f>
        <v>0</v>
      </c>
      <c r="H177" s="13">
        <f t="shared" ref="H177:K177" si="69">H178+H179+H180</f>
        <v>0</v>
      </c>
      <c r="I177" s="13">
        <f t="shared" si="69"/>
        <v>3048.3</v>
      </c>
      <c r="J177" s="13">
        <f t="shared" si="69"/>
        <v>0</v>
      </c>
      <c r="K177" s="13">
        <f t="shared" si="69"/>
        <v>0</v>
      </c>
      <c r="L177" s="13">
        <f t="shared" ref="L177:Q177" si="70">L178+L179+L180</f>
        <v>0</v>
      </c>
      <c r="M177" s="13">
        <f t="shared" si="70"/>
        <v>0</v>
      </c>
      <c r="N177" s="13">
        <f t="shared" si="70"/>
        <v>0</v>
      </c>
      <c r="O177" s="13">
        <f t="shared" si="70"/>
        <v>0</v>
      </c>
      <c r="P177" s="13">
        <f t="shared" si="70"/>
        <v>0</v>
      </c>
      <c r="Q177" s="13">
        <f t="shared" si="70"/>
        <v>0</v>
      </c>
    </row>
    <row r="178" spans="1:17" s="3" customFormat="1" ht="11.25" x14ac:dyDescent="0.2">
      <c r="A178" s="39" t="s">
        <v>5</v>
      </c>
      <c r="B178" s="39"/>
      <c r="C178" s="44"/>
      <c r="D178" s="40"/>
      <c r="E178" s="44"/>
      <c r="F178" s="62">
        <f t="shared" si="52"/>
        <v>3048.3</v>
      </c>
      <c r="G178" s="45">
        <f>G176</f>
        <v>0</v>
      </c>
      <c r="H178" s="45">
        <f t="shared" ref="H178:K178" si="71">H176</f>
        <v>0</v>
      </c>
      <c r="I178" s="45">
        <f t="shared" si="71"/>
        <v>3048.3</v>
      </c>
      <c r="J178" s="45">
        <f t="shared" si="71"/>
        <v>0</v>
      </c>
      <c r="K178" s="62">
        <f t="shared" si="71"/>
        <v>0</v>
      </c>
      <c r="L178" s="45">
        <f t="shared" ref="L178:Q178" si="72">L176</f>
        <v>0</v>
      </c>
      <c r="M178" s="45">
        <f t="shared" si="72"/>
        <v>0</v>
      </c>
      <c r="N178" s="45">
        <f t="shared" si="72"/>
        <v>0</v>
      </c>
      <c r="O178" s="45">
        <f t="shared" si="72"/>
        <v>0</v>
      </c>
      <c r="P178" s="45">
        <f t="shared" si="72"/>
        <v>0</v>
      </c>
      <c r="Q178" s="45">
        <f t="shared" si="72"/>
        <v>0</v>
      </c>
    </row>
    <row r="179" spans="1:17" s="3" customFormat="1" ht="11.25" x14ac:dyDescent="0.2">
      <c r="A179" s="39" t="s">
        <v>90</v>
      </c>
      <c r="B179" s="39"/>
      <c r="C179" s="44"/>
      <c r="D179" s="40"/>
      <c r="E179" s="44"/>
      <c r="F179" s="62">
        <f t="shared" si="52"/>
        <v>0</v>
      </c>
      <c r="G179" s="45">
        <v>0</v>
      </c>
      <c r="H179" s="45">
        <v>0</v>
      </c>
      <c r="I179" s="45">
        <v>0</v>
      </c>
      <c r="J179" s="45">
        <v>0</v>
      </c>
      <c r="K179" s="62">
        <v>0</v>
      </c>
      <c r="L179" s="45">
        <v>0</v>
      </c>
      <c r="M179" s="45">
        <v>0</v>
      </c>
      <c r="N179" s="45">
        <v>0</v>
      </c>
      <c r="O179" s="45">
        <v>0</v>
      </c>
      <c r="P179" s="45">
        <v>0</v>
      </c>
      <c r="Q179" s="45">
        <v>0</v>
      </c>
    </row>
    <row r="180" spans="1:17" s="3" customFormat="1" ht="11.25" x14ac:dyDescent="0.2">
      <c r="A180" s="39" t="s">
        <v>80</v>
      </c>
      <c r="B180" s="39"/>
      <c r="C180" s="44"/>
      <c r="D180" s="40"/>
      <c r="E180" s="44"/>
      <c r="F180" s="62">
        <f t="shared" si="52"/>
        <v>0</v>
      </c>
      <c r="G180" s="45">
        <v>0</v>
      </c>
      <c r="H180" s="45">
        <v>0</v>
      </c>
      <c r="I180" s="45">
        <v>0</v>
      </c>
      <c r="J180" s="45">
        <v>0</v>
      </c>
      <c r="K180" s="62">
        <v>0</v>
      </c>
      <c r="L180" s="45">
        <v>0</v>
      </c>
      <c r="M180" s="45">
        <v>0</v>
      </c>
      <c r="N180" s="45">
        <v>0</v>
      </c>
      <c r="O180" s="45">
        <v>0</v>
      </c>
      <c r="P180" s="45">
        <v>0</v>
      </c>
      <c r="Q180" s="45">
        <v>0</v>
      </c>
    </row>
    <row r="181" spans="1:17" s="3" customFormat="1" ht="22.5" x14ac:dyDescent="0.2">
      <c r="A181" s="66" t="s">
        <v>45</v>
      </c>
      <c r="B181" s="84" t="s">
        <v>29</v>
      </c>
      <c r="C181" s="44" t="s">
        <v>23</v>
      </c>
      <c r="D181" s="40" t="s">
        <v>27</v>
      </c>
      <c r="E181" s="44" t="s">
        <v>112</v>
      </c>
      <c r="F181" s="62">
        <f t="shared" si="52"/>
        <v>10</v>
      </c>
      <c r="G181" s="45">
        <v>10</v>
      </c>
      <c r="H181" s="45">
        <v>0</v>
      </c>
      <c r="I181" s="45">
        <v>0</v>
      </c>
      <c r="J181" s="45">
        <v>0</v>
      </c>
      <c r="K181" s="62">
        <v>0</v>
      </c>
      <c r="L181" s="45">
        <v>0</v>
      </c>
      <c r="M181" s="45">
        <v>0</v>
      </c>
      <c r="N181" s="45">
        <v>0</v>
      </c>
      <c r="O181" s="45">
        <v>0</v>
      </c>
      <c r="P181" s="45">
        <v>0</v>
      </c>
      <c r="Q181" s="45">
        <v>0</v>
      </c>
    </row>
    <row r="182" spans="1:17" s="3" customFormat="1" ht="22.5" x14ac:dyDescent="0.2">
      <c r="A182" s="66"/>
      <c r="B182" s="85"/>
      <c r="C182" s="44" t="s">
        <v>33</v>
      </c>
      <c r="D182" s="40" t="s">
        <v>43</v>
      </c>
      <c r="E182" s="44" t="s">
        <v>112</v>
      </c>
      <c r="F182" s="62">
        <f t="shared" si="52"/>
        <v>10</v>
      </c>
      <c r="G182" s="45">
        <v>10</v>
      </c>
      <c r="H182" s="45">
        <v>0</v>
      </c>
      <c r="I182" s="45">
        <v>0</v>
      </c>
      <c r="J182" s="45">
        <v>0</v>
      </c>
      <c r="K182" s="62">
        <v>0</v>
      </c>
      <c r="L182" s="45">
        <v>0</v>
      </c>
      <c r="M182" s="45">
        <v>0</v>
      </c>
      <c r="N182" s="45">
        <v>0</v>
      </c>
      <c r="O182" s="45">
        <v>0</v>
      </c>
      <c r="P182" s="45">
        <v>0</v>
      </c>
      <c r="Q182" s="45">
        <v>0</v>
      </c>
    </row>
    <row r="183" spans="1:17" s="3" customFormat="1" ht="22.5" x14ac:dyDescent="0.2">
      <c r="A183" s="66"/>
      <c r="B183" s="85"/>
      <c r="C183" s="84" t="s">
        <v>293</v>
      </c>
      <c r="D183" s="73" t="s">
        <v>14</v>
      </c>
      <c r="E183" s="41" t="s">
        <v>5</v>
      </c>
      <c r="F183" s="62">
        <f t="shared" si="52"/>
        <v>20</v>
      </c>
      <c r="G183" s="45">
        <v>0</v>
      </c>
      <c r="H183" s="45">
        <v>0</v>
      </c>
      <c r="I183" s="45">
        <v>20</v>
      </c>
      <c r="J183" s="45">
        <v>0</v>
      </c>
      <c r="K183" s="62">
        <v>0</v>
      </c>
      <c r="L183" s="45">
        <v>0</v>
      </c>
      <c r="M183" s="45">
        <v>0</v>
      </c>
      <c r="N183" s="45">
        <v>0</v>
      </c>
      <c r="O183" s="45">
        <v>0</v>
      </c>
      <c r="P183" s="45">
        <v>0</v>
      </c>
      <c r="Q183" s="45">
        <v>0</v>
      </c>
    </row>
    <row r="184" spans="1:17" s="3" customFormat="1" ht="22.5" x14ac:dyDescent="0.2">
      <c r="A184" s="66"/>
      <c r="B184" s="85"/>
      <c r="C184" s="86"/>
      <c r="D184" s="74"/>
      <c r="E184" s="39" t="s">
        <v>251</v>
      </c>
      <c r="F184" s="62">
        <f t="shared" si="52"/>
        <v>0</v>
      </c>
      <c r="G184" s="45">
        <v>0</v>
      </c>
      <c r="H184" s="45">
        <v>0</v>
      </c>
      <c r="I184" s="45">
        <v>0</v>
      </c>
      <c r="J184" s="45">
        <v>0</v>
      </c>
      <c r="K184" s="62">
        <v>0</v>
      </c>
      <c r="L184" s="45">
        <v>0</v>
      </c>
      <c r="M184" s="45">
        <v>0</v>
      </c>
      <c r="N184" s="45">
        <v>0</v>
      </c>
      <c r="O184" s="45">
        <v>0</v>
      </c>
      <c r="P184" s="45">
        <v>0</v>
      </c>
      <c r="Q184" s="45">
        <v>0</v>
      </c>
    </row>
    <row r="185" spans="1:17" s="8" customFormat="1" ht="11.25" x14ac:dyDescent="0.2">
      <c r="A185" s="12" t="s">
        <v>89</v>
      </c>
      <c r="B185" s="12"/>
      <c r="C185" s="16"/>
      <c r="D185" s="21"/>
      <c r="E185" s="16"/>
      <c r="F185" s="13">
        <f t="shared" si="52"/>
        <v>40</v>
      </c>
      <c r="G185" s="13">
        <f>G186+G188</f>
        <v>20</v>
      </c>
      <c r="H185" s="13">
        <f t="shared" ref="H185:K185" si="73">H186+H188</f>
        <v>0</v>
      </c>
      <c r="I185" s="13">
        <f t="shared" si="73"/>
        <v>20</v>
      </c>
      <c r="J185" s="13">
        <f t="shared" si="73"/>
        <v>0</v>
      </c>
      <c r="K185" s="13">
        <f t="shared" si="73"/>
        <v>0</v>
      </c>
      <c r="L185" s="13">
        <f t="shared" ref="L185:Q185" si="74">L186+L188</f>
        <v>0</v>
      </c>
      <c r="M185" s="13">
        <f t="shared" si="74"/>
        <v>0</v>
      </c>
      <c r="N185" s="13">
        <f t="shared" si="74"/>
        <v>0</v>
      </c>
      <c r="O185" s="13">
        <f t="shared" si="74"/>
        <v>0</v>
      </c>
      <c r="P185" s="13">
        <f t="shared" si="74"/>
        <v>0</v>
      </c>
      <c r="Q185" s="13">
        <f t="shared" si="74"/>
        <v>0</v>
      </c>
    </row>
    <row r="186" spans="1:17" s="8" customFormat="1" ht="11.25" x14ac:dyDescent="0.2">
      <c r="A186" s="39" t="s">
        <v>5</v>
      </c>
      <c r="B186" s="12"/>
      <c r="C186" s="16"/>
      <c r="D186" s="21"/>
      <c r="E186" s="16"/>
      <c r="F186" s="62">
        <f t="shared" si="52"/>
        <v>20</v>
      </c>
      <c r="G186" s="45">
        <f>G183</f>
        <v>0</v>
      </c>
      <c r="H186" s="45">
        <f t="shared" ref="H186:K187" si="75">H183</f>
        <v>0</v>
      </c>
      <c r="I186" s="45">
        <f t="shared" si="75"/>
        <v>20</v>
      </c>
      <c r="J186" s="45">
        <f t="shared" si="75"/>
        <v>0</v>
      </c>
      <c r="K186" s="62">
        <f t="shared" si="75"/>
        <v>0</v>
      </c>
      <c r="L186" s="45">
        <f t="shared" ref="L186:Q186" si="76">L183</f>
        <v>0</v>
      </c>
      <c r="M186" s="45">
        <f t="shared" si="76"/>
        <v>0</v>
      </c>
      <c r="N186" s="45">
        <f t="shared" si="76"/>
        <v>0</v>
      </c>
      <c r="O186" s="45">
        <f t="shared" si="76"/>
        <v>0</v>
      </c>
      <c r="P186" s="45">
        <f t="shared" si="76"/>
        <v>0</v>
      </c>
      <c r="Q186" s="45">
        <f t="shared" si="76"/>
        <v>0</v>
      </c>
    </row>
    <row r="187" spans="1:17" s="8" customFormat="1" ht="11.25" x14ac:dyDescent="0.2">
      <c r="A187" s="39" t="s">
        <v>251</v>
      </c>
      <c r="B187" s="12"/>
      <c r="C187" s="16"/>
      <c r="D187" s="21"/>
      <c r="E187" s="16"/>
      <c r="F187" s="62">
        <f t="shared" si="52"/>
        <v>0</v>
      </c>
      <c r="G187" s="45">
        <f>G184</f>
        <v>0</v>
      </c>
      <c r="H187" s="45">
        <f t="shared" si="75"/>
        <v>0</v>
      </c>
      <c r="I187" s="45">
        <f t="shared" si="75"/>
        <v>0</v>
      </c>
      <c r="J187" s="45">
        <f t="shared" si="75"/>
        <v>0</v>
      </c>
      <c r="K187" s="62">
        <f t="shared" si="75"/>
        <v>0</v>
      </c>
      <c r="L187" s="45">
        <f t="shared" ref="L187:Q187" si="77">L184</f>
        <v>0</v>
      </c>
      <c r="M187" s="45">
        <f t="shared" si="77"/>
        <v>0</v>
      </c>
      <c r="N187" s="45">
        <f t="shared" si="77"/>
        <v>0</v>
      </c>
      <c r="O187" s="45">
        <f t="shared" si="77"/>
        <v>0</v>
      </c>
      <c r="P187" s="45">
        <f t="shared" si="77"/>
        <v>0</v>
      </c>
      <c r="Q187" s="45">
        <f t="shared" si="77"/>
        <v>0</v>
      </c>
    </row>
    <row r="188" spans="1:17" s="8" customFormat="1" ht="11.25" x14ac:dyDescent="0.2">
      <c r="A188" s="39" t="s">
        <v>80</v>
      </c>
      <c r="B188" s="12"/>
      <c r="C188" s="16"/>
      <c r="D188" s="21"/>
      <c r="E188" s="16"/>
      <c r="F188" s="62">
        <f t="shared" si="52"/>
        <v>20</v>
      </c>
      <c r="G188" s="45">
        <f>G181+G182</f>
        <v>20</v>
      </c>
      <c r="H188" s="45">
        <f t="shared" ref="H188:K188" si="78">H181+H182</f>
        <v>0</v>
      </c>
      <c r="I188" s="45">
        <f t="shared" si="78"/>
        <v>0</v>
      </c>
      <c r="J188" s="45">
        <f t="shared" si="78"/>
        <v>0</v>
      </c>
      <c r="K188" s="62">
        <f t="shared" si="78"/>
        <v>0</v>
      </c>
      <c r="L188" s="45">
        <f t="shared" ref="L188:Q188" si="79">L181+L182</f>
        <v>0</v>
      </c>
      <c r="M188" s="45">
        <f t="shared" si="79"/>
        <v>0</v>
      </c>
      <c r="N188" s="45">
        <f t="shared" si="79"/>
        <v>0</v>
      </c>
      <c r="O188" s="45">
        <f t="shared" si="79"/>
        <v>0</v>
      </c>
      <c r="P188" s="45">
        <f t="shared" si="79"/>
        <v>0</v>
      </c>
      <c r="Q188" s="45">
        <f t="shared" si="79"/>
        <v>0</v>
      </c>
    </row>
    <row r="189" spans="1:17" s="3" customFormat="1" ht="22.5" x14ac:dyDescent="0.2">
      <c r="A189" s="66" t="s">
        <v>46</v>
      </c>
      <c r="B189" s="84" t="s">
        <v>8</v>
      </c>
      <c r="C189" s="83" t="s">
        <v>294</v>
      </c>
      <c r="D189" s="80" t="s">
        <v>14</v>
      </c>
      <c r="E189" s="44" t="s">
        <v>175</v>
      </c>
      <c r="F189" s="62">
        <f t="shared" si="52"/>
        <v>280.10000000000002</v>
      </c>
      <c r="G189" s="45">
        <v>0</v>
      </c>
      <c r="H189" s="45">
        <v>60.3</v>
      </c>
      <c r="I189" s="45">
        <v>124</v>
      </c>
      <c r="J189" s="45">
        <v>30</v>
      </c>
      <c r="K189" s="62">
        <v>65.8</v>
      </c>
      <c r="L189" s="45">
        <v>0</v>
      </c>
      <c r="M189" s="45">
        <v>0</v>
      </c>
      <c r="N189" s="45">
        <v>0</v>
      </c>
      <c r="O189" s="45">
        <v>0</v>
      </c>
      <c r="P189" s="45">
        <v>0</v>
      </c>
      <c r="Q189" s="45">
        <v>0</v>
      </c>
    </row>
    <row r="190" spans="1:17" s="3" customFormat="1" ht="22.5" x14ac:dyDescent="0.2">
      <c r="A190" s="66"/>
      <c r="B190" s="85"/>
      <c r="C190" s="83"/>
      <c r="D190" s="80"/>
      <c r="E190" s="44" t="s">
        <v>265</v>
      </c>
      <c r="F190" s="62">
        <f t="shared" si="52"/>
        <v>72.08</v>
      </c>
      <c r="G190" s="45">
        <v>0</v>
      </c>
      <c r="H190" s="45">
        <v>0</v>
      </c>
      <c r="I190" s="45">
        <v>0</v>
      </c>
      <c r="J190" s="45">
        <v>5.88</v>
      </c>
      <c r="K190" s="62">
        <v>66.2</v>
      </c>
      <c r="L190" s="45">
        <v>0</v>
      </c>
      <c r="M190" s="45">
        <v>0</v>
      </c>
      <c r="N190" s="45">
        <v>0</v>
      </c>
      <c r="O190" s="45">
        <v>0</v>
      </c>
      <c r="P190" s="45">
        <v>0</v>
      </c>
      <c r="Q190" s="45">
        <v>0</v>
      </c>
    </row>
    <row r="191" spans="1:17" s="8" customFormat="1" ht="11.25" x14ac:dyDescent="0.2">
      <c r="A191" s="12" t="s">
        <v>89</v>
      </c>
      <c r="B191" s="12"/>
      <c r="C191" s="16"/>
      <c r="D191" s="21"/>
      <c r="E191" s="16"/>
      <c r="F191" s="13">
        <f t="shared" si="52"/>
        <v>352.18</v>
      </c>
      <c r="G191" s="13">
        <f>G192+G193</f>
        <v>0</v>
      </c>
      <c r="H191" s="13">
        <f t="shared" ref="H191:K191" si="80">H192+H193</f>
        <v>60.3</v>
      </c>
      <c r="I191" s="13">
        <f t="shared" si="80"/>
        <v>124</v>
      </c>
      <c r="J191" s="13">
        <f t="shared" si="80"/>
        <v>35.880000000000003</v>
      </c>
      <c r="K191" s="13">
        <f t="shared" si="80"/>
        <v>132</v>
      </c>
      <c r="L191" s="13">
        <f t="shared" ref="L191:Q191" si="81">L192+L193</f>
        <v>0</v>
      </c>
      <c r="M191" s="13">
        <f t="shared" si="81"/>
        <v>0</v>
      </c>
      <c r="N191" s="13">
        <f t="shared" si="81"/>
        <v>0</v>
      </c>
      <c r="O191" s="13">
        <f t="shared" si="81"/>
        <v>0</v>
      </c>
      <c r="P191" s="13">
        <f t="shared" si="81"/>
        <v>0</v>
      </c>
      <c r="Q191" s="13">
        <f t="shared" si="81"/>
        <v>0</v>
      </c>
    </row>
    <row r="192" spans="1:17" s="8" customFormat="1" ht="11.25" x14ac:dyDescent="0.2">
      <c r="A192" s="39" t="s">
        <v>5</v>
      </c>
      <c r="B192" s="12"/>
      <c r="C192" s="16"/>
      <c r="D192" s="21"/>
      <c r="E192" s="16"/>
      <c r="F192" s="62">
        <f t="shared" si="52"/>
        <v>280.10000000000002</v>
      </c>
      <c r="G192" s="45">
        <f>G189</f>
        <v>0</v>
      </c>
      <c r="H192" s="45">
        <f>H189</f>
        <v>60.3</v>
      </c>
      <c r="I192" s="45">
        <f t="shared" ref="I192:K192" si="82">I189</f>
        <v>124</v>
      </c>
      <c r="J192" s="45">
        <f t="shared" si="82"/>
        <v>30</v>
      </c>
      <c r="K192" s="62">
        <f t="shared" si="82"/>
        <v>65.8</v>
      </c>
      <c r="L192" s="45">
        <f t="shared" ref="L192:Q192" si="83">L189</f>
        <v>0</v>
      </c>
      <c r="M192" s="45">
        <f t="shared" si="83"/>
        <v>0</v>
      </c>
      <c r="N192" s="45">
        <f t="shared" si="83"/>
        <v>0</v>
      </c>
      <c r="O192" s="45">
        <f t="shared" si="83"/>
        <v>0</v>
      </c>
      <c r="P192" s="45">
        <f t="shared" si="83"/>
        <v>0</v>
      </c>
      <c r="Q192" s="45">
        <f t="shared" si="83"/>
        <v>0</v>
      </c>
    </row>
    <row r="193" spans="1:17" s="8" customFormat="1" ht="11.25" x14ac:dyDescent="0.2">
      <c r="A193" s="39" t="s">
        <v>251</v>
      </c>
      <c r="B193" s="12"/>
      <c r="C193" s="16"/>
      <c r="D193" s="21"/>
      <c r="E193" s="16"/>
      <c r="F193" s="62">
        <f t="shared" si="52"/>
        <v>72.08</v>
      </c>
      <c r="G193" s="45">
        <f>G190</f>
        <v>0</v>
      </c>
      <c r="H193" s="45">
        <f>H190</f>
        <v>0</v>
      </c>
      <c r="I193" s="45">
        <f>I190</f>
        <v>0</v>
      </c>
      <c r="J193" s="45">
        <f>J190</f>
        <v>5.88</v>
      </c>
      <c r="K193" s="62">
        <f>K190</f>
        <v>66.2</v>
      </c>
      <c r="L193" s="45">
        <f t="shared" ref="L193:Q193" si="84">L190</f>
        <v>0</v>
      </c>
      <c r="M193" s="45">
        <f t="shared" si="84"/>
        <v>0</v>
      </c>
      <c r="N193" s="45">
        <f t="shared" si="84"/>
        <v>0</v>
      </c>
      <c r="O193" s="45">
        <f t="shared" si="84"/>
        <v>0</v>
      </c>
      <c r="P193" s="45">
        <f t="shared" si="84"/>
        <v>0</v>
      </c>
      <c r="Q193" s="45">
        <f t="shared" si="84"/>
        <v>0</v>
      </c>
    </row>
    <row r="194" spans="1:17" s="8" customFormat="1" ht="11.25" x14ac:dyDescent="0.2">
      <c r="A194" s="39" t="s">
        <v>80</v>
      </c>
      <c r="B194" s="12"/>
      <c r="C194" s="16"/>
      <c r="D194" s="21"/>
      <c r="E194" s="16"/>
      <c r="F194" s="62">
        <f t="shared" si="52"/>
        <v>0</v>
      </c>
      <c r="G194" s="45">
        <v>0</v>
      </c>
      <c r="H194" s="45">
        <v>0</v>
      </c>
      <c r="I194" s="45">
        <v>0</v>
      </c>
      <c r="J194" s="45">
        <v>0</v>
      </c>
      <c r="K194" s="62">
        <v>0</v>
      </c>
      <c r="L194" s="45">
        <v>0</v>
      </c>
      <c r="M194" s="45">
        <v>0</v>
      </c>
      <c r="N194" s="45">
        <v>0</v>
      </c>
      <c r="O194" s="45">
        <v>0</v>
      </c>
      <c r="P194" s="45">
        <v>0</v>
      </c>
      <c r="Q194" s="45">
        <v>0</v>
      </c>
    </row>
    <row r="195" spans="1:17" s="3" customFormat="1" ht="33.75" x14ac:dyDescent="0.2">
      <c r="A195" s="17" t="s">
        <v>238</v>
      </c>
      <c r="B195" s="17" t="s">
        <v>8</v>
      </c>
      <c r="C195" s="41" t="s">
        <v>295</v>
      </c>
      <c r="D195" s="41" t="s">
        <v>14</v>
      </c>
      <c r="E195" s="44" t="s">
        <v>175</v>
      </c>
      <c r="F195" s="62">
        <f t="shared" si="52"/>
        <v>659.53</v>
      </c>
      <c r="G195" s="45">
        <v>0</v>
      </c>
      <c r="H195" s="45">
        <v>207.3</v>
      </c>
      <c r="I195" s="45">
        <v>104</v>
      </c>
      <c r="J195" s="45">
        <v>122.23</v>
      </c>
      <c r="K195" s="62">
        <v>226</v>
      </c>
      <c r="L195" s="45">
        <v>0</v>
      </c>
      <c r="M195" s="45">
        <v>0</v>
      </c>
      <c r="N195" s="45">
        <v>0</v>
      </c>
      <c r="O195" s="45">
        <v>0</v>
      </c>
      <c r="P195" s="45">
        <v>0</v>
      </c>
      <c r="Q195" s="45">
        <v>0</v>
      </c>
    </row>
    <row r="196" spans="1:17" s="3" customFormat="1" ht="22.5" x14ac:dyDescent="0.2">
      <c r="A196" s="18"/>
      <c r="B196" s="18"/>
      <c r="C196" s="42"/>
      <c r="D196" s="42"/>
      <c r="E196" s="44" t="s">
        <v>265</v>
      </c>
      <c r="F196" s="62">
        <f t="shared" si="52"/>
        <v>7.1</v>
      </c>
      <c r="G196" s="45">
        <v>0</v>
      </c>
      <c r="H196" s="45">
        <v>0</v>
      </c>
      <c r="I196" s="45">
        <v>0</v>
      </c>
      <c r="J196" s="45">
        <v>3.5</v>
      </c>
      <c r="K196" s="62">
        <v>3.6</v>
      </c>
      <c r="L196" s="45">
        <v>0</v>
      </c>
      <c r="M196" s="45">
        <v>0</v>
      </c>
      <c r="N196" s="45">
        <v>0</v>
      </c>
      <c r="O196" s="45">
        <v>0</v>
      </c>
      <c r="P196" s="45">
        <v>0</v>
      </c>
      <c r="Q196" s="45">
        <v>0</v>
      </c>
    </row>
    <row r="197" spans="1:17" s="3" customFormat="1" ht="33.75" x14ac:dyDescent="0.2">
      <c r="A197" s="18"/>
      <c r="B197" s="18"/>
      <c r="C197" s="44" t="s">
        <v>296</v>
      </c>
      <c r="D197" s="40" t="s">
        <v>10</v>
      </c>
      <c r="E197" s="44" t="s">
        <v>175</v>
      </c>
      <c r="F197" s="62">
        <f t="shared" si="52"/>
        <v>69.300000000000011</v>
      </c>
      <c r="G197" s="45">
        <v>0</v>
      </c>
      <c r="H197" s="45">
        <v>0</v>
      </c>
      <c r="I197" s="45">
        <v>17.600000000000001</v>
      </c>
      <c r="J197" s="45">
        <v>29.3</v>
      </c>
      <c r="K197" s="62">
        <v>22.4</v>
      </c>
      <c r="L197" s="45">
        <v>0</v>
      </c>
      <c r="M197" s="45">
        <v>0</v>
      </c>
      <c r="N197" s="45">
        <v>0</v>
      </c>
      <c r="O197" s="45">
        <v>0</v>
      </c>
      <c r="P197" s="45">
        <v>0</v>
      </c>
      <c r="Q197" s="45">
        <v>0</v>
      </c>
    </row>
    <row r="198" spans="1:17" s="3" customFormat="1" ht="56.25" x14ac:dyDescent="0.2">
      <c r="A198" s="26"/>
      <c r="B198" s="26"/>
      <c r="C198" s="44" t="s">
        <v>256</v>
      </c>
      <c r="D198" s="40" t="s">
        <v>18</v>
      </c>
      <c r="E198" s="44" t="s">
        <v>112</v>
      </c>
      <c r="F198" s="62">
        <f t="shared" si="52"/>
        <v>198.05</v>
      </c>
      <c r="G198" s="45">
        <v>38.049999999999997</v>
      </c>
      <c r="H198" s="45">
        <v>40</v>
      </c>
      <c r="I198" s="45">
        <v>40</v>
      </c>
      <c r="J198" s="45">
        <v>40</v>
      </c>
      <c r="K198" s="62">
        <v>40</v>
      </c>
      <c r="L198" s="45">
        <v>0</v>
      </c>
      <c r="M198" s="45">
        <v>0</v>
      </c>
      <c r="N198" s="45">
        <v>0</v>
      </c>
      <c r="O198" s="45">
        <v>0</v>
      </c>
      <c r="P198" s="45">
        <v>0</v>
      </c>
      <c r="Q198" s="45">
        <v>0</v>
      </c>
    </row>
    <row r="199" spans="1:17" s="8" customFormat="1" ht="11.25" x14ac:dyDescent="0.2">
      <c r="A199" s="12" t="s">
        <v>89</v>
      </c>
      <c r="B199" s="12"/>
      <c r="C199" s="16"/>
      <c r="D199" s="21"/>
      <c r="E199" s="16"/>
      <c r="F199" s="13">
        <f t="shared" si="52"/>
        <v>933.98</v>
      </c>
      <c r="G199" s="13">
        <f>G200+G201+G202</f>
        <v>38.049999999999997</v>
      </c>
      <c r="H199" s="13">
        <f t="shared" ref="H199:K199" si="85">H200+H201+H202</f>
        <v>247.3</v>
      </c>
      <c r="I199" s="13">
        <f t="shared" si="85"/>
        <v>161.6</v>
      </c>
      <c r="J199" s="13">
        <f t="shared" si="85"/>
        <v>195.03</v>
      </c>
      <c r="K199" s="13">
        <f t="shared" si="85"/>
        <v>292</v>
      </c>
      <c r="L199" s="13">
        <f t="shared" ref="L199:Q199" si="86">L200+L201+L202</f>
        <v>0</v>
      </c>
      <c r="M199" s="13">
        <f t="shared" si="86"/>
        <v>0</v>
      </c>
      <c r="N199" s="13">
        <f t="shared" si="86"/>
        <v>0</v>
      </c>
      <c r="O199" s="13">
        <f t="shared" si="86"/>
        <v>0</v>
      </c>
      <c r="P199" s="13">
        <f t="shared" si="86"/>
        <v>0</v>
      </c>
      <c r="Q199" s="13">
        <f t="shared" si="86"/>
        <v>0</v>
      </c>
    </row>
    <row r="200" spans="1:17" s="8" customFormat="1" ht="11.25" x14ac:dyDescent="0.2">
      <c r="A200" s="39" t="s">
        <v>5</v>
      </c>
      <c r="B200" s="12"/>
      <c r="C200" s="16"/>
      <c r="D200" s="21"/>
      <c r="E200" s="16"/>
      <c r="F200" s="62">
        <f t="shared" si="52"/>
        <v>728.82999999999993</v>
      </c>
      <c r="G200" s="45">
        <f>G195+G197</f>
        <v>0</v>
      </c>
      <c r="H200" s="45">
        <f t="shared" ref="H200:J200" si="87">H195+H197</f>
        <v>207.3</v>
      </c>
      <c r="I200" s="45">
        <f t="shared" si="87"/>
        <v>121.6</v>
      </c>
      <c r="J200" s="45">
        <f t="shared" si="87"/>
        <v>151.53</v>
      </c>
      <c r="K200" s="62">
        <f>K195+K197</f>
        <v>248.4</v>
      </c>
      <c r="L200" s="45">
        <f t="shared" ref="L200:Q200" si="88">L195+L197</f>
        <v>0</v>
      </c>
      <c r="M200" s="45">
        <f t="shared" si="88"/>
        <v>0</v>
      </c>
      <c r="N200" s="45">
        <f t="shared" si="88"/>
        <v>0</v>
      </c>
      <c r="O200" s="45">
        <f t="shared" si="88"/>
        <v>0</v>
      </c>
      <c r="P200" s="45">
        <f t="shared" si="88"/>
        <v>0</v>
      </c>
      <c r="Q200" s="45">
        <f t="shared" si="88"/>
        <v>0</v>
      </c>
    </row>
    <row r="201" spans="1:17" s="8" customFormat="1" ht="11.25" x14ac:dyDescent="0.2">
      <c r="A201" s="39" t="s">
        <v>251</v>
      </c>
      <c r="B201" s="12"/>
      <c r="C201" s="16"/>
      <c r="D201" s="21"/>
      <c r="E201" s="16"/>
      <c r="F201" s="62">
        <f t="shared" si="52"/>
        <v>7.1</v>
      </c>
      <c r="G201" s="45">
        <f>G196</f>
        <v>0</v>
      </c>
      <c r="H201" s="45">
        <f t="shared" ref="H201:J201" si="89">H196</f>
        <v>0</v>
      </c>
      <c r="I201" s="45">
        <f t="shared" si="89"/>
        <v>0</v>
      </c>
      <c r="J201" s="45">
        <f t="shared" si="89"/>
        <v>3.5</v>
      </c>
      <c r="K201" s="62">
        <f>K196</f>
        <v>3.6</v>
      </c>
      <c r="L201" s="45">
        <f t="shared" ref="L201:Q201" si="90">L196</f>
        <v>0</v>
      </c>
      <c r="M201" s="45">
        <f t="shared" si="90"/>
        <v>0</v>
      </c>
      <c r="N201" s="45">
        <f t="shared" si="90"/>
        <v>0</v>
      </c>
      <c r="O201" s="45">
        <f t="shared" si="90"/>
        <v>0</v>
      </c>
      <c r="P201" s="45">
        <f t="shared" si="90"/>
        <v>0</v>
      </c>
      <c r="Q201" s="45">
        <f t="shared" si="90"/>
        <v>0</v>
      </c>
    </row>
    <row r="202" spans="1:17" s="8" customFormat="1" ht="11.25" x14ac:dyDescent="0.2">
      <c r="A202" s="39" t="s">
        <v>80</v>
      </c>
      <c r="B202" s="12"/>
      <c r="C202" s="16"/>
      <c r="D202" s="21"/>
      <c r="E202" s="16"/>
      <c r="F202" s="62">
        <f t="shared" si="52"/>
        <v>198.05</v>
      </c>
      <c r="G202" s="45">
        <f>G198</f>
        <v>38.049999999999997</v>
      </c>
      <c r="H202" s="45">
        <f t="shared" ref="H202:J202" si="91">H198</f>
        <v>40</v>
      </c>
      <c r="I202" s="45">
        <f t="shared" si="91"/>
        <v>40</v>
      </c>
      <c r="J202" s="45">
        <f t="shared" si="91"/>
        <v>40</v>
      </c>
      <c r="K202" s="62">
        <f>K198</f>
        <v>40</v>
      </c>
      <c r="L202" s="45">
        <f t="shared" ref="L202:Q202" si="92">L198</f>
        <v>0</v>
      </c>
      <c r="M202" s="45">
        <f t="shared" si="92"/>
        <v>0</v>
      </c>
      <c r="N202" s="45">
        <f t="shared" si="92"/>
        <v>0</v>
      </c>
      <c r="O202" s="45">
        <f t="shared" si="92"/>
        <v>0</v>
      </c>
      <c r="P202" s="45">
        <f t="shared" si="92"/>
        <v>0</v>
      </c>
      <c r="Q202" s="45">
        <f t="shared" si="92"/>
        <v>0</v>
      </c>
    </row>
    <row r="203" spans="1:17" s="3" customFormat="1" ht="22.5" x14ac:dyDescent="0.2">
      <c r="A203" s="66" t="s">
        <v>48</v>
      </c>
      <c r="B203" s="66" t="s">
        <v>29</v>
      </c>
      <c r="C203" s="83" t="s">
        <v>297</v>
      </c>
      <c r="D203" s="80" t="s">
        <v>14</v>
      </c>
      <c r="E203" s="44" t="s">
        <v>175</v>
      </c>
      <c r="F203" s="62">
        <f t="shared" si="52"/>
        <v>49</v>
      </c>
      <c r="G203" s="45">
        <v>0</v>
      </c>
      <c r="H203" s="45">
        <v>0</v>
      </c>
      <c r="I203" s="45">
        <v>49</v>
      </c>
      <c r="J203" s="45">
        <v>0</v>
      </c>
      <c r="K203" s="62">
        <v>0</v>
      </c>
      <c r="L203" s="45">
        <v>0</v>
      </c>
      <c r="M203" s="45">
        <v>0</v>
      </c>
      <c r="N203" s="45">
        <v>0</v>
      </c>
      <c r="O203" s="45">
        <v>0</v>
      </c>
      <c r="P203" s="45">
        <v>0</v>
      </c>
      <c r="Q203" s="45">
        <v>0</v>
      </c>
    </row>
    <row r="204" spans="1:17" s="3" customFormat="1" ht="22.5" x14ac:dyDescent="0.2">
      <c r="A204" s="66"/>
      <c r="B204" s="66"/>
      <c r="C204" s="83"/>
      <c r="D204" s="80"/>
      <c r="E204" s="44" t="s">
        <v>265</v>
      </c>
      <c r="F204" s="62">
        <f t="shared" si="52"/>
        <v>184</v>
      </c>
      <c r="G204" s="45">
        <v>0</v>
      </c>
      <c r="H204" s="45">
        <v>0</v>
      </c>
      <c r="I204" s="45">
        <v>0</v>
      </c>
      <c r="J204" s="45">
        <v>154</v>
      </c>
      <c r="K204" s="62">
        <v>30</v>
      </c>
      <c r="L204" s="45">
        <v>0</v>
      </c>
      <c r="M204" s="45">
        <v>0</v>
      </c>
      <c r="N204" s="45">
        <v>0</v>
      </c>
      <c r="O204" s="45">
        <v>0</v>
      </c>
      <c r="P204" s="45">
        <v>0</v>
      </c>
      <c r="Q204" s="45">
        <v>0</v>
      </c>
    </row>
    <row r="205" spans="1:17" s="8" customFormat="1" ht="11.25" x14ac:dyDescent="0.2">
      <c r="A205" s="12" t="s">
        <v>89</v>
      </c>
      <c r="B205" s="12"/>
      <c r="C205" s="16"/>
      <c r="D205" s="21"/>
      <c r="E205" s="16"/>
      <c r="F205" s="13">
        <f t="shared" si="52"/>
        <v>233</v>
      </c>
      <c r="G205" s="13">
        <f>G206+G207</f>
        <v>0</v>
      </c>
      <c r="H205" s="13">
        <f t="shared" ref="H205:K205" si="93">H206+H207</f>
        <v>0</v>
      </c>
      <c r="I205" s="13">
        <f t="shared" si="93"/>
        <v>49</v>
      </c>
      <c r="J205" s="13">
        <f t="shared" si="93"/>
        <v>154</v>
      </c>
      <c r="K205" s="13">
        <f t="shared" si="93"/>
        <v>30</v>
      </c>
      <c r="L205" s="13">
        <f t="shared" ref="L205:Q205" si="94">L206+L207</f>
        <v>0</v>
      </c>
      <c r="M205" s="13">
        <f t="shared" si="94"/>
        <v>0</v>
      </c>
      <c r="N205" s="13">
        <f t="shared" si="94"/>
        <v>0</v>
      </c>
      <c r="O205" s="13">
        <f t="shared" si="94"/>
        <v>0</v>
      </c>
      <c r="P205" s="13">
        <f t="shared" si="94"/>
        <v>0</v>
      </c>
      <c r="Q205" s="13">
        <f t="shared" si="94"/>
        <v>0</v>
      </c>
    </row>
    <row r="206" spans="1:17" s="8" customFormat="1" ht="11.25" x14ac:dyDescent="0.2">
      <c r="A206" s="39" t="s">
        <v>5</v>
      </c>
      <c r="B206" s="12"/>
      <c r="C206" s="16"/>
      <c r="D206" s="21"/>
      <c r="E206" s="16"/>
      <c r="F206" s="62">
        <f t="shared" si="52"/>
        <v>49</v>
      </c>
      <c r="G206" s="45">
        <f>G203</f>
        <v>0</v>
      </c>
      <c r="H206" s="45">
        <f t="shared" ref="H206:K207" si="95">H203</f>
        <v>0</v>
      </c>
      <c r="I206" s="45">
        <f t="shared" si="95"/>
        <v>49</v>
      </c>
      <c r="J206" s="45">
        <f t="shared" si="95"/>
        <v>0</v>
      </c>
      <c r="K206" s="62">
        <f t="shared" si="95"/>
        <v>0</v>
      </c>
      <c r="L206" s="45">
        <f t="shared" ref="L206:Q206" si="96">L203</f>
        <v>0</v>
      </c>
      <c r="M206" s="45">
        <f t="shared" si="96"/>
        <v>0</v>
      </c>
      <c r="N206" s="45">
        <f t="shared" si="96"/>
        <v>0</v>
      </c>
      <c r="O206" s="45">
        <f t="shared" si="96"/>
        <v>0</v>
      </c>
      <c r="P206" s="45">
        <f t="shared" si="96"/>
        <v>0</v>
      </c>
      <c r="Q206" s="45">
        <f t="shared" si="96"/>
        <v>0</v>
      </c>
    </row>
    <row r="207" spans="1:17" s="8" customFormat="1" ht="11.25" x14ac:dyDescent="0.2">
      <c r="A207" s="39" t="s">
        <v>251</v>
      </c>
      <c r="B207" s="12"/>
      <c r="C207" s="16"/>
      <c r="D207" s="21"/>
      <c r="E207" s="16"/>
      <c r="F207" s="62">
        <f t="shared" si="52"/>
        <v>184</v>
      </c>
      <c r="G207" s="45">
        <f>G204</f>
        <v>0</v>
      </c>
      <c r="H207" s="45">
        <f t="shared" si="95"/>
        <v>0</v>
      </c>
      <c r="I207" s="45">
        <f t="shared" si="95"/>
        <v>0</v>
      </c>
      <c r="J207" s="45">
        <f t="shared" si="95"/>
        <v>154</v>
      </c>
      <c r="K207" s="62">
        <f t="shared" si="95"/>
        <v>30</v>
      </c>
      <c r="L207" s="45">
        <f t="shared" ref="L207:Q207" si="97">L204</f>
        <v>0</v>
      </c>
      <c r="M207" s="45">
        <f t="shared" si="97"/>
        <v>0</v>
      </c>
      <c r="N207" s="45">
        <f t="shared" si="97"/>
        <v>0</v>
      </c>
      <c r="O207" s="45">
        <f t="shared" si="97"/>
        <v>0</v>
      </c>
      <c r="P207" s="45">
        <f t="shared" si="97"/>
        <v>0</v>
      </c>
      <c r="Q207" s="45">
        <f t="shared" si="97"/>
        <v>0</v>
      </c>
    </row>
    <row r="208" spans="1:17" s="8" customFormat="1" ht="11.25" x14ac:dyDescent="0.2">
      <c r="A208" s="39" t="s">
        <v>80</v>
      </c>
      <c r="B208" s="12"/>
      <c r="C208" s="16"/>
      <c r="D208" s="21"/>
      <c r="E208" s="16"/>
      <c r="F208" s="62">
        <f t="shared" si="52"/>
        <v>0</v>
      </c>
      <c r="G208" s="45">
        <v>0</v>
      </c>
      <c r="H208" s="45">
        <v>0</v>
      </c>
      <c r="I208" s="45">
        <v>0</v>
      </c>
      <c r="J208" s="45">
        <v>0</v>
      </c>
      <c r="K208" s="62">
        <v>0</v>
      </c>
      <c r="L208" s="45">
        <v>0</v>
      </c>
      <c r="M208" s="45">
        <v>0</v>
      </c>
      <c r="N208" s="45">
        <v>0</v>
      </c>
      <c r="O208" s="45">
        <v>0</v>
      </c>
      <c r="P208" s="45">
        <v>0</v>
      </c>
      <c r="Q208" s="45">
        <v>0</v>
      </c>
    </row>
    <row r="209" spans="1:19" s="3" customFormat="1" ht="67.5" x14ac:dyDescent="0.2">
      <c r="A209" s="47" t="s">
        <v>49</v>
      </c>
      <c r="B209" s="47" t="s">
        <v>50</v>
      </c>
      <c r="C209" s="44" t="s">
        <v>298</v>
      </c>
      <c r="D209" s="40" t="s">
        <v>10</v>
      </c>
      <c r="E209" s="44" t="s">
        <v>175</v>
      </c>
      <c r="F209" s="62">
        <f t="shared" si="52"/>
        <v>5.3599999999999994</v>
      </c>
      <c r="G209" s="45">
        <v>0</v>
      </c>
      <c r="H209" s="45">
        <v>0</v>
      </c>
      <c r="I209" s="45">
        <v>1.68</v>
      </c>
      <c r="J209" s="45">
        <v>1.68</v>
      </c>
      <c r="K209" s="62">
        <v>2</v>
      </c>
      <c r="L209" s="45">
        <v>0</v>
      </c>
      <c r="M209" s="45">
        <v>0</v>
      </c>
      <c r="N209" s="45">
        <v>0</v>
      </c>
      <c r="O209" s="45">
        <v>0</v>
      </c>
      <c r="P209" s="45">
        <v>0</v>
      </c>
      <c r="Q209" s="45">
        <v>0</v>
      </c>
    </row>
    <row r="210" spans="1:19" s="8" customFormat="1" ht="11.25" x14ac:dyDescent="0.2">
      <c r="A210" s="12" t="s">
        <v>89</v>
      </c>
      <c r="B210" s="12"/>
      <c r="C210" s="16"/>
      <c r="D210" s="21"/>
      <c r="E210" s="16"/>
      <c r="F210" s="13">
        <f t="shared" si="52"/>
        <v>5.3599999999999994</v>
      </c>
      <c r="G210" s="13">
        <f>G211+G212+G213</f>
        <v>0</v>
      </c>
      <c r="H210" s="13">
        <f t="shared" ref="H210:K210" si="98">H211+H212+H213</f>
        <v>0</v>
      </c>
      <c r="I210" s="13">
        <f t="shared" si="98"/>
        <v>1.68</v>
      </c>
      <c r="J210" s="13">
        <f t="shared" si="98"/>
        <v>1.68</v>
      </c>
      <c r="K210" s="13">
        <f t="shared" si="98"/>
        <v>2</v>
      </c>
      <c r="L210" s="13">
        <f t="shared" ref="L210:Q210" si="99">L211+L212+L213</f>
        <v>0</v>
      </c>
      <c r="M210" s="13">
        <f t="shared" si="99"/>
        <v>0</v>
      </c>
      <c r="N210" s="13">
        <f t="shared" si="99"/>
        <v>0</v>
      </c>
      <c r="O210" s="13">
        <f t="shared" si="99"/>
        <v>0</v>
      </c>
      <c r="P210" s="13">
        <f t="shared" si="99"/>
        <v>0</v>
      </c>
      <c r="Q210" s="13">
        <f t="shared" si="99"/>
        <v>0</v>
      </c>
    </row>
    <row r="211" spans="1:19" s="8" customFormat="1" ht="11.25" x14ac:dyDescent="0.2">
      <c r="A211" s="39" t="s">
        <v>5</v>
      </c>
      <c r="B211" s="12"/>
      <c r="C211" s="16"/>
      <c r="D211" s="21"/>
      <c r="E211" s="16"/>
      <c r="F211" s="62">
        <f t="shared" si="52"/>
        <v>5.3599999999999994</v>
      </c>
      <c r="G211" s="45">
        <f>G209</f>
        <v>0</v>
      </c>
      <c r="H211" s="45">
        <f t="shared" ref="H211:K211" si="100">H209</f>
        <v>0</v>
      </c>
      <c r="I211" s="45">
        <f t="shared" si="100"/>
        <v>1.68</v>
      </c>
      <c r="J211" s="45">
        <f t="shared" si="100"/>
        <v>1.68</v>
      </c>
      <c r="K211" s="62">
        <f t="shared" si="100"/>
        <v>2</v>
      </c>
      <c r="L211" s="45">
        <f t="shared" ref="L211:Q211" si="101">L209</f>
        <v>0</v>
      </c>
      <c r="M211" s="45">
        <f t="shared" si="101"/>
        <v>0</v>
      </c>
      <c r="N211" s="45">
        <f t="shared" si="101"/>
        <v>0</v>
      </c>
      <c r="O211" s="45">
        <f t="shared" si="101"/>
        <v>0</v>
      </c>
      <c r="P211" s="45">
        <f t="shared" si="101"/>
        <v>0</v>
      </c>
      <c r="Q211" s="45">
        <f t="shared" si="101"/>
        <v>0</v>
      </c>
    </row>
    <row r="212" spans="1:19" s="8" customFormat="1" ht="11.25" x14ac:dyDescent="0.2">
      <c r="A212" s="39" t="s">
        <v>251</v>
      </c>
      <c r="B212" s="12"/>
      <c r="C212" s="16"/>
      <c r="D212" s="21"/>
      <c r="E212" s="16"/>
      <c r="F212" s="62">
        <f t="shared" si="52"/>
        <v>0</v>
      </c>
      <c r="G212" s="45">
        <v>0</v>
      </c>
      <c r="H212" s="45">
        <v>0</v>
      </c>
      <c r="I212" s="45">
        <v>0</v>
      </c>
      <c r="J212" s="45">
        <v>0</v>
      </c>
      <c r="K212" s="62">
        <v>0</v>
      </c>
      <c r="L212" s="45">
        <v>0</v>
      </c>
      <c r="M212" s="45">
        <v>0</v>
      </c>
      <c r="N212" s="45">
        <v>0</v>
      </c>
      <c r="O212" s="45">
        <v>0</v>
      </c>
      <c r="P212" s="45">
        <v>0</v>
      </c>
      <c r="Q212" s="45">
        <v>0</v>
      </c>
    </row>
    <row r="213" spans="1:19" s="8" customFormat="1" ht="11.25" x14ac:dyDescent="0.2">
      <c r="A213" s="39" t="s">
        <v>80</v>
      </c>
      <c r="B213" s="12"/>
      <c r="C213" s="16"/>
      <c r="D213" s="21"/>
      <c r="E213" s="16"/>
      <c r="F213" s="62">
        <f t="shared" ref="F213:F276" si="102">SUM(G213:Q213)</f>
        <v>0</v>
      </c>
      <c r="G213" s="45">
        <v>0</v>
      </c>
      <c r="H213" s="45">
        <v>0</v>
      </c>
      <c r="I213" s="45">
        <v>0</v>
      </c>
      <c r="J213" s="45">
        <v>0</v>
      </c>
      <c r="K213" s="62">
        <v>0</v>
      </c>
      <c r="L213" s="45">
        <v>0</v>
      </c>
      <c r="M213" s="45">
        <v>0</v>
      </c>
      <c r="N213" s="45">
        <v>0</v>
      </c>
      <c r="O213" s="45">
        <v>0</v>
      </c>
      <c r="P213" s="45">
        <v>0</v>
      </c>
      <c r="Q213" s="45">
        <v>0</v>
      </c>
    </row>
    <row r="214" spans="1:19" s="3" customFormat="1" ht="22.5" x14ac:dyDescent="0.2">
      <c r="A214" s="47" t="s">
        <v>51</v>
      </c>
      <c r="B214" s="47" t="s">
        <v>29</v>
      </c>
      <c r="C214" s="44" t="s">
        <v>257</v>
      </c>
      <c r="D214" s="40" t="s">
        <v>43</v>
      </c>
      <c r="E214" s="44" t="s">
        <v>112</v>
      </c>
      <c r="F214" s="62">
        <f t="shared" si="102"/>
        <v>2</v>
      </c>
      <c r="G214" s="45">
        <v>1</v>
      </c>
      <c r="H214" s="45">
        <v>1</v>
      </c>
      <c r="I214" s="45">
        <v>0</v>
      </c>
      <c r="J214" s="45">
        <v>0</v>
      </c>
      <c r="K214" s="62">
        <v>0</v>
      </c>
      <c r="L214" s="45">
        <v>0</v>
      </c>
      <c r="M214" s="45">
        <v>0</v>
      </c>
      <c r="N214" s="45">
        <v>0</v>
      </c>
      <c r="O214" s="45">
        <v>0</v>
      </c>
      <c r="P214" s="45">
        <v>0</v>
      </c>
      <c r="Q214" s="45">
        <v>0</v>
      </c>
      <c r="R214" s="2"/>
    </row>
    <row r="215" spans="1:19" s="3" customFormat="1" ht="11.25" x14ac:dyDescent="0.2">
      <c r="A215" s="12" t="s">
        <v>89</v>
      </c>
      <c r="B215" s="39"/>
      <c r="C215" s="51"/>
      <c r="D215" s="40"/>
      <c r="E215" s="44"/>
      <c r="F215" s="13">
        <f t="shared" si="102"/>
        <v>2</v>
      </c>
      <c r="G215" s="13">
        <f t="shared" ref="G215:K215" si="103">G216+G217+G218</f>
        <v>1</v>
      </c>
      <c r="H215" s="13">
        <f t="shared" si="103"/>
        <v>1</v>
      </c>
      <c r="I215" s="13">
        <f t="shared" si="103"/>
        <v>0</v>
      </c>
      <c r="J215" s="13">
        <f t="shared" si="103"/>
        <v>0</v>
      </c>
      <c r="K215" s="13">
        <f t="shared" si="103"/>
        <v>0</v>
      </c>
      <c r="L215" s="13">
        <f t="shared" ref="L215:Q215" si="104">L216+L217+L218</f>
        <v>0</v>
      </c>
      <c r="M215" s="13">
        <f t="shared" si="104"/>
        <v>0</v>
      </c>
      <c r="N215" s="13">
        <f t="shared" si="104"/>
        <v>0</v>
      </c>
      <c r="O215" s="13">
        <f t="shared" si="104"/>
        <v>0</v>
      </c>
      <c r="P215" s="13">
        <f t="shared" si="104"/>
        <v>0</v>
      </c>
      <c r="Q215" s="13">
        <f t="shared" si="104"/>
        <v>0</v>
      </c>
      <c r="R215" s="2"/>
    </row>
    <row r="216" spans="1:19" s="3" customFormat="1" ht="11.25" x14ac:dyDescent="0.2">
      <c r="A216" s="39" t="s">
        <v>5</v>
      </c>
      <c r="B216" s="39"/>
      <c r="C216" s="51"/>
      <c r="D216" s="40"/>
      <c r="E216" s="44"/>
      <c r="F216" s="62">
        <f t="shared" si="102"/>
        <v>0</v>
      </c>
      <c r="G216" s="45">
        <v>0</v>
      </c>
      <c r="H216" s="45">
        <v>0</v>
      </c>
      <c r="I216" s="45">
        <v>0</v>
      </c>
      <c r="J216" s="45">
        <v>0</v>
      </c>
      <c r="K216" s="62">
        <v>0</v>
      </c>
      <c r="L216" s="45">
        <v>0</v>
      </c>
      <c r="M216" s="45">
        <v>0</v>
      </c>
      <c r="N216" s="45">
        <v>0</v>
      </c>
      <c r="O216" s="45">
        <v>0</v>
      </c>
      <c r="P216" s="45">
        <v>0</v>
      </c>
      <c r="Q216" s="45">
        <v>0</v>
      </c>
      <c r="R216" s="2"/>
    </row>
    <row r="217" spans="1:19" s="3" customFormat="1" ht="11.25" x14ac:dyDescent="0.2">
      <c r="A217" s="39" t="s">
        <v>251</v>
      </c>
      <c r="B217" s="39"/>
      <c r="C217" s="51"/>
      <c r="D217" s="40"/>
      <c r="E217" s="44"/>
      <c r="F217" s="62">
        <f t="shared" si="102"/>
        <v>0</v>
      </c>
      <c r="G217" s="45">
        <v>0</v>
      </c>
      <c r="H217" s="45">
        <v>0</v>
      </c>
      <c r="I217" s="45">
        <v>0</v>
      </c>
      <c r="J217" s="45">
        <v>0</v>
      </c>
      <c r="K217" s="62">
        <v>0</v>
      </c>
      <c r="L217" s="45">
        <v>0</v>
      </c>
      <c r="M217" s="45">
        <v>0</v>
      </c>
      <c r="N217" s="45">
        <v>0</v>
      </c>
      <c r="O217" s="45">
        <v>0</v>
      </c>
      <c r="P217" s="45">
        <v>0</v>
      </c>
      <c r="Q217" s="45">
        <v>0</v>
      </c>
      <c r="R217" s="2"/>
    </row>
    <row r="218" spans="1:19" s="3" customFormat="1" ht="11.25" x14ac:dyDescent="0.2">
      <c r="A218" s="39" t="s">
        <v>80</v>
      </c>
      <c r="B218" s="39"/>
      <c r="C218" s="51"/>
      <c r="D218" s="40"/>
      <c r="E218" s="44"/>
      <c r="F218" s="62">
        <f t="shared" si="102"/>
        <v>2</v>
      </c>
      <c r="G218" s="45">
        <f>G214</f>
        <v>1</v>
      </c>
      <c r="H218" s="45">
        <f t="shared" ref="H218:K218" si="105">H214</f>
        <v>1</v>
      </c>
      <c r="I218" s="45">
        <f t="shared" si="105"/>
        <v>0</v>
      </c>
      <c r="J218" s="45">
        <f t="shared" si="105"/>
        <v>0</v>
      </c>
      <c r="K218" s="62">
        <f t="shared" si="105"/>
        <v>0</v>
      </c>
      <c r="L218" s="45">
        <f t="shared" ref="L218:Q218" si="106">L214</f>
        <v>0</v>
      </c>
      <c r="M218" s="45">
        <f t="shared" si="106"/>
        <v>0</v>
      </c>
      <c r="N218" s="45">
        <f t="shared" si="106"/>
        <v>0</v>
      </c>
      <c r="O218" s="45">
        <f t="shared" si="106"/>
        <v>0</v>
      </c>
      <c r="P218" s="45">
        <f t="shared" si="106"/>
        <v>0</v>
      </c>
      <c r="Q218" s="45">
        <f t="shared" si="106"/>
        <v>0</v>
      </c>
      <c r="R218" s="2"/>
    </row>
    <row r="219" spans="1:19" s="3" customFormat="1" ht="22.5" x14ac:dyDescent="0.2">
      <c r="A219" s="84" t="s">
        <v>52</v>
      </c>
      <c r="B219" s="84" t="s">
        <v>29</v>
      </c>
      <c r="C219" s="44" t="s">
        <v>33</v>
      </c>
      <c r="D219" s="40" t="s">
        <v>43</v>
      </c>
      <c r="E219" s="44" t="s">
        <v>112</v>
      </c>
      <c r="F219" s="62">
        <f t="shared" si="102"/>
        <v>30</v>
      </c>
      <c r="G219" s="45">
        <v>30</v>
      </c>
      <c r="H219" s="45">
        <v>0</v>
      </c>
      <c r="I219" s="45">
        <v>0</v>
      </c>
      <c r="J219" s="45">
        <v>0</v>
      </c>
      <c r="K219" s="62">
        <v>0</v>
      </c>
      <c r="L219" s="45">
        <v>0</v>
      </c>
      <c r="M219" s="45">
        <v>0</v>
      </c>
      <c r="N219" s="45">
        <v>0</v>
      </c>
      <c r="O219" s="45">
        <v>0</v>
      </c>
      <c r="P219" s="45">
        <v>0</v>
      </c>
      <c r="Q219" s="45">
        <v>0</v>
      </c>
      <c r="R219" s="2"/>
      <c r="S219" s="2"/>
    </row>
    <row r="220" spans="1:19" s="3" customFormat="1" ht="22.5" x14ac:dyDescent="0.2">
      <c r="A220" s="85"/>
      <c r="B220" s="85"/>
      <c r="C220" s="44" t="s">
        <v>258</v>
      </c>
      <c r="D220" s="40" t="s">
        <v>18</v>
      </c>
      <c r="E220" s="44" t="s">
        <v>112</v>
      </c>
      <c r="F220" s="62">
        <f t="shared" si="102"/>
        <v>140</v>
      </c>
      <c r="G220" s="45">
        <v>70</v>
      </c>
      <c r="H220" s="45">
        <v>70</v>
      </c>
      <c r="I220" s="45">
        <v>0</v>
      </c>
      <c r="J220" s="45">
        <v>0</v>
      </c>
      <c r="K220" s="62">
        <v>0</v>
      </c>
      <c r="L220" s="45">
        <v>0</v>
      </c>
      <c r="M220" s="45">
        <v>0</v>
      </c>
      <c r="N220" s="45">
        <v>0</v>
      </c>
      <c r="O220" s="45">
        <v>0</v>
      </c>
      <c r="P220" s="45">
        <v>0</v>
      </c>
      <c r="Q220" s="45">
        <v>0</v>
      </c>
    </row>
    <row r="221" spans="1:19" s="8" customFormat="1" ht="11.25" x14ac:dyDescent="0.2">
      <c r="A221" s="12" t="s">
        <v>89</v>
      </c>
      <c r="B221" s="12"/>
      <c r="C221" s="16"/>
      <c r="D221" s="21"/>
      <c r="E221" s="44"/>
      <c r="F221" s="13">
        <f t="shared" si="102"/>
        <v>170</v>
      </c>
      <c r="G221" s="13">
        <f>G222+G223+G224</f>
        <v>100</v>
      </c>
      <c r="H221" s="13">
        <f t="shared" ref="H221:K221" si="107">H222+H223+H224</f>
        <v>70</v>
      </c>
      <c r="I221" s="13">
        <f t="shared" si="107"/>
        <v>0</v>
      </c>
      <c r="J221" s="13">
        <f t="shared" si="107"/>
        <v>0</v>
      </c>
      <c r="K221" s="13">
        <f t="shared" si="107"/>
        <v>0</v>
      </c>
      <c r="L221" s="13">
        <f t="shared" ref="L221:Q221" si="108">L222+L223+L224</f>
        <v>0</v>
      </c>
      <c r="M221" s="13">
        <f t="shared" si="108"/>
        <v>0</v>
      </c>
      <c r="N221" s="13">
        <f t="shared" si="108"/>
        <v>0</v>
      </c>
      <c r="O221" s="13">
        <f t="shared" si="108"/>
        <v>0</v>
      </c>
      <c r="P221" s="13">
        <f t="shared" si="108"/>
        <v>0</v>
      </c>
      <c r="Q221" s="13">
        <f t="shared" si="108"/>
        <v>0</v>
      </c>
    </row>
    <row r="222" spans="1:19" s="8" customFormat="1" ht="11.25" x14ac:dyDescent="0.2">
      <c r="A222" s="39" t="s">
        <v>5</v>
      </c>
      <c r="B222" s="12"/>
      <c r="C222" s="16"/>
      <c r="D222" s="21"/>
      <c r="E222" s="44"/>
      <c r="F222" s="62">
        <f t="shared" si="102"/>
        <v>0</v>
      </c>
      <c r="G222" s="45">
        <v>0</v>
      </c>
      <c r="H222" s="45">
        <v>0</v>
      </c>
      <c r="I222" s="45">
        <v>0</v>
      </c>
      <c r="J222" s="45">
        <v>0</v>
      </c>
      <c r="K222" s="62">
        <v>0</v>
      </c>
      <c r="L222" s="45">
        <v>0</v>
      </c>
      <c r="M222" s="45">
        <v>0</v>
      </c>
      <c r="N222" s="45">
        <v>0</v>
      </c>
      <c r="O222" s="45">
        <v>0</v>
      </c>
      <c r="P222" s="45">
        <v>0</v>
      </c>
      <c r="Q222" s="45">
        <v>0</v>
      </c>
    </row>
    <row r="223" spans="1:19" s="8" customFormat="1" ht="11.25" x14ac:dyDescent="0.2">
      <c r="A223" s="39" t="s">
        <v>251</v>
      </c>
      <c r="B223" s="12"/>
      <c r="C223" s="16"/>
      <c r="D223" s="21"/>
      <c r="E223" s="44"/>
      <c r="F223" s="62">
        <f t="shared" si="102"/>
        <v>0</v>
      </c>
      <c r="G223" s="45">
        <v>0</v>
      </c>
      <c r="H223" s="45">
        <v>0</v>
      </c>
      <c r="I223" s="45">
        <v>0</v>
      </c>
      <c r="J223" s="45">
        <v>0</v>
      </c>
      <c r="K223" s="62">
        <v>0</v>
      </c>
      <c r="L223" s="45">
        <v>0</v>
      </c>
      <c r="M223" s="45">
        <v>0</v>
      </c>
      <c r="N223" s="45">
        <v>0</v>
      </c>
      <c r="O223" s="45">
        <v>0</v>
      </c>
      <c r="P223" s="45">
        <v>0</v>
      </c>
      <c r="Q223" s="45">
        <v>0</v>
      </c>
    </row>
    <row r="224" spans="1:19" s="8" customFormat="1" ht="11.25" x14ac:dyDescent="0.2">
      <c r="A224" s="39" t="s">
        <v>80</v>
      </c>
      <c r="B224" s="12"/>
      <c r="C224" s="16"/>
      <c r="D224" s="21"/>
      <c r="E224" s="44"/>
      <c r="F224" s="62">
        <f t="shared" si="102"/>
        <v>170</v>
      </c>
      <c r="G224" s="45">
        <f>G219+G220</f>
        <v>100</v>
      </c>
      <c r="H224" s="45">
        <f t="shared" ref="H224:K224" si="109">H219+H220</f>
        <v>70</v>
      </c>
      <c r="I224" s="45">
        <f t="shared" si="109"/>
        <v>0</v>
      </c>
      <c r="J224" s="45">
        <f t="shared" si="109"/>
        <v>0</v>
      </c>
      <c r="K224" s="62">
        <f t="shared" si="109"/>
        <v>0</v>
      </c>
      <c r="L224" s="45">
        <f t="shared" ref="L224:Q224" si="110">L219+L220</f>
        <v>0</v>
      </c>
      <c r="M224" s="45">
        <f t="shared" si="110"/>
        <v>0</v>
      </c>
      <c r="N224" s="45">
        <f t="shared" si="110"/>
        <v>0</v>
      </c>
      <c r="O224" s="45">
        <f t="shared" si="110"/>
        <v>0</v>
      </c>
      <c r="P224" s="45">
        <f t="shared" si="110"/>
        <v>0</v>
      </c>
      <c r="Q224" s="45">
        <f t="shared" si="110"/>
        <v>0</v>
      </c>
    </row>
    <row r="225" spans="1:17" s="3" customFormat="1" ht="22.5" x14ac:dyDescent="0.2">
      <c r="A225" s="47" t="s">
        <v>53</v>
      </c>
      <c r="B225" s="47" t="s">
        <v>54</v>
      </c>
      <c r="C225" s="44" t="s">
        <v>41</v>
      </c>
      <c r="D225" s="40" t="s">
        <v>20</v>
      </c>
      <c r="E225" s="44" t="s">
        <v>112</v>
      </c>
      <c r="F225" s="62">
        <f t="shared" si="102"/>
        <v>50</v>
      </c>
      <c r="G225" s="45">
        <v>0</v>
      </c>
      <c r="H225" s="45">
        <v>50</v>
      </c>
      <c r="I225" s="45">
        <v>0</v>
      </c>
      <c r="J225" s="45">
        <v>0</v>
      </c>
      <c r="K225" s="62">
        <v>0</v>
      </c>
      <c r="L225" s="45">
        <v>0</v>
      </c>
      <c r="M225" s="45">
        <v>0</v>
      </c>
      <c r="N225" s="45">
        <v>0</v>
      </c>
      <c r="O225" s="45">
        <v>0</v>
      </c>
      <c r="P225" s="45">
        <v>0</v>
      </c>
      <c r="Q225" s="45">
        <v>0</v>
      </c>
    </row>
    <row r="226" spans="1:17" s="3" customFormat="1" ht="11.25" x14ac:dyDescent="0.2">
      <c r="A226" s="12" t="s">
        <v>89</v>
      </c>
      <c r="B226" s="39"/>
      <c r="C226" s="51"/>
      <c r="D226" s="40"/>
      <c r="E226" s="44"/>
      <c r="F226" s="13">
        <f t="shared" si="102"/>
        <v>50</v>
      </c>
      <c r="G226" s="13">
        <f>G227+G228+G229</f>
        <v>0</v>
      </c>
      <c r="H226" s="13">
        <f t="shared" ref="H226:K226" si="111">H227+H228+H229</f>
        <v>50</v>
      </c>
      <c r="I226" s="13">
        <f t="shared" si="111"/>
        <v>0</v>
      </c>
      <c r="J226" s="13">
        <f t="shared" si="111"/>
        <v>0</v>
      </c>
      <c r="K226" s="13">
        <f t="shared" si="111"/>
        <v>0</v>
      </c>
      <c r="L226" s="13">
        <f t="shared" ref="L226:Q226" si="112">L227+L228+L229</f>
        <v>0</v>
      </c>
      <c r="M226" s="13">
        <f t="shared" si="112"/>
        <v>0</v>
      </c>
      <c r="N226" s="13">
        <f t="shared" si="112"/>
        <v>0</v>
      </c>
      <c r="O226" s="13">
        <f t="shared" si="112"/>
        <v>0</v>
      </c>
      <c r="P226" s="13">
        <f t="shared" si="112"/>
        <v>0</v>
      </c>
      <c r="Q226" s="13">
        <f t="shared" si="112"/>
        <v>0</v>
      </c>
    </row>
    <row r="227" spans="1:17" s="3" customFormat="1" ht="11.25" x14ac:dyDescent="0.2">
      <c r="A227" s="39" t="s">
        <v>5</v>
      </c>
      <c r="B227" s="39"/>
      <c r="C227" s="51"/>
      <c r="D227" s="40"/>
      <c r="E227" s="44"/>
      <c r="F227" s="62">
        <f t="shared" si="102"/>
        <v>0</v>
      </c>
      <c r="G227" s="45">
        <v>0</v>
      </c>
      <c r="H227" s="45">
        <v>0</v>
      </c>
      <c r="I227" s="45">
        <v>0</v>
      </c>
      <c r="J227" s="45">
        <v>0</v>
      </c>
      <c r="K227" s="62">
        <v>0</v>
      </c>
      <c r="L227" s="45">
        <v>0</v>
      </c>
      <c r="M227" s="45">
        <v>0</v>
      </c>
      <c r="N227" s="45">
        <v>0</v>
      </c>
      <c r="O227" s="45">
        <v>0</v>
      </c>
      <c r="P227" s="45">
        <v>0</v>
      </c>
      <c r="Q227" s="45">
        <v>0</v>
      </c>
    </row>
    <row r="228" spans="1:17" s="3" customFormat="1" ht="11.25" x14ac:dyDescent="0.2">
      <c r="A228" s="39" t="s">
        <v>251</v>
      </c>
      <c r="B228" s="39"/>
      <c r="C228" s="51"/>
      <c r="D228" s="40"/>
      <c r="E228" s="44"/>
      <c r="F228" s="62">
        <f t="shared" si="102"/>
        <v>0</v>
      </c>
      <c r="G228" s="45">
        <v>0</v>
      </c>
      <c r="H228" s="45">
        <v>0</v>
      </c>
      <c r="I228" s="45">
        <v>0</v>
      </c>
      <c r="J228" s="45">
        <v>0</v>
      </c>
      <c r="K228" s="62">
        <v>0</v>
      </c>
      <c r="L228" s="45">
        <v>0</v>
      </c>
      <c r="M228" s="45">
        <v>0</v>
      </c>
      <c r="N228" s="45">
        <v>0</v>
      </c>
      <c r="O228" s="45">
        <v>0</v>
      </c>
      <c r="P228" s="45">
        <v>0</v>
      </c>
      <c r="Q228" s="45">
        <v>0</v>
      </c>
    </row>
    <row r="229" spans="1:17" s="3" customFormat="1" ht="11.25" x14ac:dyDescent="0.2">
      <c r="A229" s="39" t="s">
        <v>80</v>
      </c>
      <c r="B229" s="39"/>
      <c r="C229" s="51"/>
      <c r="D229" s="40"/>
      <c r="E229" s="44"/>
      <c r="F229" s="62">
        <f t="shared" si="102"/>
        <v>50</v>
      </c>
      <c r="G229" s="45">
        <f>G225</f>
        <v>0</v>
      </c>
      <c r="H229" s="45">
        <f t="shared" ref="H229:K229" si="113">H225</f>
        <v>50</v>
      </c>
      <c r="I229" s="45">
        <f t="shared" si="113"/>
        <v>0</v>
      </c>
      <c r="J229" s="45">
        <f t="shared" si="113"/>
        <v>0</v>
      </c>
      <c r="K229" s="62">
        <f t="shared" si="113"/>
        <v>0</v>
      </c>
      <c r="L229" s="45">
        <f t="shared" ref="L229:Q229" si="114">L225</f>
        <v>0</v>
      </c>
      <c r="M229" s="45">
        <f t="shared" si="114"/>
        <v>0</v>
      </c>
      <c r="N229" s="45">
        <f t="shared" si="114"/>
        <v>0</v>
      </c>
      <c r="O229" s="45">
        <f t="shared" si="114"/>
        <v>0</v>
      </c>
      <c r="P229" s="45">
        <f t="shared" si="114"/>
        <v>0</v>
      </c>
      <c r="Q229" s="45">
        <f t="shared" si="114"/>
        <v>0</v>
      </c>
    </row>
    <row r="230" spans="1:17" s="3" customFormat="1" ht="22.5" x14ac:dyDescent="0.2">
      <c r="A230" s="39" t="s">
        <v>55</v>
      </c>
      <c r="B230" s="39"/>
      <c r="C230" s="44" t="s">
        <v>33</v>
      </c>
      <c r="D230" s="40" t="s">
        <v>18</v>
      </c>
      <c r="E230" s="44" t="s">
        <v>112</v>
      </c>
      <c r="F230" s="62">
        <f t="shared" si="102"/>
        <v>30</v>
      </c>
      <c r="G230" s="45">
        <v>30</v>
      </c>
      <c r="H230" s="45">
        <v>0</v>
      </c>
      <c r="I230" s="45">
        <v>0</v>
      </c>
      <c r="J230" s="45">
        <v>0</v>
      </c>
      <c r="K230" s="62">
        <v>0</v>
      </c>
      <c r="L230" s="45">
        <v>0</v>
      </c>
      <c r="M230" s="45">
        <v>0</v>
      </c>
      <c r="N230" s="45">
        <v>0</v>
      </c>
      <c r="O230" s="45">
        <v>0</v>
      </c>
      <c r="P230" s="45">
        <v>0</v>
      </c>
      <c r="Q230" s="45">
        <v>0</v>
      </c>
    </row>
    <row r="231" spans="1:17" s="3" customFormat="1" ht="11.25" x14ac:dyDescent="0.2">
      <c r="A231" s="12" t="s">
        <v>89</v>
      </c>
      <c r="B231" s="39"/>
      <c r="C231" s="44"/>
      <c r="D231" s="40"/>
      <c r="E231" s="44"/>
      <c r="F231" s="13">
        <f t="shared" si="102"/>
        <v>30</v>
      </c>
      <c r="G231" s="13">
        <f>G232+G233+G234</f>
        <v>30</v>
      </c>
      <c r="H231" s="13">
        <f t="shared" ref="H231:K231" si="115">H232+H233+H234</f>
        <v>0</v>
      </c>
      <c r="I231" s="13">
        <f t="shared" si="115"/>
        <v>0</v>
      </c>
      <c r="J231" s="13">
        <f t="shared" si="115"/>
        <v>0</v>
      </c>
      <c r="K231" s="13">
        <f t="shared" si="115"/>
        <v>0</v>
      </c>
      <c r="L231" s="13">
        <f t="shared" ref="L231:Q231" si="116">L232+L233+L234</f>
        <v>0</v>
      </c>
      <c r="M231" s="13">
        <f t="shared" si="116"/>
        <v>0</v>
      </c>
      <c r="N231" s="13">
        <f t="shared" si="116"/>
        <v>0</v>
      </c>
      <c r="O231" s="13">
        <f t="shared" si="116"/>
        <v>0</v>
      </c>
      <c r="P231" s="13">
        <f t="shared" si="116"/>
        <v>0</v>
      </c>
      <c r="Q231" s="13">
        <f t="shared" si="116"/>
        <v>0</v>
      </c>
    </row>
    <row r="232" spans="1:17" s="3" customFormat="1" ht="11.25" x14ac:dyDescent="0.2">
      <c r="A232" s="39" t="s">
        <v>5</v>
      </c>
      <c r="B232" s="39"/>
      <c r="C232" s="44"/>
      <c r="D232" s="40"/>
      <c r="E232" s="44"/>
      <c r="F232" s="62">
        <f t="shared" si="102"/>
        <v>0</v>
      </c>
      <c r="G232" s="45">
        <v>0</v>
      </c>
      <c r="H232" s="45">
        <v>0</v>
      </c>
      <c r="I232" s="45">
        <v>0</v>
      </c>
      <c r="J232" s="45">
        <v>0</v>
      </c>
      <c r="K232" s="62">
        <v>0</v>
      </c>
      <c r="L232" s="45">
        <v>0</v>
      </c>
      <c r="M232" s="45">
        <v>0</v>
      </c>
      <c r="N232" s="45">
        <v>0</v>
      </c>
      <c r="O232" s="45">
        <v>0</v>
      </c>
      <c r="P232" s="45">
        <v>0</v>
      </c>
      <c r="Q232" s="45">
        <v>0</v>
      </c>
    </row>
    <row r="233" spans="1:17" s="3" customFormat="1" ht="11.25" x14ac:dyDescent="0.2">
      <c r="A233" s="39" t="s">
        <v>251</v>
      </c>
      <c r="B233" s="39"/>
      <c r="C233" s="44"/>
      <c r="D233" s="40"/>
      <c r="E233" s="44"/>
      <c r="F233" s="62">
        <f t="shared" si="102"/>
        <v>0</v>
      </c>
      <c r="G233" s="45">
        <v>0</v>
      </c>
      <c r="H233" s="45">
        <v>0</v>
      </c>
      <c r="I233" s="45">
        <v>0</v>
      </c>
      <c r="J233" s="45">
        <v>0</v>
      </c>
      <c r="K233" s="62">
        <v>0</v>
      </c>
      <c r="L233" s="45">
        <v>0</v>
      </c>
      <c r="M233" s="45">
        <v>0</v>
      </c>
      <c r="N233" s="45">
        <v>0</v>
      </c>
      <c r="O233" s="45">
        <v>0</v>
      </c>
      <c r="P233" s="45">
        <v>0</v>
      </c>
      <c r="Q233" s="45">
        <v>0</v>
      </c>
    </row>
    <row r="234" spans="1:17" s="3" customFormat="1" ht="11.25" x14ac:dyDescent="0.2">
      <c r="A234" s="39" t="s">
        <v>80</v>
      </c>
      <c r="B234" s="39"/>
      <c r="C234" s="44"/>
      <c r="D234" s="40"/>
      <c r="E234" s="44"/>
      <c r="F234" s="62">
        <f t="shared" si="102"/>
        <v>30</v>
      </c>
      <c r="G234" s="45">
        <f>G230</f>
        <v>30</v>
      </c>
      <c r="H234" s="45">
        <f t="shared" ref="H234:K234" si="117">H230</f>
        <v>0</v>
      </c>
      <c r="I234" s="45">
        <f t="shared" si="117"/>
        <v>0</v>
      </c>
      <c r="J234" s="45">
        <f t="shared" si="117"/>
        <v>0</v>
      </c>
      <c r="K234" s="62">
        <f t="shared" si="117"/>
        <v>0</v>
      </c>
      <c r="L234" s="45">
        <f t="shared" ref="L234:Q234" si="118">L230</f>
        <v>0</v>
      </c>
      <c r="M234" s="45">
        <f t="shared" si="118"/>
        <v>0</v>
      </c>
      <c r="N234" s="45">
        <f t="shared" si="118"/>
        <v>0</v>
      </c>
      <c r="O234" s="45">
        <f t="shared" si="118"/>
        <v>0</v>
      </c>
      <c r="P234" s="45">
        <f t="shared" si="118"/>
        <v>0</v>
      </c>
      <c r="Q234" s="45">
        <f t="shared" si="118"/>
        <v>0</v>
      </c>
    </row>
    <row r="235" spans="1:17" s="3" customFormat="1" ht="33.75" x14ac:dyDescent="0.2">
      <c r="A235" s="39" t="s">
        <v>56</v>
      </c>
      <c r="B235" s="47" t="s">
        <v>29</v>
      </c>
      <c r="C235" s="44" t="s">
        <v>57</v>
      </c>
      <c r="D235" s="40" t="s">
        <v>14</v>
      </c>
      <c r="E235" s="44" t="s">
        <v>175</v>
      </c>
      <c r="F235" s="62">
        <f t="shared" si="102"/>
        <v>26</v>
      </c>
      <c r="G235" s="45">
        <v>0</v>
      </c>
      <c r="H235" s="45">
        <v>0</v>
      </c>
      <c r="I235" s="45">
        <v>26</v>
      </c>
      <c r="J235" s="45">
        <v>0</v>
      </c>
      <c r="K235" s="62">
        <v>0</v>
      </c>
      <c r="L235" s="45">
        <v>0</v>
      </c>
      <c r="M235" s="45">
        <v>0</v>
      </c>
      <c r="N235" s="45">
        <v>0</v>
      </c>
      <c r="O235" s="45">
        <v>0</v>
      </c>
      <c r="P235" s="45">
        <v>0</v>
      </c>
      <c r="Q235" s="45">
        <v>0</v>
      </c>
    </row>
    <row r="236" spans="1:17" s="3" customFormat="1" ht="11.25" x14ac:dyDescent="0.2">
      <c r="A236" s="12" t="s">
        <v>89</v>
      </c>
      <c r="B236" s="39"/>
      <c r="C236" s="44"/>
      <c r="D236" s="40"/>
      <c r="E236" s="44"/>
      <c r="F236" s="13">
        <f t="shared" si="102"/>
        <v>26</v>
      </c>
      <c r="G236" s="13">
        <f>G237+G238+G239</f>
        <v>0</v>
      </c>
      <c r="H236" s="13">
        <f t="shared" ref="H236:K236" si="119">H237+H238+H239</f>
        <v>0</v>
      </c>
      <c r="I236" s="13">
        <f t="shared" si="119"/>
        <v>26</v>
      </c>
      <c r="J236" s="13">
        <f t="shared" si="119"/>
        <v>0</v>
      </c>
      <c r="K236" s="13">
        <f t="shared" si="119"/>
        <v>0</v>
      </c>
      <c r="L236" s="13">
        <f t="shared" ref="L236:Q236" si="120">L237+L238+L239</f>
        <v>0</v>
      </c>
      <c r="M236" s="13">
        <f t="shared" si="120"/>
        <v>0</v>
      </c>
      <c r="N236" s="13">
        <f t="shared" si="120"/>
        <v>0</v>
      </c>
      <c r="O236" s="13">
        <f t="shared" si="120"/>
        <v>0</v>
      </c>
      <c r="P236" s="13">
        <f t="shared" si="120"/>
        <v>0</v>
      </c>
      <c r="Q236" s="13">
        <f t="shared" si="120"/>
        <v>0</v>
      </c>
    </row>
    <row r="237" spans="1:17" s="3" customFormat="1" ht="11.25" x14ac:dyDescent="0.2">
      <c r="A237" s="39" t="s">
        <v>5</v>
      </c>
      <c r="B237" s="39"/>
      <c r="C237" s="44"/>
      <c r="D237" s="40"/>
      <c r="E237" s="44"/>
      <c r="F237" s="62">
        <f t="shared" si="102"/>
        <v>26</v>
      </c>
      <c r="G237" s="45">
        <f>G235</f>
        <v>0</v>
      </c>
      <c r="H237" s="45">
        <f t="shared" ref="H237:K237" si="121">H235</f>
        <v>0</v>
      </c>
      <c r="I237" s="45">
        <f t="shared" si="121"/>
        <v>26</v>
      </c>
      <c r="J237" s="45">
        <f t="shared" si="121"/>
        <v>0</v>
      </c>
      <c r="K237" s="62">
        <f t="shared" si="121"/>
        <v>0</v>
      </c>
      <c r="L237" s="45">
        <f t="shared" ref="L237:Q237" si="122">L235</f>
        <v>0</v>
      </c>
      <c r="M237" s="45">
        <f t="shared" si="122"/>
        <v>0</v>
      </c>
      <c r="N237" s="45">
        <f t="shared" si="122"/>
        <v>0</v>
      </c>
      <c r="O237" s="45">
        <f t="shared" si="122"/>
        <v>0</v>
      </c>
      <c r="P237" s="45">
        <f t="shared" si="122"/>
        <v>0</v>
      </c>
      <c r="Q237" s="45">
        <f t="shared" si="122"/>
        <v>0</v>
      </c>
    </row>
    <row r="238" spans="1:17" s="3" customFormat="1" ht="11.25" x14ac:dyDescent="0.2">
      <c r="A238" s="39" t="s">
        <v>251</v>
      </c>
      <c r="B238" s="39"/>
      <c r="C238" s="44"/>
      <c r="D238" s="40"/>
      <c r="E238" s="44"/>
      <c r="F238" s="62">
        <f t="shared" si="102"/>
        <v>0</v>
      </c>
      <c r="G238" s="45">
        <v>0</v>
      </c>
      <c r="H238" s="45">
        <v>0</v>
      </c>
      <c r="I238" s="45">
        <v>0</v>
      </c>
      <c r="J238" s="45">
        <v>0</v>
      </c>
      <c r="K238" s="62">
        <v>0</v>
      </c>
      <c r="L238" s="45">
        <v>0</v>
      </c>
      <c r="M238" s="45">
        <v>0</v>
      </c>
      <c r="N238" s="45">
        <v>0</v>
      </c>
      <c r="O238" s="45">
        <v>0</v>
      </c>
      <c r="P238" s="45">
        <v>0</v>
      </c>
      <c r="Q238" s="45">
        <v>0</v>
      </c>
    </row>
    <row r="239" spans="1:17" s="3" customFormat="1" ht="11.25" x14ac:dyDescent="0.2">
      <c r="A239" s="39" t="s">
        <v>80</v>
      </c>
      <c r="B239" s="39"/>
      <c r="C239" s="44"/>
      <c r="D239" s="40"/>
      <c r="E239" s="44"/>
      <c r="F239" s="62">
        <f t="shared" si="102"/>
        <v>0</v>
      </c>
      <c r="G239" s="45">
        <v>0</v>
      </c>
      <c r="H239" s="45">
        <v>0</v>
      </c>
      <c r="I239" s="45">
        <v>0</v>
      </c>
      <c r="J239" s="45">
        <v>0</v>
      </c>
      <c r="K239" s="62">
        <v>0</v>
      </c>
      <c r="L239" s="45">
        <v>0</v>
      </c>
      <c r="M239" s="45">
        <v>0</v>
      </c>
      <c r="N239" s="45">
        <v>0</v>
      </c>
      <c r="O239" s="45">
        <v>0</v>
      </c>
      <c r="P239" s="45">
        <v>0</v>
      </c>
      <c r="Q239" s="45">
        <v>0</v>
      </c>
    </row>
    <row r="240" spans="1:17" s="3" customFormat="1" ht="22.5" x14ac:dyDescent="0.2">
      <c r="A240" s="47" t="s">
        <v>58</v>
      </c>
      <c r="B240" s="66" t="s">
        <v>8</v>
      </c>
      <c r="C240" s="87" t="s">
        <v>299</v>
      </c>
      <c r="D240" s="73" t="s">
        <v>14</v>
      </c>
      <c r="E240" s="44" t="s">
        <v>175</v>
      </c>
      <c r="F240" s="62">
        <f t="shared" si="102"/>
        <v>184.6</v>
      </c>
      <c r="G240" s="45">
        <v>0</v>
      </c>
      <c r="H240" s="45">
        <v>0</v>
      </c>
      <c r="I240" s="45">
        <v>184.6</v>
      </c>
      <c r="J240" s="45">
        <v>0</v>
      </c>
      <c r="K240" s="62">
        <v>0</v>
      </c>
      <c r="L240" s="45">
        <v>0</v>
      </c>
      <c r="M240" s="45">
        <v>0</v>
      </c>
      <c r="N240" s="45">
        <v>0</v>
      </c>
      <c r="O240" s="45">
        <v>0</v>
      </c>
      <c r="P240" s="45">
        <v>0</v>
      </c>
      <c r="Q240" s="45">
        <v>0</v>
      </c>
    </row>
    <row r="241" spans="1:17" s="3" customFormat="1" ht="22.5" x14ac:dyDescent="0.2">
      <c r="A241" s="48"/>
      <c r="B241" s="66"/>
      <c r="C241" s="88"/>
      <c r="D241" s="74"/>
      <c r="E241" s="44" t="s">
        <v>265</v>
      </c>
      <c r="F241" s="62">
        <f t="shared" si="102"/>
        <v>0</v>
      </c>
      <c r="G241" s="45">
        <v>0</v>
      </c>
      <c r="H241" s="45">
        <v>0</v>
      </c>
      <c r="I241" s="45">
        <v>0</v>
      </c>
      <c r="J241" s="45">
        <v>0</v>
      </c>
      <c r="K241" s="62">
        <v>0</v>
      </c>
      <c r="L241" s="45">
        <v>0</v>
      </c>
      <c r="M241" s="45">
        <v>0</v>
      </c>
      <c r="N241" s="45">
        <v>0</v>
      </c>
      <c r="O241" s="45">
        <v>0</v>
      </c>
      <c r="P241" s="45">
        <v>0</v>
      </c>
      <c r="Q241" s="45">
        <v>0</v>
      </c>
    </row>
    <row r="242" spans="1:17" s="3" customFormat="1" ht="33.75" x14ac:dyDescent="0.2">
      <c r="A242" s="49"/>
      <c r="B242" s="66"/>
      <c r="C242" s="44"/>
      <c r="D242" s="40" t="s">
        <v>11</v>
      </c>
      <c r="E242" s="44" t="s">
        <v>175</v>
      </c>
      <c r="F242" s="62">
        <f t="shared" si="102"/>
        <v>0</v>
      </c>
      <c r="G242" s="45">
        <v>0</v>
      </c>
      <c r="H242" s="45">
        <v>0</v>
      </c>
      <c r="I242" s="45">
        <v>0</v>
      </c>
      <c r="J242" s="45">
        <v>0</v>
      </c>
      <c r="K242" s="62">
        <v>0</v>
      </c>
      <c r="L242" s="45">
        <v>0</v>
      </c>
      <c r="M242" s="45">
        <v>0</v>
      </c>
      <c r="N242" s="45">
        <v>0</v>
      </c>
      <c r="O242" s="45">
        <v>0</v>
      </c>
      <c r="P242" s="45">
        <v>0</v>
      </c>
      <c r="Q242" s="45">
        <v>0</v>
      </c>
    </row>
    <row r="243" spans="1:17" s="3" customFormat="1" ht="11.25" x14ac:dyDescent="0.2">
      <c r="A243" s="12" t="s">
        <v>89</v>
      </c>
      <c r="B243" s="39"/>
      <c r="C243" s="44"/>
      <c r="D243" s="40"/>
      <c r="E243" s="44"/>
      <c r="F243" s="13">
        <f t="shared" si="102"/>
        <v>184.6</v>
      </c>
      <c r="G243" s="13">
        <f>G244+G245+G246</f>
        <v>0</v>
      </c>
      <c r="H243" s="13">
        <f t="shared" ref="H243:K243" si="123">H244+H245+H246</f>
        <v>0</v>
      </c>
      <c r="I243" s="13">
        <f t="shared" si="123"/>
        <v>184.6</v>
      </c>
      <c r="J243" s="13">
        <f t="shared" si="123"/>
        <v>0</v>
      </c>
      <c r="K243" s="13">
        <f t="shared" si="123"/>
        <v>0</v>
      </c>
      <c r="L243" s="13">
        <f t="shared" ref="L243:Q243" si="124">L244+L245+L246</f>
        <v>0</v>
      </c>
      <c r="M243" s="13">
        <f t="shared" si="124"/>
        <v>0</v>
      </c>
      <c r="N243" s="13">
        <f t="shared" si="124"/>
        <v>0</v>
      </c>
      <c r="O243" s="13">
        <f t="shared" si="124"/>
        <v>0</v>
      </c>
      <c r="P243" s="13">
        <f t="shared" si="124"/>
        <v>0</v>
      </c>
      <c r="Q243" s="13">
        <f t="shared" si="124"/>
        <v>0</v>
      </c>
    </row>
    <row r="244" spans="1:17" s="3" customFormat="1" ht="11.25" x14ac:dyDescent="0.2">
      <c r="A244" s="39" t="s">
        <v>5</v>
      </c>
      <c r="B244" s="39"/>
      <c r="C244" s="44"/>
      <c r="D244" s="40"/>
      <c r="E244" s="44"/>
      <c r="F244" s="62">
        <f t="shared" si="102"/>
        <v>184.6</v>
      </c>
      <c r="G244" s="45">
        <f>G240+G242</f>
        <v>0</v>
      </c>
      <c r="H244" s="45">
        <f t="shared" ref="H244:K244" si="125">H240+H242</f>
        <v>0</v>
      </c>
      <c r="I244" s="45">
        <f t="shared" si="125"/>
        <v>184.6</v>
      </c>
      <c r="J244" s="45">
        <f t="shared" si="125"/>
        <v>0</v>
      </c>
      <c r="K244" s="62">
        <f t="shared" si="125"/>
        <v>0</v>
      </c>
      <c r="L244" s="45">
        <f t="shared" ref="L244:Q244" si="126">L240+L242</f>
        <v>0</v>
      </c>
      <c r="M244" s="45">
        <f t="shared" si="126"/>
        <v>0</v>
      </c>
      <c r="N244" s="45">
        <f t="shared" si="126"/>
        <v>0</v>
      </c>
      <c r="O244" s="45">
        <f t="shared" si="126"/>
        <v>0</v>
      </c>
      <c r="P244" s="45">
        <f t="shared" si="126"/>
        <v>0</v>
      </c>
      <c r="Q244" s="45">
        <f t="shared" si="126"/>
        <v>0</v>
      </c>
    </row>
    <row r="245" spans="1:17" s="3" customFormat="1" ht="11.25" x14ac:dyDescent="0.2">
      <c r="A245" s="39" t="s">
        <v>251</v>
      </c>
      <c r="B245" s="39"/>
      <c r="C245" s="44"/>
      <c r="D245" s="40"/>
      <c r="E245" s="44"/>
      <c r="F245" s="62">
        <f t="shared" si="102"/>
        <v>0</v>
      </c>
      <c r="G245" s="45">
        <f>G241</f>
        <v>0</v>
      </c>
      <c r="H245" s="45">
        <f t="shared" ref="H245:K245" si="127">H241</f>
        <v>0</v>
      </c>
      <c r="I245" s="45">
        <f t="shared" si="127"/>
        <v>0</v>
      </c>
      <c r="J245" s="45">
        <f t="shared" si="127"/>
        <v>0</v>
      </c>
      <c r="K245" s="62">
        <f t="shared" si="127"/>
        <v>0</v>
      </c>
      <c r="L245" s="45">
        <f t="shared" ref="L245:Q245" si="128">L241</f>
        <v>0</v>
      </c>
      <c r="M245" s="45">
        <f t="shared" si="128"/>
        <v>0</v>
      </c>
      <c r="N245" s="45">
        <f t="shared" si="128"/>
        <v>0</v>
      </c>
      <c r="O245" s="45">
        <f t="shared" si="128"/>
        <v>0</v>
      </c>
      <c r="P245" s="45">
        <f t="shared" si="128"/>
        <v>0</v>
      </c>
      <c r="Q245" s="45">
        <f t="shared" si="128"/>
        <v>0</v>
      </c>
    </row>
    <row r="246" spans="1:17" s="3" customFormat="1" ht="11.25" x14ac:dyDescent="0.2">
      <c r="A246" s="39" t="s">
        <v>80</v>
      </c>
      <c r="B246" s="39"/>
      <c r="C246" s="44"/>
      <c r="D246" s="40"/>
      <c r="E246" s="44"/>
      <c r="F246" s="62">
        <f t="shared" si="102"/>
        <v>0</v>
      </c>
      <c r="G246" s="45">
        <v>0</v>
      </c>
      <c r="H246" s="45">
        <v>0</v>
      </c>
      <c r="I246" s="45">
        <v>0</v>
      </c>
      <c r="J246" s="45">
        <v>0</v>
      </c>
      <c r="K246" s="62">
        <v>0</v>
      </c>
      <c r="L246" s="45">
        <v>0</v>
      </c>
      <c r="M246" s="45">
        <v>0</v>
      </c>
      <c r="N246" s="45">
        <v>0</v>
      </c>
      <c r="O246" s="45">
        <v>0</v>
      </c>
      <c r="P246" s="45">
        <v>0</v>
      </c>
      <c r="Q246" s="45">
        <v>0</v>
      </c>
    </row>
    <row r="247" spans="1:17" s="3" customFormat="1" ht="22.5" x14ac:dyDescent="0.2">
      <c r="A247" s="66" t="s">
        <v>59</v>
      </c>
      <c r="B247" s="66" t="s">
        <v>8</v>
      </c>
      <c r="C247" s="87" t="s">
        <v>300</v>
      </c>
      <c r="D247" s="73" t="s">
        <v>14</v>
      </c>
      <c r="E247" s="44" t="s">
        <v>268</v>
      </c>
      <c r="F247" s="62">
        <f t="shared" si="102"/>
        <v>0</v>
      </c>
      <c r="G247" s="45">
        <v>0</v>
      </c>
      <c r="H247" s="45">
        <v>0</v>
      </c>
      <c r="I247" s="45">
        <v>0</v>
      </c>
      <c r="J247" s="45">
        <v>0</v>
      </c>
      <c r="K247" s="62">
        <v>0</v>
      </c>
      <c r="L247" s="45">
        <v>0</v>
      </c>
      <c r="M247" s="45">
        <v>0</v>
      </c>
      <c r="N247" s="45">
        <v>0</v>
      </c>
      <c r="O247" s="45">
        <v>0</v>
      </c>
      <c r="P247" s="45">
        <v>0</v>
      </c>
      <c r="Q247" s="45">
        <v>0</v>
      </c>
    </row>
    <row r="248" spans="1:17" s="3" customFormat="1" ht="22.5" x14ac:dyDescent="0.2">
      <c r="A248" s="66"/>
      <c r="B248" s="66"/>
      <c r="C248" s="88"/>
      <c r="D248" s="74"/>
      <c r="E248" s="44" t="s">
        <v>265</v>
      </c>
      <c r="F248" s="62">
        <f t="shared" si="102"/>
        <v>493</v>
      </c>
      <c r="G248" s="45">
        <v>0</v>
      </c>
      <c r="H248" s="45">
        <v>0</v>
      </c>
      <c r="I248" s="45">
        <v>0</v>
      </c>
      <c r="J248" s="45">
        <v>393</v>
      </c>
      <c r="K248" s="62">
        <v>100</v>
      </c>
      <c r="L248" s="45">
        <v>0</v>
      </c>
      <c r="M248" s="45">
        <v>0</v>
      </c>
      <c r="N248" s="45">
        <v>0</v>
      </c>
      <c r="O248" s="45">
        <v>0</v>
      </c>
      <c r="P248" s="45">
        <v>0</v>
      </c>
      <c r="Q248" s="45">
        <v>0</v>
      </c>
    </row>
    <row r="249" spans="1:17" s="3" customFormat="1" ht="33.75" x14ac:dyDescent="0.2">
      <c r="A249" s="66"/>
      <c r="B249" s="66"/>
      <c r="C249" s="44" t="s">
        <v>301</v>
      </c>
      <c r="D249" s="40" t="s">
        <v>11</v>
      </c>
      <c r="E249" s="44" t="s">
        <v>175</v>
      </c>
      <c r="F249" s="62">
        <f t="shared" si="102"/>
        <v>545</v>
      </c>
      <c r="G249" s="45">
        <v>0</v>
      </c>
      <c r="H249" s="45">
        <v>0</v>
      </c>
      <c r="I249" s="45">
        <v>0</v>
      </c>
      <c r="J249" s="45">
        <v>545</v>
      </c>
      <c r="K249" s="62">
        <v>0</v>
      </c>
      <c r="L249" s="45">
        <v>0</v>
      </c>
      <c r="M249" s="45">
        <v>0</v>
      </c>
      <c r="N249" s="45">
        <v>0</v>
      </c>
      <c r="O249" s="45">
        <v>0</v>
      </c>
      <c r="P249" s="45">
        <v>0</v>
      </c>
      <c r="Q249" s="45">
        <v>0</v>
      </c>
    </row>
    <row r="250" spans="1:17" s="3" customFormat="1" ht="11.25" x14ac:dyDescent="0.2">
      <c r="A250" s="12" t="s">
        <v>89</v>
      </c>
      <c r="B250" s="39"/>
      <c r="C250" s="44"/>
      <c r="D250" s="40"/>
      <c r="E250" s="44"/>
      <c r="F250" s="13">
        <f t="shared" si="102"/>
        <v>1038</v>
      </c>
      <c r="G250" s="13">
        <f>G251+G252+G253</f>
        <v>0</v>
      </c>
      <c r="H250" s="13">
        <f t="shared" ref="H250:K250" si="129">H251+H252+H253</f>
        <v>0</v>
      </c>
      <c r="I250" s="13">
        <f t="shared" si="129"/>
        <v>0</v>
      </c>
      <c r="J250" s="13">
        <f t="shared" si="129"/>
        <v>938</v>
      </c>
      <c r="K250" s="13">
        <f t="shared" si="129"/>
        <v>100</v>
      </c>
      <c r="L250" s="13">
        <f t="shared" ref="L250:Q250" si="130">L251+L252+L253</f>
        <v>0</v>
      </c>
      <c r="M250" s="13">
        <f t="shared" si="130"/>
        <v>0</v>
      </c>
      <c r="N250" s="13">
        <f t="shared" si="130"/>
        <v>0</v>
      </c>
      <c r="O250" s="13">
        <f t="shared" si="130"/>
        <v>0</v>
      </c>
      <c r="P250" s="13">
        <f t="shared" si="130"/>
        <v>0</v>
      </c>
      <c r="Q250" s="13">
        <f t="shared" si="130"/>
        <v>0</v>
      </c>
    </row>
    <row r="251" spans="1:17" s="3" customFormat="1" ht="11.25" x14ac:dyDescent="0.2">
      <c r="A251" s="39" t="s">
        <v>5</v>
      </c>
      <c r="B251" s="39"/>
      <c r="C251" s="44"/>
      <c r="D251" s="40"/>
      <c r="E251" s="44"/>
      <c r="F251" s="62">
        <f t="shared" si="102"/>
        <v>545</v>
      </c>
      <c r="G251" s="45">
        <f>G247+G249</f>
        <v>0</v>
      </c>
      <c r="H251" s="45">
        <f t="shared" ref="H251:K251" si="131">H247+H249</f>
        <v>0</v>
      </c>
      <c r="I251" s="45">
        <f t="shared" si="131"/>
        <v>0</v>
      </c>
      <c r="J251" s="45">
        <f t="shared" si="131"/>
        <v>545</v>
      </c>
      <c r="K251" s="62">
        <f t="shared" si="131"/>
        <v>0</v>
      </c>
      <c r="L251" s="45">
        <f t="shared" ref="L251:Q251" si="132">L247+L249</f>
        <v>0</v>
      </c>
      <c r="M251" s="45">
        <f t="shared" si="132"/>
        <v>0</v>
      </c>
      <c r="N251" s="45">
        <f t="shared" si="132"/>
        <v>0</v>
      </c>
      <c r="O251" s="45">
        <f t="shared" si="132"/>
        <v>0</v>
      </c>
      <c r="P251" s="45">
        <f t="shared" si="132"/>
        <v>0</v>
      </c>
      <c r="Q251" s="45">
        <f t="shared" si="132"/>
        <v>0</v>
      </c>
    </row>
    <row r="252" spans="1:17" s="3" customFormat="1" ht="11.25" x14ac:dyDescent="0.2">
      <c r="A252" s="39" t="s">
        <v>251</v>
      </c>
      <c r="B252" s="39"/>
      <c r="C252" s="44"/>
      <c r="D252" s="40"/>
      <c r="E252" s="44"/>
      <c r="F252" s="62">
        <f t="shared" si="102"/>
        <v>493</v>
      </c>
      <c r="G252" s="45">
        <f>G248</f>
        <v>0</v>
      </c>
      <c r="H252" s="45">
        <f t="shared" ref="H252:K252" si="133">H248</f>
        <v>0</v>
      </c>
      <c r="I252" s="45">
        <f t="shared" si="133"/>
        <v>0</v>
      </c>
      <c r="J252" s="45">
        <f t="shared" si="133"/>
        <v>393</v>
      </c>
      <c r="K252" s="62">
        <f t="shared" si="133"/>
        <v>100</v>
      </c>
      <c r="L252" s="45">
        <f t="shared" ref="L252:Q252" si="134">L248</f>
        <v>0</v>
      </c>
      <c r="M252" s="45">
        <f t="shared" si="134"/>
        <v>0</v>
      </c>
      <c r="N252" s="45">
        <f t="shared" si="134"/>
        <v>0</v>
      </c>
      <c r="O252" s="45">
        <f t="shared" si="134"/>
        <v>0</v>
      </c>
      <c r="P252" s="45">
        <f t="shared" si="134"/>
        <v>0</v>
      </c>
      <c r="Q252" s="45">
        <f t="shared" si="134"/>
        <v>0</v>
      </c>
    </row>
    <row r="253" spans="1:17" s="3" customFormat="1" ht="11.25" x14ac:dyDescent="0.2">
      <c r="A253" s="39" t="s">
        <v>80</v>
      </c>
      <c r="B253" s="39"/>
      <c r="C253" s="44"/>
      <c r="D253" s="40"/>
      <c r="E253" s="44"/>
      <c r="F253" s="62">
        <f t="shared" si="102"/>
        <v>0</v>
      </c>
      <c r="G253" s="45">
        <v>0</v>
      </c>
      <c r="H253" s="45">
        <v>0</v>
      </c>
      <c r="I253" s="45">
        <v>0</v>
      </c>
      <c r="J253" s="45">
        <v>0</v>
      </c>
      <c r="K253" s="62">
        <v>0</v>
      </c>
      <c r="L253" s="45">
        <v>0</v>
      </c>
      <c r="M253" s="45">
        <v>0</v>
      </c>
      <c r="N253" s="45">
        <v>0</v>
      </c>
      <c r="O253" s="45">
        <v>0</v>
      </c>
      <c r="P253" s="45">
        <v>0</v>
      </c>
      <c r="Q253" s="45">
        <v>0</v>
      </c>
    </row>
    <row r="254" spans="1:17" s="3" customFormat="1" ht="67.5" x14ac:dyDescent="0.2">
      <c r="A254" s="39" t="s">
        <v>82</v>
      </c>
      <c r="B254" s="39" t="s">
        <v>29</v>
      </c>
      <c r="C254" s="44" t="s">
        <v>47</v>
      </c>
      <c r="D254" s="40" t="s">
        <v>14</v>
      </c>
      <c r="E254" s="44" t="s">
        <v>265</v>
      </c>
      <c r="F254" s="62">
        <f t="shared" si="102"/>
        <v>500</v>
      </c>
      <c r="G254" s="45">
        <v>0</v>
      </c>
      <c r="H254" s="45">
        <v>0</v>
      </c>
      <c r="I254" s="45">
        <v>0</v>
      </c>
      <c r="J254" s="45">
        <v>0</v>
      </c>
      <c r="K254" s="62">
        <v>500</v>
      </c>
      <c r="L254" s="45">
        <v>0</v>
      </c>
      <c r="M254" s="45">
        <v>0</v>
      </c>
      <c r="N254" s="45">
        <v>0</v>
      </c>
      <c r="O254" s="45">
        <v>0</v>
      </c>
      <c r="P254" s="45">
        <v>0</v>
      </c>
      <c r="Q254" s="45">
        <v>0</v>
      </c>
    </row>
    <row r="255" spans="1:17" s="3" customFormat="1" ht="11.25" x14ac:dyDescent="0.2">
      <c r="A255" s="12" t="s">
        <v>89</v>
      </c>
      <c r="B255" s="39"/>
      <c r="C255" s="44"/>
      <c r="D255" s="40"/>
      <c r="E255" s="44"/>
      <c r="F255" s="13">
        <f t="shared" si="102"/>
        <v>500</v>
      </c>
      <c r="G255" s="13">
        <f>G256+G257+G258</f>
        <v>0</v>
      </c>
      <c r="H255" s="13">
        <f t="shared" ref="H255:K255" si="135">H256+H257+H258</f>
        <v>0</v>
      </c>
      <c r="I255" s="13">
        <f t="shared" si="135"/>
        <v>0</v>
      </c>
      <c r="J255" s="13">
        <f t="shared" si="135"/>
        <v>0</v>
      </c>
      <c r="K255" s="13">
        <f t="shared" si="135"/>
        <v>500</v>
      </c>
      <c r="L255" s="13">
        <f t="shared" ref="L255:Q255" si="136">L256+L257+L258</f>
        <v>0</v>
      </c>
      <c r="M255" s="13">
        <f t="shared" si="136"/>
        <v>0</v>
      </c>
      <c r="N255" s="13">
        <f t="shared" si="136"/>
        <v>0</v>
      </c>
      <c r="O255" s="13">
        <f t="shared" si="136"/>
        <v>0</v>
      </c>
      <c r="P255" s="13">
        <f t="shared" si="136"/>
        <v>0</v>
      </c>
      <c r="Q255" s="13">
        <f t="shared" si="136"/>
        <v>0</v>
      </c>
    </row>
    <row r="256" spans="1:17" s="3" customFormat="1" ht="11.25" x14ac:dyDescent="0.2">
      <c r="A256" s="39" t="s">
        <v>5</v>
      </c>
      <c r="B256" s="39"/>
      <c r="C256" s="44"/>
      <c r="D256" s="40"/>
      <c r="E256" s="44"/>
      <c r="F256" s="62">
        <f t="shared" si="102"/>
        <v>0</v>
      </c>
      <c r="G256" s="45">
        <v>0</v>
      </c>
      <c r="H256" s="45">
        <v>0</v>
      </c>
      <c r="I256" s="45">
        <v>0</v>
      </c>
      <c r="J256" s="45">
        <v>0</v>
      </c>
      <c r="K256" s="62">
        <v>0</v>
      </c>
      <c r="L256" s="45">
        <v>0</v>
      </c>
      <c r="M256" s="45">
        <v>0</v>
      </c>
      <c r="N256" s="45">
        <v>0</v>
      </c>
      <c r="O256" s="45">
        <v>0</v>
      </c>
      <c r="P256" s="45">
        <v>0</v>
      </c>
      <c r="Q256" s="45">
        <v>0</v>
      </c>
    </row>
    <row r="257" spans="1:17" s="3" customFormat="1" ht="11.25" x14ac:dyDescent="0.2">
      <c r="A257" s="39" t="s">
        <v>251</v>
      </c>
      <c r="B257" s="39"/>
      <c r="C257" s="44"/>
      <c r="D257" s="40"/>
      <c r="E257" s="44"/>
      <c r="F257" s="62">
        <f t="shared" si="102"/>
        <v>500</v>
      </c>
      <c r="G257" s="45">
        <f>G254</f>
        <v>0</v>
      </c>
      <c r="H257" s="45">
        <f t="shared" ref="H257:K257" si="137">H254</f>
        <v>0</v>
      </c>
      <c r="I257" s="45">
        <f t="shared" si="137"/>
        <v>0</v>
      </c>
      <c r="J257" s="45">
        <f t="shared" si="137"/>
        <v>0</v>
      </c>
      <c r="K257" s="62">
        <f t="shared" si="137"/>
        <v>500</v>
      </c>
      <c r="L257" s="45">
        <f t="shared" ref="L257:Q257" si="138">L254</f>
        <v>0</v>
      </c>
      <c r="M257" s="45">
        <f t="shared" si="138"/>
        <v>0</v>
      </c>
      <c r="N257" s="45">
        <f t="shared" si="138"/>
        <v>0</v>
      </c>
      <c r="O257" s="45">
        <f t="shared" si="138"/>
        <v>0</v>
      </c>
      <c r="P257" s="45">
        <f t="shared" si="138"/>
        <v>0</v>
      </c>
      <c r="Q257" s="45">
        <f t="shared" si="138"/>
        <v>0</v>
      </c>
    </row>
    <row r="258" spans="1:17" s="3" customFormat="1" ht="11.25" x14ac:dyDescent="0.2">
      <c r="A258" s="39" t="s">
        <v>80</v>
      </c>
      <c r="B258" s="39"/>
      <c r="C258" s="44"/>
      <c r="D258" s="40"/>
      <c r="E258" s="44"/>
      <c r="F258" s="62">
        <f t="shared" si="102"/>
        <v>0</v>
      </c>
      <c r="G258" s="45">
        <v>0</v>
      </c>
      <c r="H258" s="45">
        <v>0</v>
      </c>
      <c r="I258" s="45">
        <v>0</v>
      </c>
      <c r="J258" s="45">
        <v>0</v>
      </c>
      <c r="K258" s="62">
        <v>0</v>
      </c>
      <c r="L258" s="45">
        <v>0</v>
      </c>
      <c r="M258" s="45">
        <v>0</v>
      </c>
      <c r="N258" s="45">
        <v>0</v>
      </c>
      <c r="O258" s="45">
        <v>0</v>
      </c>
      <c r="P258" s="45">
        <v>0</v>
      </c>
      <c r="Q258" s="45">
        <v>0</v>
      </c>
    </row>
    <row r="259" spans="1:17" s="3" customFormat="1" ht="45" x14ac:dyDescent="0.2">
      <c r="A259" s="39" t="s">
        <v>60</v>
      </c>
      <c r="B259" s="39" t="s">
        <v>8</v>
      </c>
      <c r="C259" s="44" t="s">
        <v>47</v>
      </c>
      <c r="D259" s="40" t="s">
        <v>14</v>
      </c>
      <c r="E259" s="44" t="s">
        <v>265</v>
      </c>
      <c r="F259" s="62">
        <f t="shared" si="102"/>
        <v>150</v>
      </c>
      <c r="G259" s="45">
        <v>0</v>
      </c>
      <c r="H259" s="45">
        <v>0</v>
      </c>
      <c r="I259" s="45">
        <v>0</v>
      </c>
      <c r="J259" s="45">
        <v>0</v>
      </c>
      <c r="K259" s="62">
        <v>150</v>
      </c>
      <c r="L259" s="45">
        <v>0</v>
      </c>
      <c r="M259" s="45">
        <v>0</v>
      </c>
      <c r="N259" s="45">
        <v>0</v>
      </c>
      <c r="O259" s="45">
        <v>0</v>
      </c>
      <c r="P259" s="45">
        <v>0</v>
      </c>
      <c r="Q259" s="45">
        <v>0</v>
      </c>
    </row>
    <row r="260" spans="1:17" s="3" customFormat="1" ht="11.25" x14ac:dyDescent="0.2">
      <c r="A260" s="12" t="s">
        <v>89</v>
      </c>
      <c r="B260" s="39"/>
      <c r="C260" s="44"/>
      <c r="D260" s="41"/>
      <c r="E260" s="44"/>
      <c r="F260" s="13">
        <f t="shared" si="102"/>
        <v>150</v>
      </c>
      <c r="G260" s="13">
        <f>G261+G262+G263</f>
        <v>0</v>
      </c>
      <c r="H260" s="13">
        <f t="shared" ref="H260:K260" si="139">H261+H262+H263</f>
        <v>0</v>
      </c>
      <c r="I260" s="13">
        <f t="shared" si="139"/>
        <v>0</v>
      </c>
      <c r="J260" s="13">
        <f t="shared" si="139"/>
        <v>0</v>
      </c>
      <c r="K260" s="13">
        <f t="shared" si="139"/>
        <v>150</v>
      </c>
      <c r="L260" s="13">
        <f t="shared" ref="L260:Q260" si="140">L261+L262+L263</f>
        <v>0</v>
      </c>
      <c r="M260" s="13">
        <f t="shared" si="140"/>
        <v>0</v>
      </c>
      <c r="N260" s="13">
        <f t="shared" si="140"/>
        <v>0</v>
      </c>
      <c r="O260" s="13">
        <f t="shared" si="140"/>
        <v>0</v>
      </c>
      <c r="P260" s="13">
        <f t="shared" si="140"/>
        <v>0</v>
      </c>
      <c r="Q260" s="13">
        <f t="shared" si="140"/>
        <v>0</v>
      </c>
    </row>
    <row r="261" spans="1:17" s="3" customFormat="1" ht="11.25" x14ac:dyDescent="0.2">
      <c r="A261" s="39" t="s">
        <v>5</v>
      </c>
      <c r="B261" s="39"/>
      <c r="C261" s="44"/>
      <c r="D261" s="41"/>
      <c r="E261" s="44"/>
      <c r="F261" s="62">
        <f t="shared" si="102"/>
        <v>0</v>
      </c>
      <c r="G261" s="45">
        <v>0</v>
      </c>
      <c r="H261" s="45">
        <v>0</v>
      </c>
      <c r="I261" s="45">
        <v>0</v>
      </c>
      <c r="J261" s="45">
        <v>0</v>
      </c>
      <c r="K261" s="62">
        <v>0</v>
      </c>
      <c r="L261" s="45">
        <v>0</v>
      </c>
      <c r="M261" s="45">
        <v>0</v>
      </c>
      <c r="N261" s="45">
        <v>0</v>
      </c>
      <c r="O261" s="45">
        <v>0</v>
      </c>
      <c r="P261" s="45">
        <v>0</v>
      </c>
      <c r="Q261" s="45">
        <v>0</v>
      </c>
    </row>
    <row r="262" spans="1:17" s="3" customFormat="1" ht="11.25" x14ac:dyDescent="0.2">
      <c r="A262" s="39" t="s">
        <v>251</v>
      </c>
      <c r="B262" s="39"/>
      <c r="C262" s="44"/>
      <c r="D262" s="41"/>
      <c r="E262" s="44"/>
      <c r="F262" s="62">
        <f t="shared" si="102"/>
        <v>150</v>
      </c>
      <c r="G262" s="45">
        <f>G259</f>
        <v>0</v>
      </c>
      <c r="H262" s="45">
        <f t="shared" ref="H262:K262" si="141">H259</f>
        <v>0</v>
      </c>
      <c r="I262" s="45">
        <f t="shared" si="141"/>
        <v>0</v>
      </c>
      <c r="J262" s="45">
        <f t="shared" si="141"/>
        <v>0</v>
      </c>
      <c r="K262" s="62">
        <f t="shared" si="141"/>
        <v>150</v>
      </c>
      <c r="L262" s="45">
        <f t="shared" ref="L262:Q262" si="142">L259</f>
        <v>0</v>
      </c>
      <c r="M262" s="45">
        <f t="shared" si="142"/>
        <v>0</v>
      </c>
      <c r="N262" s="45">
        <f t="shared" si="142"/>
        <v>0</v>
      </c>
      <c r="O262" s="45">
        <f t="shared" si="142"/>
        <v>0</v>
      </c>
      <c r="P262" s="45">
        <f t="shared" si="142"/>
        <v>0</v>
      </c>
      <c r="Q262" s="45">
        <f t="shared" si="142"/>
        <v>0</v>
      </c>
    </row>
    <row r="263" spans="1:17" s="3" customFormat="1" ht="11.25" x14ac:dyDescent="0.2">
      <c r="A263" s="39" t="s">
        <v>80</v>
      </c>
      <c r="B263" s="39"/>
      <c r="C263" s="44"/>
      <c r="D263" s="41"/>
      <c r="E263" s="44"/>
      <c r="F263" s="62">
        <f t="shared" si="102"/>
        <v>0</v>
      </c>
      <c r="G263" s="45">
        <v>0</v>
      </c>
      <c r="H263" s="45">
        <v>0</v>
      </c>
      <c r="I263" s="45">
        <v>0</v>
      </c>
      <c r="J263" s="45">
        <v>0</v>
      </c>
      <c r="K263" s="62">
        <v>0</v>
      </c>
      <c r="L263" s="45">
        <v>0</v>
      </c>
      <c r="M263" s="45">
        <v>0</v>
      </c>
      <c r="N263" s="45">
        <v>0</v>
      </c>
      <c r="O263" s="45">
        <v>0</v>
      </c>
      <c r="P263" s="45">
        <v>0</v>
      </c>
      <c r="Q263" s="45">
        <v>0</v>
      </c>
    </row>
    <row r="264" spans="1:17" s="3" customFormat="1" ht="33.75" x14ac:dyDescent="0.2">
      <c r="A264" s="39" t="s">
        <v>83</v>
      </c>
      <c r="B264" s="39" t="s">
        <v>29</v>
      </c>
      <c r="C264" s="44" t="s">
        <v>42</v>
      </c>
      <c r="D264" s="41" t="s">
        <v>14</v>
      </c>
      <c r="E264" s="44" t="s">
        <v>265</v>
      </c>
      <c r="F264" s="62">
        <f t="shared" si="102"/>
        <v>155</v>
      </c>
      <c r="G264" s="45">
        <v>0</v>
      </c>
      <c r="H264" s="45">
        <v>0</v>
      </c>
      <c r="I264" s="45">
        <v>0</v>
      </c>
      <c r="J264" s="45">
        <v>0</v>
      </c>
      <c r="K264" s="62">
        <v>155</v>
      </c>
      <c r="L264" s="45">
        <v>0</v>
      </c>
      <c r="M264" s="45">
        <v>0</v>
      </c>
      <c r="N264" s="45">
        <v>0</v>
      </c>
      <c r="O264" s="45">
        <v>0</v>
      </c>
      <c r="P264" s="45">
        <v>0</v>
      </c>
      <c r="Q264" s="45">
        <v>0</v>
      </c>
    </row>
    <row r="265" spans="1:17" s="3" customFormat="1" ht="11.25" x14ac:dyDescent="0.2">
      <c r="A265" s="12" t="s">
        <v>89</v>
      </c>
      <c r="B265" s="39"/>
      <c r="C265" s="44"/>
      <c r="D265" s="40"/>
      <c r="E265" s="44"/>
      <c r="F265" s="13">
        <f t="shared" si="102"/>
        <v>155</v>
      </c>
      <c r="G265" s="13">
        <f>G266+G267+G268</f>
        <v>0</v>
      </c>
      <c r="H265" s="13">
        <f t="shared" ref="H265:K265" si="143">H266+H267+H268</f>
        <v>0</v>
      </c>
      <c r="I265" s="13">
        <f t="shared" si="143"/>
        <v>0</v>
      </c>
      <c r="J265" s="13">
        <f t="shared" si="143"/>
        <v>0</v>
      </c>
      <c r="K265" s="13">
        <f t="shared" si="143"/>
        <v>155</v>
      </c>
      <c r="L265" s="13">
        <f t="shared" ref="L265:Q265" si="144">L266+L267+L268</f>
        <v>0</v>
      </c>
      <c r="M265" s="13">
        <f t="shared" si="144"/>
        <v>0</v>
      </c>
      <c r="N265" s="13">
        <f t="shared" si="144"/>
        <v>0</v>
      </c>
      <c r="O265" s="13">
        <f t="shared" si="144"/>
        <v>0</v>
      </c>
      <c r="P265" s="13">
        <f t="shared" si="144"/>
        <v>0</v>
      </c>
      <c r="Q265" s="13">
        <f t="shared" si="144"/>
        <v>0</v>
      </c>
    </row>
    <row r="266" spans="1:17" s="3" customFormat="1" ht="11.25" x14ac:dyDescent="0.2">
      <c r="A266" s="39" t="s">
        <v>5</v>
      </c>
      <c r="B266" s="39"/>
      <c r="C266" s="44"/>
      <c r="D266" s="40"/>
      <c r="E266" s="44"/>
      <c r="F266" s="62">
        <f t="shared" si="102"/>
        <v>0</v>
      </c>
      <c r="G266" s="45">
        <v>0</v>
      </c>
      <c r="H266" s="45">
        <v>0</v>
      </c>
      <c r="I266" s="45">
        <v>0</v>
      </c>
      <c r="J266" s="45">
        <v>0</v>
      </c>
      <c r="K266" s="62">
        <v>0</v>
      </c>
      <c r="L266" s="45">
        <v>0</v>
      </c>
      <c r="M266" s="45">
        <v>0</v>
      </c>
      <c r="N266" s="45">
        <v>0</v>
      </c>
      <c r="O266" s="45">
        <v>0</v>
      </c>
      <c r="P266" s="45">
        <v>0</v>
      </c>
      <c r="Q266" s="45">
        <v>0</v>
      </c>
    </row>
    <row r="267" spans="1:17" s="3" customFormat="1" ht="11.25" x14ac:dyDescent="0.2">
      <c r="A267" s="39" t="s">
        <v>251</v>
      </c>
      <c r="B267" s="39"/>
      <c r="C267" s="44"/>
      <c r="D267" s="40"/>
      <c r="E267" s="44"/>
      <c r="F267" s="62">
        <f t="shared" si="102"/>
        <v>155</v>
      </c>
      <c r="G267" s="45">
        <f>G264</f>
        <v>0</v>
      </c>
      <c r="H267" s="45">
        <f t="shared" ref="H267:K267" si="145">H264</f>
        <v>0</v>
      </c>
      <c r="I267" s="45">
        <f t="shared" si="145"/>
        <v>0</v>
      </c>
      <c r="J267" s="45">
        <f t="shared" si="145"/>
        <v>0</v>
      </c>
      <c r="K267" s="62">
        <f t="shared" si="145"/>
        <v>155</v>
      </c>
      <c r="L267" s="45">
        <f t="shared" ref="L267:Q267" si="146">L264</f>
        <v>0</v>
      </c>
      <c r="M267" s="45">
        <f t="shared" si="146"/>
        <v>0</v>
      </c>
      <c r="N267" s="45">
        <f t="shared" si="146"/>
        <v>0</v>
      </c>
      <c r="O267" s="45">
        <f t="shared" si="146"/>
        <v>0</v>
      </c>
      <c r="P267" s="45">
        <f t="shared" si="146"/>
        <v>0</v>
      </c>
      <c r="Q267" s="45">
        <f t="shared" si="146"/>
        <v>0</v>
      </c>
    </row>
    <row r="268" spans="1:17" s="3" customFormat="1" ht="11.25" x14ac:dyDescent="0.2">
      <c r="A268" s="39" t="s">
        <v>80</v>
      </c>
      <c r="B268" s="39"/>
      <c r="C268" s="44"/>
      <c r="D268" s="41"/>
      <c r="E268" s="44"/>
      <c r="F268" s="62">
        <f t="shared" si="102"/>
        <v>0</v>
      </c>
      <c r="G268" s="45">
        <v>0</v>
      </c>
      <c r="H268" s="45">
        <v>0</v>
      </c>
      <c r="I268" s="45">
        <v>0</v>
      </c>
      <c r="J268" s="45">
        <v>0</v>
      </c>
      <c r="K268" s="62">
        <v>0</v>
      </c>
      <c r="L268" s="45">
        <v>0</v>
      </c>
      <c r="M268" s="45">
        <v>0</v>
      </c>
      <c r="N268" s="45">
        <v>0</v>
      </c>
      <c r="O268" s="45">
        <v>0</v>
      </c>
      <c r="P268" s="45">
        <v>0</v>
      </c>
      <c r="Q268" s="45">
        <v>0</v>
      </c>
    </row>
    <row r="269" spans="1:17" s="3" customFormat="1" ht="33.75" x14ac:dyDescent="0.2">
      <c r="A269" s="39" t="s">
        <v>84</v>
      </c>
      <c r="B269" s="39" t="s">
        <v>8</v>
      </c>
      <c r="C269" s="44" t="s">
        <v>30</v>
      </c>
      <c r="D269" s="41" t="s">
        <v>14</v>
      </c>
      <c r="E269" s="44" t="s">
        <v>265</v>
      </c>
      <c r="F269" s="62">
        <f t="shared" si="102"/>
        <v>0</v>
      </c>
      <c r="G269" s="45">
        <v>0</v>
      </c>
      <c r="H269" s="45">
        <v>0</v>
      </c>
      <c r="I269" s="45">
        <v>0</v>
      </c>
      <c r="J269" s="45">
        <v>0</v>
      </c>
      <c r="K269" s="62">
        <v>0</v>
      </c>
      <c r="L269" s="45">
        <v>0</v>
      </c>
      <c r="M269" s="45">
        <v>0</v>
      </c>
      <c r="N269" s="45">
        <v>0</v>
      </c>
      <c r="O269" s="45">
        <v>0</v>
      </c>
      <c r="P269" s="45">
        <v>0</v>
      </c>
      <c r="Q269" s="45">
        <v>0</v>
      </c>
    </row>
    <row r="270" spans="1:17" s="3" customFormat="1" ht="11.25" x14ac:dyDescent="0.2">
      <c r="A270" s="12" t="s">
        <v>89</v>
      </c>
      <c r="B270" s="39"/>
      <c r="C270" s="44"/>
      <c r="D270" s="40"/>
      <c r="E270" s="44"/>
      <c r="F270" s="13">
        <f t="shared" si="102"/>
        <v>0</v>
      </c>
      <c r="G270" s="13">
        <f>G271+G272+G273</f>
        <v>0</v>
      </c>
      <c r="H270" s="13">
        <f t="shared" ref="H270:K270" si="147">H271+H272+H273</f>
        <v>0</v>
      </c>
      <c r="I270" s="13">
        <f t="shared" si="147"/>
        <v>0</v>
      </c>
      <c r="J270" s="13">
        <f t="shared" si="147"/>
        <v>0</v>
      </c>
      <c r="K270" s="13">
        <f t="shared" si="147"/>
        <v>0</v>
      </c>
      <c r="L270" s="13">
        <f t="shared" ref="L270:Q270" si="148">L271+L272+L273</f>
        <v>0</v>
      </c>
      <c r="M270" s="13">
        <f t="shared" si="148"/>
        <v>0</v>
      </c>
      <c r="N270" s="13">
        <f t="shared" si="148"/>
        <v>0</v>
      </c>
      <c r="O270" s="13">
        <f t="shared" si="148"/>
        <v>0</v>
      </c>
      <c r="P270" s="13">
        <f t="shared" si="148"/>
        <v>0</v>
      </c>
      <c r="Q270" s="13">
        <f t="shared" si="148"/>
        <v>0</v>
      </c>
    </row>
    <row r="271" spans="1:17" s="3" customFormat="1" ht="11.25" x14ac:dyDescent="0.2">
      <c r="A271" s="39" t="s">
        <v>5</v>
      </c>
      <c r="B271" s="39"/>
      <c r="C271" s="44"/>
      <c r="D271" s="40"/>
      <c r="E271" s="44"/>
      <c r="F271" s="62">
        <f t="shared" si="102"/>
        <v>0</v>
      </c>
      <c r="G271" s="45">
        <v>0</v>
      </c>
      <c r="H271" s="45">
        <v>0</v>
      </c>
      <c r="I271" s="45">
        <v>0</v>
      </c>
      <c r="J271" s="45">
        <v>0</v>
      </c>
      <c r="K271" s="62">
        <v>0</v>
      </c>
      <c r="L271" s="45">
        <v>0</v>
      </c>
      <c r="M271" s="45">
        <v>0</v>
      </c>
      <c r="N271" s="45">
        <v>0</v>
      </c>
      <c r="O271" s="45">
        <v>0</v>
      </c>
      <c r="P271" s="45">
        <v>0</v>
      </c>
      <c r="Q271" s="45">
        <v>0</v>
      </c>
    </row>
    <row r="272" spans="1:17" s="3" customFormat="1" ht="11.25" x14ac:dyDescent="0.2">
      <c r="A272" s="39" t="s">
        <v>251</v>
      </c>
      <c r="B272" s="39"/>
      <c r="C272" s="44"/>
      <c r="D272" s="40"/>
      <c r="E272" s="44"/>
      <c r="F272" s="62">
        <f t="shared" si="102"/>
        <v>0</v>
      </c>
      <c r="G272" s="45">
        <f>G269</f>
        <v>0</v>
      </c>
      <c r="H272" s="45">
        <f>H269</f>
        <v>0</v>
      </c>
      <c r="I272" s="45">
        <f>I269</f>
        <v>0</v>
      </c>
      <c r="J272" s="45">
        <f>J269</f>
        <v>0</v>
      </c>
      <c r="K272" s="62">
        <f>K269</f>
        <v>0</v>
      </c>
      <c r="L272" s="45">
        <f t="shared" ref="L272:Q272" si="149">L269</f>
        <v>0</v>
      </c>
      <c r="M272" s="45">
        <f t="shared" si="149"/>
        <v>0</v>
      </c>
      <c r="N272" s="45">
        <f t="shared" si="149"/>
        <v>0</v>
      </c>
      <c r="O272" s="45">
        <f t="shared" si="149"/>
        <v>0</v>
      </c>
      <c r="P272" s="45">
        <f t="shared" si="149"/>
        <v>0</v>
      </c>
      <c r="Q272" s="45">
        <f t="shared" si="149"/>
        <v>0</v>
      </c>
    </row>
    <row r="273" spans="1:17" s="3" customFormat="1" ht="11.25" x14ac:dyDescent="0.2">
      <c r="A273" s="39" t="s">
        <v>80</v>
      </c>
      <c r="B273" s="39"/>
      <c r="C273" s="50"/>
      <c r="D273" s="41"/>
      <c r="E273" s="44"/>
      <c r="F273" s="62">
        <f t="shared" si="102"/>
        <v>0</v>
      </c>
      <c r="G273" s="45">
        <v>0</v>
      </c>
      <c r="H273" s="45">
        <v>0</v>
      </c>
      <c r="I273" s="45">
        <v>0</v>
      </c>
      <c r="J273" s="45">
        <v>0</v>
      </c>
      <c r="K273" s="62">
        <v>0</v>
      </c>
      <c r="L273" s="45">
        <v>0</v>
      </c>
      <c r="M273" s="45">
        <v>0</v>
      </c>
      <c r="N273" s="45">
        <v>0</v>
      </c>
      <c r="O273" s="45">
        <v>0</v>
      </c>
      <c r="P273" s="45">
        <v>0</v>
      </c>
      <c r="Q273" s="45">
        <v>0</v>
      </c>
    </row>
    <row r="274" spans="1:17" s="3" customFormat="1" ht="22.5" x14ac:dyDescent="0.2">
      <c r="A274" s="66" t="s">
        <v>85</v>
      </c>
      <c r="B274" s="66" t="s">
        <v>8</v>
      </c>
      <c r="C274" s="87" t="s">
        <v>302</v>
      </c>
      <c r="D274" s="73" t="s">
        <v>14</v>
      </c>
      <c r="E274" s="44" t="s">
        <v>265</v>
      </c>
      <c r="F274" s="62">
        <f t="shared" si="102"/>
        <v>60</v>
      </c>
      <c r="G274" s="45">
        <v>0</v>
      </c>
      <c r="H274" s="45">
        <v>0</v>
      </c>
      <c r="I274" s="45">
        <v>0</v>
      </c>
      <c r="J274" s="45">
        <v>40</v>
      </c>
      <c r="K274" s="62">
        <v>20</v>
      </c>
      <c r="L274" s="45">
        <v>0</v>
      </c>
      <c r="M274" s="45">
        <v>0</v>
      </c>
      <c r="N274" s="45">
        <v>0</v>
      </c>
      <c r="O274" s="45">
        <v>0</v>
      </c>
      <c r="P274" s="45">
        <v>0</v>
      </c>
      <c r="Q274" s="45">
        <v>0</v>
      </c>
    </row>
    <row r="275" spans="1:17" s="3" customFormat="1" ht="22.5" x14ac:dyDescent="0.2">
      <c r="A275" s="66"/>
      <c r="B275" s="66"/>
      <c r="C275" s="88"/>
      <c r="D275" s="74"/>
      <c r="E275" s="44" t="s">
        <v>175</v>
      </c>
      <c r="F275" s="62">
        <f t="shared" si="102"/>
        <v>0</v>
      </c>
      <c r="G275" s="45">
        <v>0</v>
      </c>
      <c r="H275" s="45">
        <v>0</v>
      </c>
      <c r="I275" s="45">
        <v>0</v>
      </c>
      <c r="J275" s="45">
        <v>0</v>
      </c>
      <c r="K275" s="62">
        <v>0</v>
      </c>
      <c r="L275" s="45">
        <v>0</v>
      </c>
      <c r="M275" s="45">
        <v>0</v>
      </c>
      <c r="N275" s="45">
        <v>0</v>
      </c>
      <c r="O275" s="45">
        <v>0</v>
      </c>
      <c r="P275" s="45">
        <v>0</v>
      </c>
      <c r="Q275" s="45">
        <v>0</v>
      </c>
    </row>
    <row r="276" spans="1:17" s="3" customFormat="1" ht="11.25" x14ac:dyDescent="0.2">
      <c r="A276" s="12" t="s">
        <v>89</v>
      </c>
      <c r="B276" s="39"/>
      <c r="C276" s="44"/>
      <c r="D276" s="40"/>
      <c r="E276" s="44"/>
      <c r="F276" s="13">
        <f t="shared" si="102"/>
        <v>60</v>
      </c>
      <c r="G276" s="13">
        <f>G277+G278+G279</f>
        <v>0</v>
      </c>
      <c r="H276" s="13">
        <f t="shared" ref="H276:K276" si="150">H277+H278+H279</f>
        <v>0</v>
      </c>
      <c r="I276" s="13">
        <f t="shared" si="150"/>
        <v>0</v>
      </c>
      <c r="J276" s="13">
        <f t="shared" si="150"/>
        <v>40</v>
      </c>
      <c r="K276" s="13">
        <f t="shared" si="150"/>
        <v>20</v>
      </c>
      <c r="L276" s="13">
        <f t="shared" ref="L276:Q276" si="151">L277+L278+L279</f>
        <v>0</v>
      </c>
      <c r="M276" s="13">
        <f t="shared" si="151"/>
        <v>0</v>
      </c>
      <c r="N276" s="13">
        <f t="shared" si="151"/>
        <v>0</v>
      </c>
      <c r="O276" s="13">
        <f t="shared" si="151"/>
        <v>0</v>
      </c>
      <c r="P276" s="13">
        <f t="shared" si="151"/>
        <v>0</v>
      </c>
      <c r="Q276" s="13">
        <f t="shared" si="151"/>
        <v>0</v>
      </c>
    </row>
    <row r="277" spans="1:17" s="3" customFormat="1" ht="11.25" x14ac:dyDescent="0.2">
      <c r="A277" s="39" t="s">
        <v>5</v>
      </c>
      <c r="B277" s="39"/>
      <c r="C277" s="44"/>
      <c r="D277" s="40"/>
      <c r="E277" s="44"/>
      <c r="F277" s="62">
        <f t="shared" ref="F277:F295" si="152">SUM(G277:Q277)</f>
        <v>0</v>
      </c>
      <c r="G277" s="45">
        <f>G275</f>
        <v>0</v>
      </c>
      <c r="H277" s="45">
        <f t="shared" ref="H277:K277" si="153">H275</f>
        <v>0</v>
      </c>
      <c r="I277" s="45">
        <f t="shared" si="153"/>
        <v>0</v>
      </c>
      <c r="J277" s="45">
        <f t="shared" si="153"/>
        <v>0</v>
      </c>
      <c r="K277" s="62">
        <f t="shared" si="153"/>
        <v>0</v>
      </c>
      <c r="L277" s="45">
        <f t="shared" ref="L277:Q277" si="154">L275</f>
        <v>0</v>
      </c>
      <c r="M277" s="45">
        <f t="shared" si="154"/>
        <v>0</v>
      </c>
      <c r="N277" s="45">
        <f t="shared" si="154"/>
        <v>0</v>
      </c>
      <c r="O277" s="45">
        <f t="shared" si="154"/>
        <v>0</v>
      </c>
      <c r="P277" s="45">
        <f t="shared" si="154"/>
        <v>0</v>
      </c>
      <c r="Q277" s="45">
        <f t="shared" si="154"/>
        <v>0</v>
      </c>
    </row>
    <row r="278" spans="1:17" s="3" customFormat="1" ht="11.25" x14ac:dyDescent="0.2">
      <c r="A278" s="39" t="s">
        <v>251</v>
      </c>
      <c r="B278" s="39"/>
      <c r="C278" s="44"/>
      <c r="D278" s="40"/>
      <c r="E278" s="44"/>
      <c r="F278" s="62">
        <f t="shared" si="152"/>
        <v>60</v>
      </c>
      <c r="G278" s="45">
        <f>G274</f>
        <v>0</v>
      </c>
      <c r="H278" s="45">
        <f>H274</f>
        <v>0</v>
      </c>
      <c r="I278" s="45">
        <f>I274</f>
        <v>0</v>
      </c>
      <c r="J278" s="45">
        <f>J274</f>
        <v>40</v>
      </c>
      <c r="K278" s="62">
        <f>K274</f>
        <v>20</v>
      </c>
      <c r="L278" s="45">
        <f t="shared" ref="L278:Q278" si="155">L274</f>
        <v>0</v>
      </c>
      <c r="M278" s="45">
        <f t="shared" si="155"/>
        <v>0</v>
      </c>
      <c r="N278" s="45">
        <f t="shared" si="155"/>
        <v>0</v>
      </c>
      <c r="O278" s="45">
        <f t="shared" si="155"/>
        <v>0</v>
      </c>
      <c r="P278" s="45">
        <f t="shared" si="155"/>
        <v>0</v>
      </c>
      <c r="Q278" s="45">
        <f t="shared" si="155"/>
        <v>0</v>
      </c>
    </row>
    <row r="279" spans="1:17" s="3" customFormat="1" ht="11.25" x14ac:dyDescent="0.2">
      <c r="A279" s="39" t="s">
        <v>80</v>
      </c>
      <c r="B279" s="39"/>
      <c r="C279" s="44"/>
      <c r="D279" s="41"/>
      <c r="E279" s="44"/>
      <c r="F279" s="62">
        <f t="shared" si="152"/>
        <v>0</v>
      </c>
      <c r="G279" s="45">
        <v>0</v>
      </c>
      <c r="H279" s="45">
        <v>0</v>
      </c>
      <c r="I279" s="45">
        <v>0</v>
      </c>
      <c r="J279" s="45">
        <v>0</v>
      </c>
      <c r="K279" s="62">
        <v>0</v>
      </c>
      <c r="L279" s="45">
        <v>0</v>
      </c>
      <c r="M279" s="45">
        <v>0</v>
      </c>
      <c r="N279" s="45">
        <v>0</v>
      </c>
      <c r="O279" s="45">
        <v>0</v>
      </c>
      <c r="P279" s="45">
        <v>0</v>
      </c>
      <c r="Q279" s="45">
        <v>0</v>
      </c>
    </row>
    <row r="280" spans="1:17" s="3" customFormat="1" ht="45" x14ac:dyDescent="0.2">
      <c r="A280" s="17" t="s">
        <v>269</v>
      </c>
      <c r="B280" s="17" t="s">
        <v>8</v>
      </c>
      <c r="C280" s="44" t="s">
        <v>86</v>
      </c>
      <c r="D280" s="41" t="s">
        <v>266</v>
      </c>
      <c r="E280" s="41" t="s">
        <v>175</v>
      </c>
      <c r="F280" s="62">
        <f t="shared" si="152"/>
        <v>2919.8679999999999</v>
      </c>
      <c r="G280" s="45">
        <v>0</v>
      </c>
      <c r="H280" s="45">
        <v>0</v>
      </c>
      <c r="I280" s="45">
        <v>0</v>
      </c>
      <c r="J280" s="29">
        <v>2919.8679999999999</v>
      </c>
      <c r="K280" s="62">
        <v>0</v>
      </c>
      <c r="L280" s="45">
        <v>0</v>
      </c>
      <c r="M280" s="45">
        <v>0</v>
      </c>
      <c r="N280" s="45">
        <v>0</v>
      </c>
      <c r="O280" s="45">
        <v>0</v>
      </c>
      <c r="P280" s="29">
        <v>0</v>
      </c>
      <c r="Q280" s="45">
        <v>0</v>
      </c>
    </row>
    <row r="281" spans="1:17" s="3" customFormat="1" ht="56.25" x14ac:dyDescent="0.2">
      <c r="A281" s="18"/>
      <c r="B281" s="18"/>
      <c r="C281" s="44" t="s">
        <v>87</v>
      </c>
      <c r="D281" s="42"/>
      <c r="E281" s="42"/>
      <c r="F281" s="62">
        <f t="shared" si="152"/>
        <v>395</v>
      </c>
      <c r="G281" s="45">
        <v>0</v>
      </c>
      <c r="H281" s="45">
        <v>0</v>
      </c>
      <c r="I281" s="45">
        <v>0</v>
      </c>
      <c r="J281" s="45">
        <v>395</v>
      </c>
      <c r="K281" s="62">
        <v>0</v>
      </c>
      <c r="L281" s="45">
        <v>0</v>
      </c>
      <c r="M281" s="45">
        <v>0</v>
      </c>
      <c r="N281" s="45">
        <v>0</v>
      </c>
      <c r="O281" s="45">
        <v>0</v>
      </c>
      <c r="P281" s="45">
        <v>0</v>
      </c>
      <c r="Q281" s="45">
        <v>0</v>
      </c>
    </row>
    <row r="282" spans="1:17" s="3" customFormat="1" ht="11.25" x14ac:dyDescent="0.2">
      <c r="A282" s="12" t="s">
        <v>89</v>
      </c>
      <c r="B282" s="39"/>
      <c r="C282" s="44"/>
      <c r="D282" s="41"/>
      <c r="E282" s="44"/>
      <c r="F282" s="13">
        <f t="shared" si="152"/>
        <v>3314.8679999999999</v>
      </c>
      <c r="G282" s="13">
        <f>G283+G284+G285</f>
        <v>0</v>
      </c>
      <c r="H282" s="13">
        <f t="shared" ref="H282:K282" si="156">H283+H284+H285</f>
        <v>0</v>
      </c>
      <c r="I282" s="13">
        <f t="shared" si="156"/>
        <v>0</v>
      </c>
      <c r="J282" s="13">
        <f t="shared" si="156"/>
        <v>3314.8679999999999</v>
      </c>
      <c r="K282" s="13">
        <f t="shared" si="156"/>
        <v>0</v>
      </c>
      <c r="L282" s="13">
        <f t="shared" ref="L282:Q282" si="157">L283+L284+L285</f>
        <v>0</v>
      </c>
      <c r="M282" s="13">
        <f t="shared" si="157"/>
        <v>0</v>
      </c>
      <c r="N282" s="13">
        <f t="shared" si="157"/>
        <v>0</v>
      </c>
      <c r="O282" s="13">
        <f t="shared" si="157"/>
        <v>0</v>
      </c>
      <c r="P282" s="13">
        <f t="shared" si="157"/>
        <v>0</v>
      </c>
      <c r="Q282" s="13">
        <f t="shared" si="157"/>
        <v>0</v>
      </c>
    </row>
    <row r="283" spans="1:17" s="3" customFormat="1" ht="11.25" x14ac:dyDescent="0.2">
      <c r="A283" s="39" t="s">
        <v>5</v>
      </c>
      <c r="B283" s="39"/>
      <c r="C283" s="44"/>
      <c r="D283" s="41"/>
      <c r="E283" s="44"/>
      <c r="F283" s="62">
        <f t="shared" si="152"/>
        <v>3314.8679999999999</v>
      </c>
      <c r="G283" s="45">
        <f>G280+G281</f>
        <v>0</v>
      </c>
      <c r="H283" s="45">
        <f t="shared" ref="H283:K283" si="158">H280+H281</f>
        <v>0</v>
      </c>
      <c r="I283" s="45">
        <f t="shared" si="158"/>
        <v>0</v>
      </c>
      <c r="J283" s="45">
        <f t="shared" si="158"/>
        <v>3314.8679999999999</v>
      </c>
      <c r="K283" s="62">
        <f t="shared" si="158"/>
        <v>0</v>
      </c>
      <c r="L283" s="45">
        <f t="shared" ref="L283:Q283" si="159">L280+L281</f>
        <v>0</v>
      </c>
      <c r="M283" s="45">
        <f t="shared" si="159"/>
        <v>0</v>
      </c>
      <c r="N283" s="45">
        <f t="shared" si="159"/>
        <v>0</v>
      </c>
      <c r="O283" s="45">
        <f t="shared" si="159"/>
        <v>0</v>
      </c>
      <c r="P283" s="45">
        <f t="shared" si="159"/>
        <v>0</v>
      </c>
      <c r="Q283" s="45">
        <f t="shared" si="159"/>
        <v>0</v>
      </c>
    </row>
    <row r="284" spans="1:17" s="3" customFormat="1" ht="11.25" x14ac:dyDescent="0.2">
      <c r="A284" s="39" t="s">
        <v>251</v>
      </c>
      <c r="B284" s="39"/>
      <c r="C284" s="44"/>
      <c r="D284" s="41"/>
      <c r="E284" s="44"/>
      <c r="F284" s="62">
        <f t="shared" si="152"/>
        <v>0</v>
      </c>
      <c r="G284" s="45">
        <v>0</v>
      </c>
      <c r="H284" s="45">
        <v>0</v>
      </c>
      <c r="I284" s="45">
        <v>0</v>
      </c>
      <c r="J284" s="45">
        <v>0</v>
      </c>
      <c r="K284" s="62">
        <v>0</v>
      </c>
      <c r="L284" s="45">
        <v>0</v>
      </c>
      <c r="M284" s="45">
        <v>0</v>
      </c>
      <c r="N284" s="45">
        <v>0</v>
      </c>
      <c r="O284" s="45">
        <v>0</v>
      </c>
      <c r="P284" s="45">
        <v>0</v>
      </c>
      <c r="Q284" s="45">
        <v>0</v>
      </c>
    </row>
    <row r="285" spans="1:17" s="3" customFormat="1" ht="11.25" x14ac:dyDescent="0.2">
      <c r="A285" s="39" t="s">
        <v>80</v>
      </c>
      <c r="B285" s="39"/>
      <c r="C285" s="44"/>
      <c r="D285" s="41"/>
      <c r="E285" s="44"/>
      <c r="F285" s="62">
        <f t="shared" si="152"/>
        <v>0</v>
      </c>
      <c r="G285" s="45">
        <v>0</v>
      </c>
      <c r="H285" s="45">
        <v>0</v>
      </c>
      <c r="I285" s="45">
        <v>0</v>
      </c>
      <c r="J285" s="45">
        <v>0</v>
      </c>
      <c r="K285" s="62">
        <v>0</v>
      </c>
      <c r="L285" s="45">
        <v>0</v>
      </c>
      <c r="M285" s="45">
        <v>0</v>
      </c>
      <c r="N285" s="45">
        <v>0</v>
      </c>
      <c r="O285" s="45">
        <v>0</v>
      </c>
      <c r="P285" s="45">
        <v>0</v>
      </c>
      <c r="Q285" s="45">
        <v>0</v>
      </c>
    </row>
    <row r="286" spans="1:17" s="3" customFormat="1" ht="22.5" x14ac:dyDescent="0.2">
      <c r="A286" s="84" t="s">
        <v>88</v>
      </c>
      <c r="B286" s="84" t="s">
        <v>8</v>
      </c>
      <c r="C286" s="44" t="s">
        <v>30</v>
      </c>
      <c r="D286" s="40" t="s">
        <v>266</v>
      </c>
      <c r="E286" s="44" t="s">
        <v>175</v>
      </c>
      <c r="F286" s="62">
        <f t="shared" si="152"/>
        <v>976</v>
      </c>
      <c r="G286" s="45">
        <v>0</v>
      </c>
      <c r="H286" s="45">
        <v>0</v>
      </c>
      <c r="I286" s="45">
        <v>0</v>
      </c>
      <c r="J286" s="45">
        <v>976</v>
      </c>
      <c r="K286" s="62">
        <v>0</v>
      </c>
      <c r="L286" s="45">
        <v>0</v>
      </c>
      <c r="M286" s="45">
        <v>0</v>
      </c>
      <c r="N286" s="45">
        <v>0</v>
      </c>
      <c r="O286" s="45">
        <v>0</v>
      </c>
      <c r="P286" s="45">
        <v>0</v>
      </c>
      <c r="Q286" s="45">
        <v>0</v>
      </c>
    </row>
    <row r="287" spans="1:17" s="3" customFormat="1" ht="33.75" x14ac:dyDescent="0.2">
      <c r="A287" s="86"/>
      <c r="B287" s="86"/>
      <c r="C287" s="44"/>
      <c r="D287" s="41" t="s">
        <v>14</v>
      </c>
      <c r="E287" s="44" t="s">
        <v>175</v>
      </c>
      <c r="F287" s="62">
        <f t="shared" si="152"/>
        <v>0</v>
      </c>
      <c r="G287" s="45">
        <v>0</v>
      </c>
      <c r="H287" s="45">
        <v>0</v>
      </c>
      <c r="I287" s="45">
        <v>0</v>
      </c>
      <c r="J287" s="45">
        <v>0</v>
      </c>
      <c r="K287" s="62">
        <v>0</v>
      </c>
      <c r="L287" s="45">
        <v>0</v>
      </c>
      <c r="M287" s="45">
        <v>0</v>
      </c>
      <c r="N287" s="45">
        <v>0</v>
      </c>
      <c r="O287" s="45">
        <v>0</v>
      </c>
      <c r="P287" s="45">
        <v>0</v>
      </c>
      <c r="Q287" s="45">
        <v>0</v>
      </c>
    </row>
    <row r="288" spans="1:17" s="3" customFormat="1" ht="11.25" x14ac:dyDescent="0.2">
      <c r="A288" s="12" t="s">
        <v>89</v>
      </c>
      <c r="B288" s="39"/>
      <c r="C288" s="44"/>
      <c r="D288" s="41"/>
      <c r="E288" s="44"/>
      <c r="F288" s="13">
        <f t="shared" si="152"/>
        <v>976</v>
      </c>
      <c r="G288" s="13">
        <f>G289+G290+G291</f>
        <v>0</v>
      </c>
      <c r="H288" s="13">
        <f t="shared" ref="H288:K288" si="160">H289+H290+H291</f>
        <v>0</v>
      </c>
      <c r="I288" s="13">
        <f t="shared" si="160"/>
        <v>0</v>
      </c>
      <c r="J288" s="13">
        <f t="shared" si="160"/>
        <v>976</v>
      </c>
      <c r="K288" s="13">
        <f t="shared" si="160"/>
        <v>0</v>
      </c>
      <c r="L288" s="13">
        <f t="shared" ref="L288:Q288" si="161">L289+L290+L291</f>
        <v>0</v>
      </c>
      <c r="M288" s="13">
        <f t="shared" si="161"/>
        <v>0</v>
      </c>
      <c r="N288" s="13">
        <f t="shared" si="161"/>
        <v>0</v>
      </c>
      <c r="O288" s="13">
        <f t="shared" si="161"/>
        <v>0</v>
      </c>
      <c r="P288" s="13">
        <f t="shared" si="161"/>
        <v>0</v>
      </c>
      <c r="Q288" s="13">
        <f t="shared" si="161"/>
        <v>0</v>
      </c>
    </row>
    <row r="289" spans="1:19" s="3" customFormat="1" ht="11.25" x14ac:dyDescent="0.2">
      <c r="A289" s="39" t="s">
        <v>5</v>
      </c>
      <c r="B289" s="39"/>
      <c r="C289" s="44"/>
      <c r="D289" s="41"/>
      <c r="E289" s="44"/>
      <c r="F289" s="62">
        <f t="shared" si="152"/>
        <v>976</v>
      </c>
      <c r="G289" s="45">
        <f>G286+G287</f>
        <v>0</v>
      </c>
      <c r="H289" s="45">
        <f t="shared" ref="H289:K289" si="162">H286+H287</f>
        <v>0</v>
      </c>
      <c r="I289" s="45">
        <f t="shared" si="162"/>
        <v>0</v>
      </c>
      <c r="J289" s="45">
        <f t="shared" si="162"/>
        <v>976</v>
      </c>
      <c r="K289" s="62">
        <f t="shared" si="162"/>
        <v>0</v>
      </c>
      <c r="L289" s="45">
        <f t="shared" ref="L289:Q289" si="163">L286+L287</f>
        <v>0</v>
      </c>
      <c r="M289" s="45">
        <f t="shared" si="163"/>
        <v>0</v>
      </c>
      <c r="N289" s="45">
        <f t="shared" si="163"/>
        <v>0</v>
      </c>
      <c r="O289" s="45">
        <f t="shared" si="163"/>
        <v>0</v>
      </c>
      <c r="P289" s="45">
        <f t="shared" si="163"/>
        <v>0</v>
      </c>
      <c r="Q289" s="45">
        <f t="shared" si="163"/>
        <v>0</v>
      </c>
    </row>
    <row r="290" spans="1:19" s="3" customFormat="1" ht="11.25" x14ac:dyDescent="0.2">
      <c r="A290" s="39" t="s">
        <v>251</v>
      </c>
      <c r="B290" s="39"/>
      <c r="C290" s="44"/>
      <c r="D290" s="41"/>
      <c r="E290" s="44"/>
      <c r="F290" s="62">
        <f t="shared" si="152"/>
        <v>0</v>
      </c>
      <c r="G290" s="45">
        <v>0</v>
      </c>
      <c r="H290" s="45">
        <v>0</v>
      </c>
      <c r="I290" s="45">
        <v>0</v>
      </c>
      <c r="J290" s="45">
        <v>0</v>
      </c>
      <c r="K290" s="62">
        <v>0</v>
      </c>
      <c r="L290" s="45">
        <v>0</v>
      </c>
      <c r="M290" s="45">
        <v>0</v>
      </c>
      <c r="N290" s="45">
        <v>0</v>
      </c>
      <c r="O290" s="45">
        <v>0</v>
      </c>
      <c r="P290" s="45">
        <v>0</v>
      </c>
      <c r="Q290" s="45">
        <v>0</v>
      </c>
    </row>
    <row r="291" spans="1:19" s="3" customFormat="1" ht="11.25" x14ac:dyDescent="0.2">
      <c r="A291" s="39" t="s">
        <v>80</v>
      </c>
      <c r="B291" s="39"/>
      <c r="C291" s="44"/>
      <c r="D291" s="41"/>
      <c r="E291" s="44"/>
      <c r="F291" s="62">
        <f t="shared" si="152"/>
        <v>0</v>
      </c>
      <c r="G291" s="45">
        <v>0</v>
      </c>
      <c r="H291" s="45">
        <v>0</v>
      </c>
      <c r="I291" s="45">
        <v>0</v>
      </c>
      <c r="J291" s="45">
        <v>0</v>
      </c>
      <c r="K291" s="62">
        <v>0</v>
      </c>
      <c r="L291" s="45">
        <v>0</v>
      </c>
      <c r="M291" s="45">
        <v>0</v>
      </c>
      <c r="N291" s="45">
        <v>0</v>
      </c>
      <c r="O291" s="45">
        <v>0</v>
      </c>
      <c r="P291" s="45">
        <v>0</v>
      </c>
      <c r="Q291" s="45">
        <v>0</v>
      </c>
    </row>
    <row r="292" spans="1:19" s="3" customFormat="1" ht="52.5" x14ac:dyDescent="0.2">
      <c r="A292" s="12" t="s">
        <v>259</v>
      </c>
      <c r="B292" s="39"/>
      <c r="C292" s="44"/>
      <c r="D292" s="40"/>
      <c r="E292" s="44"/>
      <c r="F292" s="13">
        <f t="shared" si="152"/>
        <v>45546.014999999999</v>
      </c>
      <c r="G292" s="13">
        <f>G293+G294+G295</f>
        <v>696.05</v>
      </c>
      <c r="H292" s="13">
        <f t="shared" ref="H292:K292" si="164">H293+H294+H295</f>
        <v>3749.1370000000002</v>
      </c>
      <c r="I292" s="13">
        <f t="shared" si="164"/>
        <v>18554.760000000002</v>
      </c>
      <c r="J292" s="13">
        <f t="shared" si="164"/>
        <v>19133.067999999999</v>
      </c>
      <c r="K292" s="13">
        <f t="shared" si="164"/>
        <v>3413</v>
      </c>
      <c r="L292" s="13">
        <f t="shared" ref="L292:Q292" si="165">L293+L294+L295</f>
        <v>0</v>
      </c>
      <c r="M292" s="13">
        <f t="shared" si="165"/>
        <v>0</v>
      </c>
      <c r="N292" s="13">
        <f t="shared" si="165"/>
        <v>0</v>
      </c>
      <c r="O292" s="13">
        <f t="shared" si="165"/>
        <v>0</v>
      </c>
      <c r="P292" s="13">
        <f t="shared" si="165"/>
        <v>0</v>
      </c>
      <c r="Q292" s="13">
        <f t="shared" si="165"/>
        <v>0</v>
      </c>
    </row>
    <row r="293" spans="1:19" s="3" customFormat="1" ht="11.25" x14ac:dyDescent="0.2">
      <c r="A293" s="39" t="s">
        <v>5</v>
      </c>
      <c r="B293" s="39"/>
      <c r="C293" s="44"/>
      <c r="D293" s="40"/>
      <c r="E293" s="44"/>
      <c r="F293" s="62">
        <f t="shared" si="152"/>
        <v>40577.884999999995</v>
      </c>
      <c r="G293" s="45">
        <f>G289+G283+G277+G271+G266+G261+G256+G251+G244+G237+G232+G227+G222+G216+G211+G206+G200+G192+G186+G178+G173+G161+G146+G140+G131+G121</f>
        <v>200</v>
      </c>
      <c r="H293" s="45">
        <f t="shared" ref="H293:K293" si="166">H289+H283+H277+H271+H266+H261+H256+H251+H244+H237+H232+H227+H222+H216+H211+H206+H200+H192+H186+H178+H173+H161+H146+H140+H131+H121</f>
        <v>2877.2370000000001</v>
      </c>
      <c r="I293" s="45">
        <f t="shared" si="166"/>
        <v>17767.760000000002</v>
      </c>
      <c r="J293" s="45">
        <f t="shared" si="166"/>
        <v>17576.687999999998</v>
      </c>
      <c r="K293" s="62">
        <f t="shared" si="166"/>
        <v>2156.1999999999998</v>
      </c>
      <c r="L293" s="45">
        <f t="shared" ref="L293:Q293" si="167">L289+L283+L277+L271+L266+L261+L256+L251+L244+L237+L232+L227+L222+L216+L211+L206+L200+L192+L186+L178+L173+L161+L146+L140+L131+L121</f>
        <v>0</v>
      </c>
      <c r="M293" s="45">
        <f t="shared" si="167"/>
        <v>0</v>
      </c>
      <c r="N293" s="45">
        <f t="shared" si="167"/>
        <v>0</v>
      </c>
      <c r="O293" s="45">
        <f t="shared" si="167"/>
        <v>0</v>
      </c>
      <c r="P293" s="45">
        <f t="shared" si="167"/>
        <v>0</v>
      </c>
      <c r="Q293" s="45">
        <f t="shared" si="167"/>
        <v>0</v>
      </c>
      <c r="S293" s="38"/>
    </row>
    <row r="294" spans="1:19" s="3" customFormat="1" ht="11.25" x14ac:dyDescent="0.2">
      <c r="A294" s="39" t="s">
        <v>251</v>
      </c>
      <c r="B294" s="39"/>
      <c r="C294" s="44"/>
      <c r="D294" s="40"/>
      <c r="E294" s="44"/>
      <c r="F294" s="62">
        <f t="shared" si="152"/>
        <v>2529.1799999999998</v>
      </c>
      <c r="G294" s="45">
        <f t="shared" ref="G294:K295" si="168">G290+G284+G278+G272+G267+G262+G257+G252+G245+G238+G233+G228+G223+G217+G212+G207+G201+G193+G187+G179+G174+G162+G147+G141+G132+G122</f>
        <v>0</v>
      </c>
      <c r="H294" s="45">
        <f t="shared" si="168"/>
        <v>0</v>
      </c>
      <c r="I294" s="45">
        <f t="shared" si="168"/>
        <v>0</v>
      </c>
      <c r="J294" s="45">
        <f t="shared" si="168"/>
        <v>1414.3799999999999</v>
      </c>
      <c r="K294" s="62">
        <f t="shared" si="168"/>
        <v>1114.8</v>
      </c>
      <c r="L294" s="45">
        <f t="shared" ref="L294:Q294" si="169">L290+L284+L278+L272+L267+L262+L257+L252+L245+L238+L233+L228+L223+L217+L212+L207+L201+L193+L187+L179+L174+L162+L147+L141+L132+L122</f>
        <v>0</v>
      </c>
      <c r="M294" s="45">
        <f t="shared" si="169"/>
        <v>0</v>
      </c>
      <c r="N294" s="45">
        <f t="shared" si="169"/>
        <v>0</v>
      </c>
      <c r="O294" s="45">
        <f t="shared" si="169"/>
        <v>0</v>
      </c>
      <c r="P294" s="45">
        <f t="shared" si="169"/>
        <v>0</v>
      </c>
      <c r="Q294" s="45">
        <f t="shared" si="169"/>
        <v>0</v>
      </c>
    </row>
    <row r="295" spans="1:19" s="3" customFormat="1" ht="11.25" x14ac:dyDescent="0.2">
      <c r="A295" s="39" t="s">
        <v>80</v>
      </c>
      <c r="B295" s="39"/>
      <c r="C295" s="44"/>
      <c r="D295" s="40"/>
      <c r="E295" s="44"/>
      <c r="F295" s="62">
        <f t="shared" si="152"/>
        <v>2438.9499999999998</v>
      </c>
      <c r="G295" s="45">
        <f t="shared" si="168"/>
        <v>496.05</v>
      </c>
      <c r="H295" s="45">
        <f t="shared" si="168"/>
        <v>871.9</v>
      </c>
      <c r="I295" s="45">
        <f t="shared" si="168"/>
        <v>787</v>
      </c>
      <c r="J295" s="45">
        <f t="shared" si="168"/>
        <v>142</v>
      </c>
      <c r="K295" s="62">
        <f t="shared" si="168"/>
        <v>142</v>
      </c>
      <c r="L295" s="45">
        <f t="shared" ref="L295:Q295" si="170">L291+L285+L279+L273+L268+L263+L258+L253+L246+L239+L234+L229+L224+L218+L213+L208+L202+L194+L188+L180+L175+L163+L148+L142+L133+L123</f>
        <v>0</v>
      </c>
      <c r="M295" s="45">
        <f t="shared" si="170"/>
        <v>0</v>
      </c>
      <c r="N295" s="45">
        <f t="shared" si="170"/>
        <v>0</v>
      </c>
      <c r="O295" s="45">
        <f t="shared" si="170"/>
        <v>0</v>
      </c>
      <c r="P295" s="45">
        <f t="shared" si="170"/>
        <v>0</v>
      </c>
      <c r="Q295" s="45">
        <f t="shared" si="170"/>
        <v>0</v>
      </c>
    </row>
    <row r="296" spans="1:19" s="3" customFormat="1" ht="11.25" x14ac:dyDescent="0.2">
      <c r="A296" s="89" t="s">
        <v>260</v>
      </c>
      <c r="B296" s="89"/>
      <c r="C296" s="89"/>
      <c r="D296" s="89"/>
      <c r="E296" s="89"/>
      <c r="F296" s="89"/>
      <c r="G296" s="89"/>
      <c r="H296" s="89"/>
      <c r="I296" s="89"/>
      <c r="J296" s="89"/>
      <c r="K296" s="89"/>
      <c r="L296" s="37"/>
      <c r="M296" s="37"/>
      <c r="N296" s="37"/>
      <c r="O296" s="37"/>
      <c r="P296" s="37"/>
      <c r="Q296" s="37"/>
    </row>
    <row r="297" spans="1:19" s="3" customFormat="1" ht="45" x14ac:dyDescent="0.2">
      <c r="A297" s="39" t="s">
        <v>81</v>
      </c>
      <c r="B297" s="39"/>
      <c r="C297" s="44"/>
      <c r="D297" s="40" t="s">
        <v>10</v>
      </c>
      <c r="E297" s="44"/>
      <c r="F297" s="45">
        <v>0</v>
      </c>
      <c r="G297" s="45">
        <v>0</v>
      </c>
      <c r="H297" s="45">
        <v>0</v>
      </c>
      <c r="I297" s="45">
        <v>0</v>
      </c>
      <c r="J297" s="45">
        <v>0</v>
      </c>
      <c r="K297" s="62">
        <v>0</v>
      </c>
      <c r="L297" s="45">
        <v>0</v>
      </c>
      <c r="M297" s="45">
        <v>0</v>
      </c>
      <c r="N297" s="45">
        <v>0</v>
      </c>
      <c r="O297" s="45">
        <v>0</v>
      </c>
      <c r="P297" s="45">
        <v>0</v>
      </c>
      <c r="Q297" s="45">
        <v>0</v>
      </c>
    </row>
    <row r="298" spans="1:19" s="3" customFormat="1" ht="11.25" x14ac:dyDescent="0.2">
      <c r="A298" s="89" t="s">
        <v>261</v>
      </c>
      <c r="B298" s="89"/>
      <c r="C298" s="89"/>
      <c r="D298" s="89"/>
      <c r="E298" s="89"/>
      <c r="F298" s="89"/>
      <c r="G298" s="89"/>
      <c r="H298" s="89"/>
      <c r="I298" s="89"/>
      <c r="J298" s="89"/>
      <c r="K298" s="89"/>
      <c r="L298" s="37"/>
      <c r="M298" s="37"/>
      <c r="N298" s="37"/>
      <c r="O298" s="37"/>
      <c r="P298" s="37"/>
      <c r="Q298" s="37"/>
    </row>
    <row r="299" spans="1:19" s="3" customFormat="1" ht="78.75" x14ac:dyDescent="0.2">
      <c r="A299" s="39" t="s">
        <v>61</v>
      </c>
      <c r="B299" s="39" t="s">
        <v>62</v>
      </c>
      <c r="C299" s="44"/>
      <c r="D299" s="40" t="s">
        <v>272</v>
      </c>
      <c r="E299" s="44"/>
      <c r="F299" s="45">
        <f>SUM(G299:K299)</f>
        <v>0</v>
      </c>
      <c r="G299" s="45">
        <v>0</v>
      </c>
      <c r="H299" s="45">
        <v>0</v>
      </c>
      <c r="I299" s="45">
        <v>0</v>
      </c>
      <c r="J299" s="45">
        <v>0</v>
      </c>
      <c r="K299" s="62">
        <v>0</v>
      </c>
      <c r="L299" s="45">
        <v>0</v>
      </c>
      <c r="M299" s="45">
        <v>0</v>
      </c>
      <c r="N299" s="45">
        <v>0</v>
      </c>
      <c r="O299" s="45">
        <v>0</v>
      </c>
      <c r="P299" s="45">
        <v>0</v>
      </c>
      <c r="Q299" s="45">
        <v>0</v>
      </c>
    </row>
    <row r="300" spans="1:19" s="3" customFormat="1" ht="11.25" x14ac:dyDescent="0.2">
      <c r="A300" s="39"/>
      <c r="B300" s="39"/>
      <c r="C300" s="44"/>
      <c r="D300" s="40"/>
      <c r="E300" s="44"/>
      <c r="F300" s="43"/>
      <c r="G300" s="43"/>
      <c r="H300" s="43"/>
      <c r="I300" s="43"/>
      <c r="J300" s="43"/>
      <c r="K300" s="61"/>
      <c r="L300" s="43"/>
      <c r="M300" s="43"/>
      <c r="N300" s="43"/>
      <c r="O300" s="43"/>
      <c r="P300" s="43"/>
      <c r="Q300" s="43"/>
    </row>
    <row r="301" spans="1:19" s="3" customFormat="1" ht="67.5" x14ac:dyDescent="0.2">
      <c r="A301" s="39" t="s">
        <v>63</v>
      </c>
      <c r="B301" s="39" t="s">
        <v>64</v>
      </c>
      <c r="C301" s="44"/>
      <c r="D301" s="40" t="s">
        <v>65</v>
      </c>
      <c r="E301" s="44"/>
      <c r="F301" s="45">
        <f>SUM(G301:K301)</f>
        <v>0</v>
      </c>
      <c r="G301" s="45">
        <v>0</v>
      </c>
      <c r="H301" s="45">
        <v>0</v>
      </c>
      <c r="I301" s="45">
        <v>0</v>
      </c>
      <c r="J301" s="45">
        <v>0</v>
      </c>
      <c r="K301" s="62">
        <v>0</v>
      </c>
      <c r="L301" s="45">
        <v>0</v>
      </c>
      <c r="M301" s="45">
        <v>0</v>
      </c>
      <c r="N301" s="45">
        <v>0</v>
      </c>
      <c r="O301" s="45">
        <v>0</v>
      </c>
      <c r="P301" s="45">
        <v>0</v>
      </c>
      <c r="Q301" s="45">
        <v>0</v>
      </c>
    </row>
    <row r="302" spans="1:19" s="3" customFormat="1" ht="11.25" x14ac:dyDescent="0.2">
      <c r="A302" s="89" t="s">
        <v>66</v>
      </c>
      <c r="B302" s="89"/>
      <c r="C302" s="89"/>
      <c r="D302" s="89"/>
      <c r="E302" s="89"/>
      <c r="F302" s="89"/>
      <c r="G302" s="89"/>
      <c r="H302" s="89"/>
      <c r="I302" s="89"/>
      <c r="J302" s="89"/>
      <c r="K302" s="89"/>
      <c r="L302" s="37"/>
      <c r="M302" s="37"/>
      <c r="N302" s="37"/>
      <c r="O302" s="37"/>
      <c r="P302" s="37"/>
      <c r="Q302" s="37"/>
    </row>
    <row r="303" spans="1:19" s="3" customFormat="1" ht="78.75" x14ac:dyDescent="0.2">
      <c r="A303" s="39" t="s">
        <v>67</v>
      </c>
      <c r="B303" s="39"/>
      <c r="C303" s="44"/>
      <c r="D303" s="40" t="s">
        <v>91</v>
      </c>
      <c r="E303" s="44"/>
      <c r="F303" s="45">
        <f>SUM(G303:K303)</f>
        <v>0</v>
      </c>
      <c r="G303" s="45">
        <v>0</v>
      </c>
      <c r="H303" s="45">
        <v>0</v>
      </c>
      <c r="I303" s="45">
        <v>0</v>
      </c>
      <c r="J303" s="45">
        <v>0</v>
      </c>
      <c r="K303" s="62">
        <v>0</v>
      </c>
      <c r="L303" s="45">
        <v>0</v>
      </c>
      <c r="M303" s="45">
        <v>0</v>
      </c>
      <c r="N303" s="45">
        <v>0</v>
      </c>
      <c r="O303" s="45">
        <v>0</v>
      </c>
      <c r="P303" s="45">
        <v>0</v>
      </c>
      <c r="Q303" s="45">
        <v>0</v>
      </c>
    </row>
    <row r="304" spans="1:19" s="3" customFormat="1" ht="56.25" x14ac:dyDescent="0.2">
      <c r="A304" s="39" t="s">
        <v>68</v>
      </c>
      <c r="B304" s="39"/>
      <c r="C304" s="44"/>
      <c r="D304" s="40" t="s">
        <v>276</v>
      </c>
      <c r="E304" s="44"/>
      <c r="F304" s="43"/>
      <c r="G304" s="43"/>
      <c r="H304" s="43"/>
      <c r="I304" s="43"/>
      <c r="J304" s="43"/>
      <c r="K304" s="61"/>
      <c r="L304" s="43"/>
      <c r="M304" s="43"/>
      <c r="N304" s="43"/>
      <c r="O304" s="43"/>
      <c r="P304" s="43"/>
      <c r="Q304" s="43"/>
    </row>
    <row r="305" spans="1:17" s="3" customFormat="1" ht="45" x14ac:dyDescent="0.2">
      <c r="A305" s="39" t="s">
        <v>69</v>
      </c>
      <c r="B305" s="39"/>
      <c r="C305" s="44"/>
      <c r="D305" s="40" t="s">
        <v>10</v>
      </c>
      <c r="E305" s="44"/>
      <c r="F305" s="45">
        <f>SUM(G305:K305)</f>
        <v>0</v>
      </c>
      <c r="G305" s="45">
        <v>0</v>
      </c>
      <c r="H305" s="45">
        <v>0</v>
      </c>
      <c r="I305" s="45">
        <v>0</v>
      </c>
      <c r="J305" s="45">
        <v>0</v>
      </c>
      <c r="K305" s="62">
        <v>0</v>
      </c>
      <c r="L305" s="45">
        <v>0</v>
      </c>
      <c r="M305" s="45">
        <v>0</v>
      </c>
      <c r="N305" s="45">
        <v>0</v>
      </c>
      <c r="O305" s="45">
        <v>0</v>
      </c>
      <c r="P305" s="45">
        <v>0</v>
      </c>
      <c r="Q305" s="45">
        <v>0</v>
      </c>
    </row>
    <row r="306" spans="1:17" s="3" customFormat="1" ht="22.5" x14ac:dyDescent="0.2">
      <c r="A306" s="39" t="s">
        <v>70</v>
      </c>
      <c r="B306" s="39"/>
      <c r="C306" s="44"/>
      <c r="D306" s="40"/>
      <c r="E306" s="44"/>
      <c r="F306" s="43"/>
      <c r="G306" s="43"/>
      <c r="H306" s="43"/>
      <c r="I306" s="43"/>
      <c r="J306" s="43"/>
      <c r="K306" s="61"/>
      <c r="L306" s="43"/>
      <c r="M306" s="43"/>
      <c r="N306" s="43"/>
      <c r="O306" s="43"/>
      <c r="P306" s="43"/>
      <c r="Q306" s="43"/>
    </row>
    <row r="307" spans="1:17" s="3" customFormat="1" ht="11.25" x14ac:dyDescent="0.2">
      <c r="A307" s="39" t="s">
        <v>71</v>
      </c>
      <c r="B307" s="39"/>
      <c r="C307" s="44"/>
      <c r="D307" s="40"/>
      <c r="E307" s="44"/>
      <c r="F307" s="43"/>
      <c r="G307" s="43"/>
      <c r="H307" s="43"/>
      <c r="I307" s="43"/>
      <c r="J307" s="43"/>
      <c r="K307" s="61"/>
      <c r="L307" s="43"/>
      <c r="M307" s="43"/>
      <c r="N307" s="43"/>
      <c r="O307" s="43"/>
      <c r="P307" s="43"/>
      <c r="Q307" s="43"/>
    </row>
    <row r="308" spans="1:17" s="3" customFormat="1" ht="67.5" x14ac:dyDescent="0.2">
      <c r="A308" s="39" t="s">
        <v>72</v>
      </c>
      <c r="B308" s="39"/>
      <c r="C308" s="44"/>
      <c r="D308" s="40" t="s">
        <v>76</v>
      </c>
      <c r="E308" s="44"/>
      <c r="F308" s="45">
        <f>SUM(G308:K308)</f>
        <v>0</v>
      </c>
      <c r="G308" s="45">
        <v>0</v>
      </c>
      <c r="H308" s="45">
        <v>0</v>
      </c>
      <c r="I308" s="45">
        <v>0</v>
      </c>
      <c r="J308" s="45">
        <v>0</v>
      </c>
      <c r="K308" s="62">
        <v>0</v>
      </c>
      <c r="L308" s="45">
        <v>0</v>
      </c>
      <c r="M308" s="45">
        <v>0</v>
      </c>
      <c r="N308" s="45">
        <v>0</v>
      </c>
      <c r="O308" s="45">
        <v>0</v>
      </c>
      <c r="P308" s="45">
        <v>0</v>
      </c>
      <c r="Q308" s="45">
        <v>0</v>
      </c>
    </row>
    <row r="309" spans="1:17" s="3" customFormat="1" ht="22.5" x14ac:dyDescent="0.2">
      <c r="A309" s="39" t="s">
        <v>73</v>
      </c>
      <c r="B309" s="39"/>
      <c r="C309" s="44"/>
      <c r="D309" s="40"/>
      <c r="E309" s="44"/>
      <c r="F309" s="43"/>
      <c r="G309" s="43"/>
      <c r="H309" s="43"/>
      <c r="I309" s="43"/>
      <c r="J309" s="43"/>
      <c r="K309" s="61"/>
      <c r="L309" s="43"/>
      <c r="M309" s="43"/>
      <c r="N309" s="43"/>
      <c r="O309" s="43"/>
      <c r="P309" s="43"/>
      <c r="Q309" s="43"/>
    </row>
    <row r="310" spans="1:17" s="3" customFormat="1" ht="11.25" x14ac:dyDescent="0.2">
      <c r="A310" s="39" t="s">
        <v>74</v>
      </c>
      <c r="B310" s="39"/>
      <c r="C310" s="44"/>
      <c r="D310" s="40"/>
      <c r="E310" s="44"/>
      <c r="F310" s="43"/>
      <c r="G310" s="43"/>
      <c r="H310" s="43"/>
      <c r="I310" s="43"/>
      <c r="J310" s="43"/>
      <c r="K310" s="61"/>
      <c r="L310" s="43"/>
      <c r="M310" s="43"/>
      <c r="N310" s="43"/>
      <c r="O310" s="43"/>
      <c r="P310" s="43"/>
      <c r="Q310" s="43"/>
    </row>
    <row r="311" spans="1:17" s="3" customFormat="1" ht="11.25" x14ac:dyDescent="0.2">
      <c r="A311" s="39" t="s">
        <v>75</v>
      </c>
      <c r="B311" s="39"/>
      <c r="C311" s="44"/>
      <c r="D311" s="40"/>
      <c r="E311" s="44"/>
      <c r="F311" s="43"/>
      <c r="G311" s="43"/>
      <c r="H311" s="43"/>
      <c r="I311" s="43"/>
      <c r="J311" s="43"/>
      <c r="K311" s="61"/>
      <c r="L311" s="43"/>
      <c r="M311" s="43"/>
      <c r="N311" s="43"/>
      <c r="O311" s="43"/>
      <c r="P311" s="43"/>
      <c r="Q311" s="43"/>
    </row>
    <row r="312" spans="1:17" s="3" customFormat="1" ht="174.75" customHeight="1" x14ac:dyDescent="0.2">
      <c r="A312" s="39" t="s">
        <v>263</v>
      </c>
      <c r="B312" s="39" t="s">
        <v>77</v>
      </c>
      <c r="C312" s="44"/>
      <c r="D312" s="40" t="s">
        <v>264</v>
      </c>
      <c r="E312" s="44" t="s">
        <v>277</v>
      </c>
      <c r="F312" s="43"/>
      <c r="G312" s="43"/>
      <c r="H312" s="43"/>
      <c r="I312" s="43"/>
      <c r="J312" s="43"/>
      <c r="K312" s="61"/>
      <c r="L312" s="43"/>
      <c r="M312" s="43"/>
      <c r="N312" s="43"/>
      <c r="O312" s="43"/>
      <c r="P312" s="43"/>
      <c r="Q312" s="43"/>
    </row>
    <row r="313" spans="1:17" s="3" customFormat="1" ht="11.25" x14ac:dyDescent="0.2">
      <c r="A313" s="23" t="s">
        <v>262</v>
      </c>
      <c r="B313" s="39"/>
      <c r="C313" s="44"/>
      <c r="D313" s="40"/>
      <c r="E313" s="44"/>
      <c r="F313" s="13">
        <f>F314+F315+F316</f>
        <v>390371.10079999996</v>
      </c>
      <c r="G313" s="13">
        <f>G314+G315+G316</f>
        <v>65582.580000000016</v>
      </c>
      <c r="H313" s="13">
        <f t="shared" ref="H313:K313" si="171">H314+H315+H316</f>
        <v>48927.117000000006</v>
      </c>
      <c r="I313" s="13">
        <f t="shared" si="171"/>
        <v>101881.95000000001</v>
      </c>
      <c r="J313" s="13">
        <f t="shared" si="171"/>
        <v>110757.16244</v>
      </c>
      <c r="K313" s="13">
        <f t="shared" si="171"/>
        <v>63222.291360000003</v>
      </c>
      <c r="L313" s="13">
        <f t="shared" ref="L313:Q313" si="172">L314+L315+L316</f>
        <v>0</v>
      </c>
      <c r="M313" s="13">
        <f t="shared" si="172"/>
        <v>0</v>
      </c>
      <c r="N313" s="13">
        <f t="shared" si="172"/>
        <v>0</v>
      </c>
      <c r="O313" s="13">
        <f t="shared" si="172"/>
        <v>0</v>
      </c>
      <c r="P313" s="13">
        <f t="shared" si="172"/>
        <v>0</v>
      </c>
      <c r="Q313" s="13">
        <f t="shared" si="172"/>
        <v>0</v>
      </c>
    </row>
    <row r="314" spans="1:17" s="3" customFormat="1" ht="11.25" x14ac:dyDescent="0.2">
      <c r="A314" s="24" t="s">
        <v>78</v>
      </c>
      <c r="B314" s="39"/>
      <c r="C314" s="44"/>
      <c r="D314" s="40"/>
      <c r="E314" s="46"/>
      <c r="F314" s="45">
        <f>G314+H314+I314+J314+K314+L314+M314+N314+O314+P314+Q314</f>
        <v>110988.4408</v>
      </c>
      <c r="G314" s="45">
        <f>G293+G109+G41</f>
        <v>1200</v>
      </c>
      <c r="H314" s="45">
        <f t="shared" ref="H314:Q314" si="173">H293+H109+H41</f>
        <v>2877.2370000000001</v>
      </c>
      <c r="I314" s="45">
        <f t="shared" si="173"/>
        <v>29267.760000000002</v>
      </c>
      <c r="J314" s="45">
        <f t="shared" si="173"/>
        <v>58677.98244</v>
      </c>
      <c r="K314" s="62">
        <f>K293+K109+K41</f>
        <v>18965.461360000001</v>
      </c>
      <c r="L314" s="45">
        <f t="shared" si="173"/>
        <v>0</v>
      </c>
      <c r="M314" s="45">
        <f t="shared" si="173"/>
        <v>0</v>
      </c>
      <c r="N314" s="45">
        <f t="shared" si="173"/>
        <v>0</v>
      </c>
      <c r="O314" s="45">
        <f t="shared" si="173"/>
        <v>0</v>
      </c>
      <c r="P314" s="45">
        <f t="shared" si="173"/>
        <v>0</v>
      </c>
      <c r="Q314" s="45">
        <f t="shared" si="173"/>
        <v>0</v>
      </c>
    </row>
    <row r="315" spans="1:17" s="3" customFormat="1" ht="11.25" x14ac:dyDescent="0.2">
      <c r="A315" s="24" t="s">
        <v>79</v>
      </c>
      <c r="B315" s="39"/>
      <c r="C315" s="44"/>
      <c r="D315" s="40"/>
      <c r="E315" s="44"/>
      <c r="F315" s="56">
        <f t="shared" ref="F315:F316" si="174">G315+H315+I315+J315+K315+L315+M315+N315+O315+P315+Q315</f>
        <v>2529.1799999999998</v>
      </c>
      <c r="G315" s="45">
        <f>G294</f>
        <v>0</v>
      </c>
      <c r="H315" s="45">
        <f t="shared" ref="H315:K315" si="175">H294</f>
        <v>0</v>
      </c>
      <c r="I315" s="45">
        <f t="shared" si="175"/>
        <v>0</v>
      </c>
      <c r="J315" s="45">
        <f t="shared" si="175"/>
        <v>1414.3799999999999</v>
      </c>
      <c r="K315" s="62">
        <f t="shared" si="175"/>
        <v>1114.8</v>
      </c>
      <c r="L315" s="45">
        <f t="shared" ref="L315:Q315" si="176">L294</f>
        <v>0</v>
      </c>
      <c r="M315" s="45">
        <f t="shared" si="176"/>
        <v>0</v>
      </c>
      <c r="N315" s="45">
        <f t="shared" si="176"/>
        <v>0</v>
      </c>
      <c r="O315" s="45">
        <f t="shared" si="176"/>
        <v>0</v>
      </c>
      <c r="P315" s="45">
        <f t="shared" si="176"/>
        <v>0</v>
      </c>
      <c r="Q315" s="45">
        <f t="shared" si="176"/>
        <v>0</v>
      </c>
    </row>
    <row r="316" spans="1:17" s="3" customFormat="1" ht="11.25" x14ac:dyDescent="0.2">
      <c r="A316" s="24" t="s">
        <v>80</v>
      </c>
      <c r="B316" s="39"/>
      <c r="C316" s="44"/>
      <c r="D316" s="40"/>
      <c r="E316" s="44"/>
      <c r="F316" s="56">
        <f t="shared" si="174"/>
        <v>276853.48</v>
      </c>
      <c r="G316" s="45">
        <f t="shared" ref="G316:Q316" si="177">G295+G110+G42</f>
        <v>64382.580000000009</v>
      </c>
      <c r="H316" s="45">
        <f t="shared" si="177"/>
        <v>46049.880000000005</v>
      </c>
      <c r="I316" s="45">
        <f t="shared" si="177"/>
        <v>72614.19</v>
      </c>
      <c r="J316" s="45">
        <f t="shared" si="177"/>
        <v>50664.800000000003</v>
      </c>
      <c r="K316" s="62">
        <f t="shared" si="177"/>
        <v>43142.03</v>
      </c>
      <c r="L316" s="45">
        <f t="shared" si="177"/>
        <v>0</v>
      </c>
      <c r="M316" s="45">
        <f t="shared" si="177"/>
        <v>0</v>
      </c>
      <c r="N316" s="45">
        <f t="shared" si="177"/>
        <v>0</v>
      </c>
      <c r="O316" s="45">
        <f t="shared" si="177"/>
        <v>0</v>
      </c>
      <c r="P316" s="45">
        <f t="shared" si="177"/>
        <v>0</v>
      </c>
      <c r="Q316" s="45">
        <f t="shared" si="177"/>
        <v>0</v>
      </c>
    </row>
    <row r="317" spans="1:17" s="3" customFormat="1" x14ac:dyDescent="0.2">
      <c r="A317" s="5"/>
      <c r="B317" s="5"/>
      <c r="C317" s="35"/>
      <c r="D317" s="19"/>
      <c r="E317" s="35"/>
      <c r="F317" s="4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</row>
    <row r="318" spans="1:17" s="3" customFormat="1" x14ac:dyDescent="0.2">
      <c r="A318" s="6"/>
      <c r="B318" s="6"/>
      <c r="C318" s="30"/>
      <c r="D318" s="31"/>
      <c r="E318" s="32"/>
      <c r="F318" s="33"/>
      <c r="G318" s="34"/>
      <c r="H318" s="34"/>
      <c r="I318" s="58"/>
      <c r="J318" s="34"/>
      <c r="K318" s="34"/>
      <c r="L318" s="34"/>
      <c r="M318" s="34"/>
      <c r="N318" s="34"/>
      <c r="O318" s="34"/>
      <c r="P318" s="34"/>
      <c r="Q318" s="34"/>
    </row>
    <row r="319" spans="1:17" s="3" customFormat="1" x14ac:dyDescent="0.2">
      <c r="A319" s="6"/>
      <c r="B319" s="6"/>
      <c r="C319" s="11"/>
      <c r="D319" s="22"/>
      <c r="E319" s="7"/>
      <c r="F319" s="34"/>
      <c r="G319" s="34"/>
      <c r="H319" s="34"/>
      <c r="I319" s="34"/>
      <c r="J319" s="34"/>
      <c r="K319" s="34"/>
      <c r="L319" s="34"/>
      <c r="M319" s="34"/>
      <c r="N319" s="34"/>
      <c r="O319" s="34"/>
      <c r="P319" s="34"/>
      <c r="Q319" s="34"/>
    </row>
    <row r="320" spans="1:17" s="3" customFormat="1" x14ac:dyDescent="0.2">
      <c r="A320" s="6"/>
      <c r="B320" s="6"/>
      <c r="C320" s="11"/>
      <c r="D320" s="22"/>
      <c r="E320" s="7"/>
      <c r="F320" s="34"/>
      <c r="G320" s="34"/>
      <c r="H320" s="34"/>
      <c r="I320" s="34"/>
      <c r="J320" s="34"/>
      <c r="K320" s="34"/>
      <c r="L320" s="34"/>
      <c r="M320" s="34"/>
      <c r="N320" s="34"/>
      <c r="O320" s="34"/>
      <c r="P320" s="34"/>
      <c r="Q320" s="34"/>
    </row>
  </sheetData>
  <mergeCells count="137">
    <mergeCell ref="A2:Q2"/>
    <mergeCell ref="A3:Q3"/>
    <mergeCell ref="A4:Q4"/>
    <mergeCell ref="O60:O61"/>
    <mergeCell ref="P60:P61"/>
    <mergeCell ref="Q60:Q61"/>
    <mergeCell ref="O49:O52"/>
    <mergeCell ref="P49:P52"/>
    <mergeCell ref="Q49:Q52"/>
    <mergeCell ref="N55:N58"/>
    <mergeCell ref="O55:O58"/>
    <mergeCell ref="P55:P58"/>
    <mergeCell ref="Q55:Q58"/>
    <mergeCell ref="G49:G52"/>
    <mergeCell ref="H49:H52"/>
    <mergeCell ref="I49:I52"/>
    <mergeCell ref="J49:J52"/>
    <mergeCell ref="K49:K52"/>
    <mergeCell ref="A53:A54"/>
    <mergeCell ref="A55:A58"/>
    <mergeCell ref="B55:B58"/>
    <mergeCell ref="C55:C58"/>
    <mergeCell ref="E55:E58"/>
    <mergeCell ref="F55:F58"/>
    <mergeCell ref="A296:K296"/>
    <mergeCell ref="A298:K298"/>
    <mergeCell ref="A302:K302"/>
    <mergeCell ref="L49:L52"/>
    <mergeCell ref="M49:M52"/>
    <mergeCell ref="N49:N52"/>
    <mergeCell ref="L60:L61"/>
    <mergeCell ref="M60:M61"/>
    <mergeCell ref="N60:N61"/>
    <mergeCell ref="A274:A275"/>
    <mergeCell ref="B274:B275"/>
    <mergeCell ref="C274:C275"/>
    <mergeCell ref="D274:D275"/>
    <mergeCell ref="A286:A287"/>
    <mergeCell ref="B286:B287"/>
    <mergeCell ref="A219:A220"/>
    <mergeCell ref="B219:B220"/>
    <mergeCell ref="B240:B242"/>
    <mergeCell ref="C240:C241"/>
    <mergeCell ref="D240:D241"/>
    <mergeCell ref="A247:A249"/>
    <mergeCell ref="B247:B249"/>
    <mergeCell ref="C247:C248"/>
    <mergeCell ref="D247:D248"/>
    <mergeCell ref="A189:A190"/>
    <mergeCell ref="B189:B190"/>
    <mergeCell ref="C189:C190"/>
    <mergeCell ref="D189:D190"/>
    <mergeCell ref="A203:A204"/>
    <mergeCell ref="B203:B204"/>
    <mergeCell ref="C203:C204"/>
    <mergeCell ref="D203:D204"/>
    <mergeCell ref="A164:A171"/>
    <mergeCell ref="B166:B171"/>
    <mergeCell ref="C166:C167"/>
    <mergeCell ref="D166:D167"/>
    <mergeCell ref="A181:A184"/>
    <mergeCell ref="B181:B184"/>
    <mergeCell ref="C183:C184"/>
    <mergeCell ref="D183:D184"/>
    <mergeCell ref="A102:A103"/>
    <mergeCell ref="C102:C103"/>
    <mergeCell ref="D102:D103"/>
    <mergeCell ref="A111:Q111"/>
    <mergeCell ref="A143:A144"/>
    <mergeCell ref="B143:B144"/>
    <mergeCell ref="A149:A159"/>
    <mergeCell ref="B149:B159"/>
    <mergeCell ref="C151:C152"/>
    <mergeCell ref="D151:D152"/>
    <mergeCell ref="C126:C127"/>
    <mergeCell ref="D126:D127"/>
    <mergeCell ref="A134:A138"/>
    <mergeCell ref="B134:B138"/>
    <mergeCell ref="C136:C137"/>
    <mergeCell ref="D136:D137"/>
    <mergeCell ref="A104:A105"/>
    <mergeCell ref="C104:C105"/>
    <mergeCell ref="D104:D105"/>
    <mergeCell ref="A112:A119"/>
    <mergeCell ref="B112:B119"/>
    <mergeCell ref="D115:D116"/>
    <mergeCell ref="C98:C101"/>
    <mergeCell ref="D98:D101"/>
    <mergeCell ref="A93:A97"/>
    <mergeCell ref="C93:C96"/>
    <mergeCell ref="D93:D96"/>
    <mergeCell ref="E93:E96"/>
    <mergeCell ref="I60:I61"/>
    <mergeCell ref="J60:J61"/>
    <mergeCell ref="K60:K61"/>
    <mergeCell ref="A62:A63"/>
    <mergeCell ref="A64:A68"/>
    <mergeCell ref="A69:A71"/>
    <mergeCell ref="A59:A61"/>
    <mergeCell ref="C60:C61"/>
    <mergeCell ref="D60:D61"/>
    <mergeCell ref="E60:E61"/>
    <mergeCell ref="F60:F61"/>
    <mergeCell ref="G60:G61"/>
    <mergeCell ref="H60:H61"/>
    <mergeCell ref="A73:A84"/>
    <mergeCell ref="A85:A87"/>
    <mergeCell ref="E98:E100"/>
    <mergeCell ref="A98:A101"/>
    <mergeCell ref="G55:G58"/>
    <mergeCell ref="H55:H58"/>
    <mergeCell ref="I55:I58"/>
    <mergeCell ref="J55:J58"/>
    <mergeCell ref="K55:K58"/>
    <mergeCell ref="L55:L58"/>
    <mergeCell ref="M55:M58"/>
    <mergeCell ref="A15:A19"/>
    <mergeCell ref="D15:D19"/>
    <mergeCell ref="A28:A30"/>
    <mergeCell ref="A43:K43"/>
    <mergeCell ref="A49:A52"/>
    <mergeCell ref="B49:B52"/>
    <mergeCell ref="C49:C52"/>
    <mergeCell ref="E49:E52"/>
    <mergeCell ref="F49:F52"/>
    <mergeCell ref="A6:Q6"/>
    <mergeCell ref="A7:Q7"/>
    <mergeCell ref="A8:Q8"/>
    <mergeCell ref="A12:Q12"/>
    <mergeCell ref="A20:A23"/>
    <mergeCell ref="A10:A11"/>
    <mergeCell ref="B10:B11"/>
    <mergeCell ref="C10:C11"/>
    <mergeCell ref="D10:D11"/>
    <mergeCell ref="E10:E11"/>
    <mergeCell ref="F10:F11"/>
    <mergeCell ref="G10:Q10"/>
  </mergeCells>
  <pageMargins left="0.51181102362204722" right="0.31496062992125984" top="0.55118110236220474" bottom="0.55118110236220474" header="0" footer="0"/>
  <pageSetup paperSize="9"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Lipina AV</cp:lastModifiedBy>
  <cp:lastPrinted>2014-04-11T12:31:14Z</cp:lastPrinted>
  <dcterms:created xsi:type="dcterms:W3CDTF">2008-10-01T13:21:49Z</dcterms:created>
  <dcterms:modified xsi:type="dcterms:W3CDTF">2014-04-15T13:27:46Z</dcterms:modified>
</cp:coreProperties>
</file>