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Лист1!$A$1:$BJ$98</definedName>
  </definedNames>
  <calcPr calcId="144525"/>
</workbook>
</file>

<file path=xl/calcChain.xml><?xml version="1.0" encoding="utf-8"?>
<calcChain xmlns="http://schemas.openxmlformats.org/spreadsheetml/2006/main">
  <c r="AQ85" i="1" l="1"/>
  <c r="D95" i="1"/>
  <c r="AN95" i="1"/>
  <c r="BF16" i="1" l="1"/>
  <c r="AP44" i="1"/>
  <c r="AQ46" i="1"/>
  <c r="AQ17" i="1" s="1"/>
  <c r="AQ44" i="1"/>
  <c r="AP46" i="1"/>
  <c r="AP17" i="1" s="1"/>
  <c r="AO46" i="1"/>
  <c r="AO17" i="1" s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P64" i="1" l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P16" i="1" s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6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6" i="1"/>
  <c r="H96" i="1"/>
  <c r="G96" i="1"/>
  <c r="F96" i="1"/>
  <c r="E96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AQ72" i="1" l="1"/>
  <c r="BF43" i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Q16" i="1" s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6" i="1"/>
  <c r="AN96" i="1"/>
  <c r="AF96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6" i="1"/>
  <c r="P93" i="1"/>
  <c r="W96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6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<sst xmlns="http://schemas.openxmlformats.org/spreadsheetml/2006/main" count="277" uniqueCount="106">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</sst>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3"/>
  <sheetViews>
    <sheetView tabSelected="1" view="pageBreakPreview" zoomScale="62" zoomScaleNormal="54" zoomScaleSheetLayoutView="62" workbookViewId="0">
      <pane ySplit="6750" topLeftCell="A37" activePane="bottomLeft"/>
      <selection activeCell="AQ4" sqref="AQ1:AQ1048576"/>
      <selection pane="bottomLeft" activeCell="AQ36" sqref="AQ36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7"/>
      <c r="AK1" s="167"/>
      <c r="AL1" s="167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</row>
    <row r="2" spans="1:64" s="6" customFormat="1" ht="15.75" customHeight="1" x14ac:dyDescent="0.2">
      <c r="E2" s="55"/>
      <c r="I2" s="25"/>
      <c r="P2" s="25"/>
      <c r="W2" s="25"/>
      <c r="AF2" s="25"/>
      <c r="AJ2" s="167"/>
      <c r="AK2" s="167"/>
      <c r="AL2" s="167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8" t="s">
        <v>97</v>
      </c>
      <c r="BA4" s="149"/>
      <c r="BB4" s="149"/>
      <c r="BC4" s="149"/>
      <c r="BD4" s="149"/>
      <c r="BE4" s="149"/>
      <c r="BF4" s="149"/>
      <c r="BG4" s="149"/>
      <c r="BH4" s="149"/>
      <c r="BI4" s="149"/>
      <c r="BJ4" s="149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99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81" t="s">
        <v>37</v>
      </c>
      <c r="AE8" s="181"/>
      <c r="AF8" s="19"/>
      <c r="AG8" s="18"/>
      <c r="AH8" s="18"/>
      <c r="AI8" s="17"/>
      <c r="AJ8" s="18"/>
      <c r="AK8" s="18"/>
      <c r="AL8" s="18"/>
      <c r="AM8" s="176" t="s">
        <v>93</v>
      </c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</row>
    <row r="9" spans="1:64" ht="39.75" customHeight="1" x14ac:dyDescent="0.45">
      <c r="A9" s="153" t="s">
        <v>68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2" t="s">
        <v>4</v>
      </c>
      <c r="B11" s="142" t="s">
        <v>5</v>
      </c>
      <c r="C11" s="142" t="s">
        <v>0</v>
      </c>
      <c r="D11" s="142" t="s">
        <v>1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</row>
    <row r="12" spans="1:64" ht="25.15" customHeight="1" x14ac:dyDescent="0.2">
      <c r="A12" s="147"/>
      <c r="B12" s="147"/>
      <c r="C12" s="142"/>
      <c r="D12" s="142" t="s">
        <v>2</v>
      </c>
      <c r="E12" s="179" t="s">
        <v>7</v>
      </c>
      <c r="F12" s="180"/>
      <c r="G12" s="180"/>
      <c r="H12" s="180"/>
      <c r="I12" s="142" t="s">
        <v>8</v>
      </c>
      <c r="J12" s="142"/>
      <c r="K12" s="142"/>
      <c r="L12" s="142"/>
      <c r="M12" s="142"/>
      <c r="N12" s="142"/>
      <c r="O12" s="142"/>
      <c r="P12" s="142" t="s">
        <v>9</v>
      </c>
      <c r="Q12" s="142"/>
      <c r="R12" s="142"/>
      <c r="S12" s="142"/>
      <c r="T12" s="142"/>
      <c r="U12" s="142"/>
      <c r="V12" s="142"/>
      <c r="W12" s="169" t="s">
        <v>10</v>
      </c>
      <c r="X12" s="169"/>
      <c r="Y12" s="169"/>
      <c r="Z12" s="169"/>
      <c r="AA12" s="169"/>
      <c r="AB12" s="169"/>
      <c r="AC12" s="169"/>
      <c r="AD12" s="169"/>
      <c r="AE12" s="169"/>
      <c r="AF12" s="142" t="s">
        <v>38</v>
      </c>
      <c r="AG12" s="175"/>
      <c r="AH12" s="175"/>
      <c r="AI12" s="175"/>
      <c r="AJ12" s="175"/>
      <c r="AK12" s="175"/>
      <c r="AL12" s="175"/>
      <c r="AM12" s="175"/>
      <c r="AN12" s="150" t="s">
        <v>64</v>
      </c>
      <c r="AO12" s="151"/>
      <c r="AP12" s="151"/>
      <c r="AQ12" s="151"/>
      <c r="AR12" s="151"/>
      <c r="AS12" s="151"/>
      <c r="AT12" s="151"/>
      <c r="AU12" s="151"/>
      <c r="AV12" s="152"/>
      <c r="AW12" s="179" t="s">
        <v>76</v>
      </c>
      <c r="AX12" s="183"/>
      <c r="AY12" s="183"/>
      <c r="AZ12" s="183"/>
      <c r="BA12" s="183"/>
      <c r="BB12" s="183"/>
      <c r="BC12" s="184"/>
      <c r="BD12" s="150" t="s">
        <v>92</v>
      </c>
      <c r="BE12" s="151"/>
      <c r="BF12" s="151"/>
      <c r="BG12" s="151"/>
      <c r="BH12" s="151"/>
      <c r="BI12" s="151"/>
      <c r="BJ12" s="152"/>
    </row>
    <row r="13" spans="1:64" ht="138" customHeight="1" x14ac:dyDescent="0.2">
      <c r="A13" s="147"/>
      <c r="B13" s="147"/>
      <c r="C13" s="142"/>
      <c r="D13" s="142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2" t="s">
        <v>98</v>
      </c>
      <c r="B15" s="52"/>
      <c r="C15" s="52" t="s">
        <v>6</v>
      </c>
      <c r="D15" s="85">
        <f t="shared" ref="D15:D43" si="0">E15+I15+P15+W15+AF15+AN15+AW15+BD15</f>
        <v>4634172.3890000014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201096.4</v>
      </c>
      <c r="AO15" s="126">
        <f>AO16+AO17+AO18+AO19+AO20</f>
        <v>65927.5</v>
      </c>
      <c r="AP15" s="126">
        <f>AP16+AP17+AP18+AP19+AP20</f>
        <v>66067.399999999994</v>
      </c>
      <c r="AQ15" s="126">
        <f>AQ16+AQ17+AQ18+AQ19+AQ20</f>
        <v>65215.700000000004</v>
      </c>
      <c r="AR15" s="126">
        <f t="shared" ref="AR15:AV15" si="3">AR16+AR17+AR18+AR19+AR20</f>
        <v>3594.4</v>
      </c>
      <c r="AS15" s="126">
        <f t="shared" si="3"/>
        <v>139.5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3"/>
      <c r="B16" s="24" t="s">
        <v>88</v>
      </c>
      <c r="C16" s="24" t="s">
        <v>69</v>
      </c>
      <c r="D16" s="85">
        <f t="shared" si="0"/>
        <v>2734282.4890000001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108741.29999999999</v>
      </c>
      <c r="AO16" s="128">
        <f>AO53</f>
        <v>9740.2000000000007</v>
      </c>
      <c r="AP16" s="128">
        <f>AP22+AP24+AP44+AP62+AP86+BK43</f>
        <v>45457.899999999994</v>
      </c>
      <c r="AQ16" s="128">
        <f>AQ22+AQ44+AQ62+AQ73</f>
        <v>49657.4</v>
      </c>
      <c r="AR16" s="128">
        <f>AR43+AR62+AR85</f>
        <v>3594.4</v>
      </c>
      <c r="AS16" s="128">
        <f>AS62+AS85+AS21</f>
        <v>139.5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101</v>
      </c>
    </row>
    <row r="17" spans="1:63" s="50" customFormat="1" ht="90" customHeight="1" x14ac:dyDescent="0.2">
      <c r="A17" s="173"/>
      <c r="B17" s="24" t="s">
        <v>15</v>
      </c>
      <c r="C17" s="24" t="s">
        <v>15</v>
      </c>
      <c r="D17" s="85">
        <f t="shared" si="0"/>
        <v>1289485.8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78551.100000000006</v>
      </c>
      <c r="AO17" s="127">
        <f>AO46</f>
        <v>56187.3</v>
      </c>
      <c r="AP17" s="127">
        <f>AP46</f>
        <v>20609.5</v>
      </c>
      <c r="AQ17" s="127">
        <f>AQ46</f>
        <v>1754.3000000000002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3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3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4"/>
      <c r="B20" s="54" t="s">
        <v>36</v>
      </c>
      <c r="C20" s="54" t="s">
        <v>36</v>
      </c>
      <c r="D20" s="85">
        <f t="shared" si="0"/>
        <v>609331.69999999995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13804.000000000002</v>
      </c>
      <c r="AO20" s="130">
        <f t="shared" ref="AO20:AV20" si="16">AO25+AO45+AO76+AO89</f>
        <v>0</v>
      </c>
      <c r="AP20" s="130">
        <f t="shared" si="16"/>
        <v>0</v>
      </c>
      <c r="AQ20" s="130">
        <f>AQ25+AQ45+AQ76+AQ89+AQ85</f>
        <v>13804.000000000002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2" t="s">
        <v>26</v>
      </c>
      <c r="B21" s="26"/>
      <c r="C21" s="26" t="s">
        <v>6</v>
      </c>
      <c r="D21" s="85">
        <f t="shared" si="0"/>
        <v>527983.06999999995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28454.600000000002</v>
      </c>
      <c r="AO21" s="105">
        <f t="shared" ref="AO21:AV21" si="24">AO22+AO25+AO26</f>
        <v>0</v>
      </c>
      <c r="AP21" s="104">
        <f>AP22+AP25+AP26+AP24</f>
        <v>4292.3</v>
      </c>
      <c r="AQ21" s="104">
        <f t="shared" si="24"/>
        <v>24127.800000000003</v>
      </c>
      <c r="AR21" s="105">
        <f t="shared" si="24"/>
        <v>0</v>
      </c>
      <c r="AS21" s="105">
        <f>AS24</f>
        <v>34.5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2"/>
      <c r="B22" s="26" t="s">
        <v>14</v>
      </c>
      <c r="C22" s="26" t="s">
        <v>11</v>
      </c>
      <c r="D22" s="85">
        <f t="shared" si="0"/>
        <v>427412.57000000007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16726.7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12926.7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2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2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2"/>
      <c r="B25" s="46" t="s">
        <v>36</v>
      </c>
      <c r="C25" s="46" t="s">
        <v>36</v>
      </c>
      <c r="D25" s="85">
        <f t="shared" si="0"/>
        <v>88241.9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11201.1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11201.1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2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4" t="s">
        <v>89</v>
      </c>
      <c r="B30" s="51" t="s">
        <v>74</v>
      </c>
      <c r="C30" s="51"/>
      <c r="D30" s="85">
        <f t="shared" si="0"/>
        <v>98370.37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6984.8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6984.8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5"/>
      <c r="B31" s="23" t="s">
        <v>54</v>
      </c>
      <c r="C31" s="23" t="s">
        <v>11</v>
      </c>
      <c r="D31" s="85">
        <f t="shared" si="0"/>
        <v>87809.07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6403.3</v>
      </c>
      <c r="AO31" s="95">
        <v>0</v>
      </c>
      <c r="AP31" s="95">
        <v>0</v>
      </c>
      <c r="AQ31" s="95">
        <v>6403.3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6"/>
      <c r="B32" s="23" t="s">
        <v>36</v>
      </c>
      <c r="C32" s="30" t="s">
        <v>36</v>
      </c>
      <c r="D32" s="85">
        <f t="shared" si="0"/>
        <v>10561.3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581.5</v>
      </c>
      <c r="AO32" s="95">
        <v>0</v>
      </c>
      <c r="AP32" s="95">
        <v>0</v>
      </c>
      <c r="AQ32" s="95">
        <v>581.5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4" t="s">
        <v>42</v>
      </c>
      <c r="B34" s="27" t="s">
        <v>61</v>
      </c>
      <c r="C34" s="31" t="s">
        <v>11</v>
      </c>
      <c r="D34" s="85">
        <f t="shared" si="0"/>
        <v>251084.59999999998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6488.9</v>
      </c>
      <c r="AO34" s="95">
        <v>0</v>
      </c>
      <c r="AP34" s="95">
        <v>0</v>
      </c>
      <c r="AQ34" s="95">
        <v>6488.9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6"/>
      <c r="B35" s="31" t="s">
        <v>36</v>
      </c>
      <c r="C35" s="31" t="s">
        <v>36</v>
      </c>
      <c r="D35" s="85">
        <f t="shared" si="0"/>
        <v>76930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10583.9</v>
      </c>
      <c r="AO35" s="95">
        <v>0</v>
      </c>
      <c r="AP35" s="95">
        <v>0</v>
      </c>
      <c r="AQ35" s="95">
        <v>10583.9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7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8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70" t="s">
        <v>46</v>
      </c>
      <c r="B43" s="26"/>
      <c r="C43" s="26" t="s">
        <v>6</v>
      </c>
      <c r="D43" s="85">
        <f t="shared" si="0"/>
        <v>3715420.0000000005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125962.20000000001</v>
      </c>
      <c r="AO43" s="105">
        <f t="shared" ref="AO43:AV43" si="82">SUM(AO44:AO46)</f>
        <v>65927.5</v>
      </c>
      <c r="AP43" s="104">
        <f t="shared" si="82"/>
        <v>43454.6</v>
      </c>
      <c r="AQ43" s="104">
        <f t="shared" si="82"/>
        <v>16280.099999999999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71"/>
      <c r="B44" s="26" t="s">
        <v>63</v>
      </c>
      <c r="C44" s="26" t="s">
        <v>11</v>
      </c>
      <c r="D44" s="85">
        <f>E44+I44+P44+W44+AF44+AN44+AW44+BD44+D61</f>
        <v>1937058.7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47411.1</v>
      </c>
      <c r="AO44" s="87">
        <f>AO53</f>
        <v>9740.2000000000007</v>
      </c>
      <c r="AP44" s="87">
        <f>AP50+AP53+AP60+AP61</f>
        <v>22845.1</v>
      </c>
      <c r="AQ44" s="87">
        <f>AQ60+AQ61+AQ50+AQ53</f>
        <v>14525.8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1260214.2000000002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78551.100000000006</v>
      </c>
      <c r="AO46" s="87">
        <f>AO51+AO54</f>
        <v>56187.3</v>
      </c>
      <c r="AP46" s="87">
        <f>AP51+AP54</f>
        <v>20609.5</v>
      </c>
      <c r="AQ46" s="87">
        <f>AQ51+AQ54</f>
        <v>1754.3000000000002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4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5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9" t="s">
        <v>48</v>
      </c>
      <c r="B49" s="26" t="s">
        <v>74</v>
      </c>
      <c r="C49" s="26"/>
      <c r="D49" s="85">
        <f t="shared" ref="D49:D60" si="119">E49+I49+P49+W49+AF49+AN49+AW49+BD49</f>
        <v>3157701.6999999997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121991.3</v>
      </c>
      <c r="AO49" s="104">
        <f>AO50+AO51+AO52+AO53+AO54</f>
        <v>65927.5</v>
      </c>
      <c r="AP49" s="104">
        <f>AP50+AP51+AP52+AP53+AP54</f>
        <v>39832.1</v>
      </c>
      <c r="AQ49" s="104">
        <f>AQ50+AQ51+AQ52+AQ53+AQ54</f>
        <v>16231.699999999999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40"/>
      <c r="B50" s="23" t="s">
        <v>102</v>
      </c>
      <c r="C50" s="23" t="s">
        <v>11</v>
      </c>
      <c r="D50" s="85">
        <f>E50+P50+W50+AF50+AN50+AW50+BD50</f>
        <v>1046563.2000000001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103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33187.4</v>
      </c>
      <c r="AO50" s="95">
        <v>0</v>
      </c>
      <c r="AP50" s="95">
        <v>18812.5</v>
      </c>
      <c r="AQ50" s="95">
        <v>14374.9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18402.400000000001</v>
      </c>
      <c r="BL50" s="131">
        <f>AQ50-102.5</f>
        <v>14272.4</v>
      </c>
    </row>
    <row r="51" spans="1:64" ht="82.5" customHeight="1" x14ac:dyDescent="0.2">
      <c r="A51" s="140"/>
      <c r="B51" s="23" t="s">
        <v>15</v>
      </c>
      <c r="C51" s="23" t="s">
        <v>15</v>
      </c>
      <c r="D51" s="85">
        <f t="shared" si="119"/>
        <v>1226589.3999999999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49514.200000000004</v>
      </c>
      <c r="AO51" s="95">
        <v>28602.3</v>
      </c>
      <c r="AP51" s="95">
        <v>19448</v>
      </c>
      <c r="AQ51" s="95">
        <v>1463.9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-555.29999999999927</v>
      </c>
      <c r="BL51" s="131">
        <f>AQ51-1338.4</f>
        <v>125.5</v>
      </c>
    </row>
    <row r="52" spans="1:64" ht="58.5" customHeight="1" x14ac:dyDescent="0.2">
      <c r="A52" s="141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105</v>
      </c>
      <c r="B53" s="133" t="s">
        <v>104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60" t="s">
        <v>15</v>
      </c>
      <c r="C54" s="160" t="s">
        <v>15</v>
      </c>
      <c r="D54" s="162">
        <f>AN54</f>
        <v>29036.9</v>
      </c>
      <c r="E54" s="163">
        <v>0</v>
      </c>
      <c r="F54" s="95"/>
      <c r="G54" s="95"/>
      <c r="H54" s="95"/>
      <c r="I54" s="164">
        <v>0</v>
      </c>
      <c r="J54" s="95"/>
      <c r="K54" s="95"/>
      <c r="L54" s="95"/>
      <c r="M54" s="109"/>
      <c r="N54" s="109"/>
      <c r="O54" s="109"/>
      <c r="P54" s="164">
        <v>0</v>
      </c>
      <c r="Q54" s="95"/>
      <c r="R54" s="95"/>
      <c r="S54" s="93"/>
      <c r="T54" s="109"/>
      <c r="U54" s="109"/>
      <c r="V54" s="109"/>
      <c r="W54" s="163">
        <v>0</v>
      </c>
      <c r="X54" s="93"/>
      <c r="Y54" s="93"/>
      <c r="Z54" s="93"/>
      <c r="AA54" s="93"/>
      <c r="AB54" s="110"/>
      <c r="AC54" s="110"/>
      <c r="AD54" s="110"/>
      <c r="AE54" s="110"/>
      <c r="AF54" s="163">
        <v>0</v>
      </c>
      <c r="AG54" s="166">
        <v>0</v>
      </c>
      <c r="AH54" s="166">
        <v>0</v>
      </c>
      <c r="AI54" s="185">
        <v>0</v>
      </c>
      <c r="AJ54" s="166">
        <v>0</v>
      </c>
      <c r="AK54" s="166">
        <v>0</v>
      </c>
      <c r="AL54" s="166">
        <v>0</v>
      </c>
      <c r="AM54" s="166">
        <v>0</v>
      </c>
      <c r="AN54" s="163">
        <f>AO54+AP54+AQ54</f>
        <v>29036.9</v>
      </c>
      <c r="AO54" s="166">
        <v>27585</v>
      </c>
      <c r="AP54" s="166">
        <v>1161.5</v>
      </c>
      <c r="AQ54" s="166">
        <v>290.39999999999998</v>
      </c>
      <c r="AR54" s="166">
        <v>0</v>
      </c>
      <c r="AS54" s="166">
        <v>0</v>
      </c>
      <c r="AT54" s="166">
        <v>0</v>
      </c>
      <c r="AU54" s="166">
        <v>0</v>
      </c>
      <c r="AV54" s="166">
        <v>0</v>
      </c>
      <c r="AW54" s="163">
        <f>AY54</f>
        <v>539.6</v>
      </c>
      <c r="AX54" s="166">
        <v>0</v>
      </c>
      <c r="AY54" s="166">
        <v>539.6</v>
      </c>
      <c r="AZ54" s="166">
        <v>0</v>
      </c>
      <c r="BA54" s="166">
        <v>0</v>
      </c>
      <c r="BB54" s="166">
        <v>0</v>
      </c>
      <c r="BC54" s="166">
        <v>0</v>
      </c>
      <c r="BD54" s="163">
        <f>BF54</f>
        <v>4048.3</v>
      </c>
      <c r="BE54" s="166">
        <v>0</v>
      </c>
      <c r="BF54" s="166">
        <v>4048.3</v>
      </c>
      <c r="BG54" s="166">
        <v>0</v>
      </c>
      <c r="BH54" s="166">
        <v>0</v>
      </c>
      <c r="BI54" s="166">
        <v>0</v>
      </c>
      <c r="BJ54" s="166">
        <v>0</v>
      </c>
      <c r="BK54" s="131"/>
      <c r="BL54" s="131"/>
    </row>
    <row r="55" spans="1:64" ht="18.75" customHeight="1" x14ac:dyDescent="0.2">
      <c r="A55" s="134"/>
      <c r="B55" s="161"/>
      <c r="C55" s="161"/>
      <c r="D55" s="161"/>
      <c r="E55" s="161"/>
      <c r="F55" s="95"/>
      <c r="G55" s="95"/>
      <c r="H55" s="95"/>
      <c r="I55" s="165"/>
      <c r="J55" s="95"/>
      <c r="K55" s="95"/>
      <c r="L55" s="95"/>
      <c r="M55" s="109"/>
      <c r="N55" s="109"/>
      <c r="O55" s="109"/>
      <c r="P55" s="165"/>
      <c r="Q55" s="95"/>
      <c r="R55" s="95"/>
      <c r="S55" s="93"/>
      <c r="T55" s="109"/>
      <c r="U55" s="109"/>
      <c r="V55" s="109"/>
      <c r="W55" s="161"/>
      <c r="X55" s="93"/>
      <c r="Y55" s="93"/>
      <c r="Z55" s="93"/>
      <c r="AA55" s="93"/>
      <c r="AB55" s="110"/>
      <c r="AC55" s="110"/>
      <c r="AD55" s="110"/>
      <c r="AE55" s="110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17847.100000000002</v>
      </c>
      <c r="BL56" s="131">
        <f>BL52+BL51+BL50</f>
        <v>14397.9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162.5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162.5</v>
      </c>
      <c r="AO61" s="95">
        <v>0</v>
      </c>
      <c r="AP61" s="95">
        <v>149.19999999999999</v>
      </c>
      <c r="AQ61" s="95">
        <v>13.3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351387.01900000003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40522.100000000006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20707.3</v>
      </c>
      <c r="AR62" s="104">
        <f>AR65+AR66+AR68+AR70</f>
        <v>1794.4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39094.200000000004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5008.3999999999996</v>
      </c>
      <c r="AO64" s="95">
        <v>0</v>
      </c>
      <c r="AP64" s="95">
        <f>1209.1+305.6</f>
        <v>1514.6999999999998</v>
      </c>
      <c r="AQ64" s="95">
        <v>3493.7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21854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2050</v>
      </c>
      <c r="AO67" s="95">
        <v>0</v>
      </c>
      <c r="AP67" s="95">
        <v>0</v>
      </c>
      <c r="AQ67" s="95">
        <v>2050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2036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117</v>
      </c>
      <c r="AO68" s="95">
        <v>0</v>
      </c>
      <c r="AP68" s="95">
        <v>0</v>
      </c>
      <c r="AQ68" s="95">
        <v>17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7" t="s">
        <v>30</v>
      </c>
      <c r="B72" s="26"/>
      <c r="C72" s="26" t="s">
        <v>6</v>
      </c>
      <c r="D72" s="85">
        <f>E72+I72+P72+W72+AF72+AN72+AW72+BD72</f>
        <v>9986.9000000000015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4100.4000000000005</v>
      </c>
      <c r="AO72" s="114">
        <f t="shared" ref="AO72" si="160">AO73+AO74+AO75</f>
        <v>0</v>
      </c>
      <c r="AP72" s="114">
        <v>0</v>
      </c>
      <c r="AQ72" s="114">
        <f>AQ73+AQ76</f>
        <v>4100.4000000000005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8"/>
      <c r="B73" s="26" t="s">
        <v>16</v>
      </c>
      <c r="C73" s="26" t="s">
        <v>16</v>
      </c>
      <c r="D73" s="85">
        <f>E73+I73+P73+W73+AF73+AN73+AW73+BD73</f>
        <v>6134.4000000000005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1497.6000000000001</v>
      </c>
      <c r="AO73" s="114">
        <f>AO77+AO79+AO83</f>
        <v>0</v>
      </c>
      <c r="AP73" s="114">
        <f>AP77+AP79+AP83</f>
        <v>0</v>
      </c>
      <c r="AQ73" s="114">
        <f>AQ77+AQ79+AQ83</f>
        <v>1497.6000000000001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8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8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9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2602.8000000000002</v>
      </c>
      <c r="AO76" s="114">
        <f>AO81+AO83+AO87</f>
        <v>0</v>
      </c>
      <c r="AP76" s="114">
        <f>AP81+AP83+AP87</f>
        <v>0</v>
      </c>
      <c r="AQ76" s="114">
        <f>AQ80</f>
        <v>2602.8000000000002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4" t="s">
        <v>58</v>
      </c>
      <c r="B77" s="23" t="s">
        <v>62</v>
      </c>
      <c r="C77" s="23" t="s">
        <v>11</v>
      </c>
      <c r="D77" s="85">
        <f t="shared" ref="D77:D96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6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4" t="s">
        <v>32</v>
      </c>
      <c r="B79" s="23" t="s">
        <v>54</v>
      </c>
      <c r="C79" s="23" t="s">
        <v>11</v>
      </c>
      <c r="D79" s="85">
        <f t="shared" si="166"/>
        <v>603.09999999999991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37.4</v>
      </c>
      <c r="AO79" s="99">
        <v>0</v>
      </c>
      <c r="AP79" s="99">
        <v>0</v>
      </c>
      <c r="AQ79" s="99">
        <v>37.4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5"/>
      <c r="B80" s="83" t="s">
        <v>36</v>
      </c>
      <c r="C80" s="83" t="s">
        <v>36</v>
      </c>
      <c r="D80" s="85">
        <f>AN80</f>
        <v>2602.8000000000002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2602.8000000000002</v>
      </c>
      <c r="AO80" s="99"/>
      <c r="AP80" s="99"/>
      <c r="AQ80" s="99">
        <v>2602.8000000000002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9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40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41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100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</v>
      </c>
      <c r="AQ85" s="115">
        <f>AQ95</f>
        <v>0.1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9195.2999999999993</v>
      </c>
      <c r="E86" s="92">
        <f t="shared" ref="E86:E96" si="170">I86</f>
        <v>0</v>
      </c>
      <c r="F86" s="92">
        <f t="shared" ref="F86:F96" si="171">J86</f>
        <v>0</v>
      </c>
      <c r="G86" s="92">
        <f t="shared" ref="G86:G96" si="172">K86</f>
        <v>0</v>
      </c>
      <c r="H86" s="92">
        <f t="shared" ref="H86:H96" si="173">L86</f>
        <v>0</v>
      </c>
      <c r="I86" s="92">
        <f t="shared" ref="I86:I96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AH90+AH96</f>
        <v>631.20000000000005</v>
      </c>
      <c r="AI86" s="96">
        <f>AI90+AI92+AI96</f>
        <v>0</v>
      </c>
      <c r="AJ86" s="96">
        <f>AJ90+AJ96</f>
        <v>2393</v>
      </c>
      <c r="AK86" s="96"/>
      <c r="AL86" s="96"/>
      <c r="AM86" s="96">
        <f>AM92</f>
        <v>0</v>
      </c>
      <c r="AN86" s="92">
        <f>AP86+AR86+AS86+AT86+AU86</f>
        <v>2057</v>
      </c>
      <c r="AO86" s="96">
        <f>AO92</f>
        <v>0</v>
      </c>
      <c r="AP86" s="96">
        <f t="shared" ref="AP86:AQ86" si="175">AP90+AP96+AP92</f>
        <v>557</v>
      </c>
      <c r="AQ86" s="96">
        <f t="shared" si="175"/>
        <v>0</v>
      </c>
      <c r="AR86" s="96">
        <f>AR90+AR96+AR92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AY90+AY96</f>
        <v>557.1</v>
      </c>
      <c r="AZ86" s="96">
        <f>AZ90+AZ92+AZ96</f>
        <v>0</v>
      </c>
      <c r="BA86" s="96">
        <f>BA90+BA96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BF90+BF96</f>
        <v>557</v>
      </c>
      <c r="BG86" s="96">
        <f>BG90+BG92+BG96</f>
        <v>0</v>
      </c>
      <c r="BH86" s="96">
        <f>BH90+BH96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40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3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9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3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6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6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7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8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57" customHeight="1" x14ac:dyDescent="0.2">
      <c r="A95" s="135"/>
      <c r="B95" s="136" t="s">
        <v>36</v>
      </c>
      <c r="C95" s="136" t="s">
        <v>36</v>
      </c>
      <c r="D95" s="85">
        <f>AN95</f>
        <v>0.1</v>
      </c>
      <c r="E95" s="92"/>
      <c r="F95" s="92"/>
      <c r="G95" s="92"/>
      <c r="H95" s="92"/>
      <c r="I95" s="92"/>
      <c r="J95" s="96"/>
      <c r="K95" s="96"/>
      <c r="L95" s="96"/>
      <c r="M95" s="96"/>
      <c r="N95" s="96"/>
      <c r="O95" s="96"/>
      <c r="P95" s="97"/>
      <c r="Q95" s="96"/>
      <c r="R95" s="96"/>
      <c r="S95" s="96"/>
      <c r="T95" s="99"/>
      <c r="U95" s="99"/>
      <c r="V95" s="99"/>
      <c r="W95" s="97"/>
      <c r="X95" s="96"/>
      <c r="Y95" s="96"/>
      <c r="Z95" s="96"/>
      <c r="AA95" s="96"/>
      <c r="AB95" s="96"/>
      <c r="AC95" s="96"/>
      <c r="AD95" s="96"/>
      <c r="AE95" s="96"/>
      <c r="AF95" s="92"/>
      <c r="AG95" s="96"/>
      <c r="AH95" s="96"/>
      <c r="AI95" s="96"/>
      <c r="AJ95" s="96"/>
      <c r="AK95" s="96"/>
      <c r="AL95" s="96"/>
      <c r="AM95" s="96"/>
      <c r="AN95" s="92">
        <f>AQ95</f>
        <v>0.1</v>
      </c>
      <c r="AO95" s="96"/>
      <c r="AP95" s="95"/>
      <c r="AQ95" s="95">
        <v>0.1</v>
      </c>
      <c r="AR95" s="96"/>
      <c r="AS95" s="96"/>
      <c r="AT95" s="96"/>
      <c r="AU95" s="96"/>
      <c r="AV95" s="96"/>
      <c r="AW95" s="92"/>
      <c r="AX95" s="96"/>
      <c r="AY95" s="96"/>
      <c r="AZ95" s="96"/>
      <c r="BA95" s="96"/>
      <c r="BB95" s="96"/>
      <c r="BC95" s="96"/>
      <c r="BD95" s="92"/>
      <c r="BE95" s="96"/>
      <c r="BF95" s="96"/>
      <c r="BG95" s="96"/>
      <c r="BH95" s="96"/>
      <c r="BI95" s="96"/>
      <c r="BJ95" s="96"/>
    </row>
    <row r="96" spans="1:62" s="6" customFormat="1" ht="88.5" customHeight="1" x14ac:dyDescent="0.2">
      <c r="A96" s="62" t="s">
        <v>80</v>
      </c>
      <c r="B96" s="65" t="s">
        <v>54</v>
      </c>
      <c r="C96" s="65" t="s">
        <v>16</v>
      </c>
      <c r="D96" s="85">
        <f t="shared" si="166"/>
        <v>8242.2999999999993</v>
      </c>
      <c r="E96" s="92">
        <f t="shared" si="170"/>
        <v>0</v>
      </c>
      <c r="F96" s="92">
        <f t="shared" si="171"/>
        <v>0</v>
      </c>
      <c r="G96" s="92">
        <f t="shared" si="172"/>
        <v>0</v>
      </c>
      <c r="H96" s="92">
        <f t="shared" si="173"/>
        <v>0</v>
      </c>
      <c r="I96" s="92">
        <f t="shared" si="174"/>
        <v>0</v>
      </c>
      <c r="J96" s="96"/>
      <c r="K96" s="96"/>
      <c r="L96" s="96"/>
      <c r="M96" s="96"/>
      <c r="N96" s="96"/>
      <c r="O96" s="96"/>
      <c r="P96" s="97">
        <f t="shared" si="187"/>
        <v>0</v>
      </c>
      <c r="Q96" s="96">
        <v>0</v>
      </c>
      <c r="R96" s="96">
        <v>0</v>
      </c>
      <c r="S96" s="96">
        <v>0</v>
      </c>
      <c r="T96" s="99">
        <v>0</v>
      </c>
      <c r="U96" s="99">
        <v>0</v>
      </c>
      <c r="V96" s="99">
        <v>0</v>
      </c>
      <c r="W96" s="97">
        <f t="shared" si="188"/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2">
        <f>AH96+AJ96</f>
        <v>2071.1999999999998</v>
      </c>
      <c r="AG96" s="96">
        <v>0</v>
      </c>
      <c r="AH96" s="96">
        <v>631.20000000000005</v>
      </c>
      <c r="AI96" s="96">
        <v>0</v>
      </c>
      <c r="AJ96" s="96">
        <v>1440</v>
      </c>
      <c r="AK96" s="96">
        <v>0</v>
      </c>
      <c r="AL96" s="96">
        <v>0</v>
      </c>
      <c r="AM96" s="96">
        <v>0</v>
      </c>
      <c r="AN96" s="92">
        <f>AP96+AR96</f>
        <v>2057</v>
      </c>
      <c r="AO96" s="96">
        <v>0</v>
      </c>
      <c r="AP96" s="99">
        <v>557</v>
      </c>
      <c r="AQ96" s="99">
        <v>0</v>
      </c>
      <c r="AR96" s="96">
        <v>1500</v>
      </c>
      <c r="AS96" s="96">
        <v>0</v>
      </c>
      <c r="AT96" s="96">
        <v>0</v>
      </c>
      <c r="AU96" s="96">
        <v>0</v>
      </c>
      <c r="AV96" s="96">
        <v>0</v>
      </c>
      <c r="AW96" s="92">
        <f>AY96+BA96</f>
        <v>2057.1</v>
      </c>
      <c r="AX96" s="96">
        <v>0</v>
      </c>
      <c r="AY96" s="96">
        <v>557.1</v>
      </c>
      <c r="AZ96" s="96">
        <v>0</v>
      </c>
      <c r="BA96" s="96">
        <v>1500</v>
      </c>
      <c r="BB96" s="96">
        <v>0</v>
      </c>
      <c r="BC96" s="96">
        <v>0</v>
      </c>
      <c r="BD96" s="92">
        <f>BF96+BH96</f>
        <v>2057</v>
      </c>
      <c r="BE96" s="96">
        <v>0</v>
      </c>
      <c r="BF96" s="96">
        <v>557</v>
      </c>
      <c r="BG96" s="96">
        <v>0</v>
      </c>
      <c r="BH96" s="96">
        <v>1500</v>
      </c>
      <c r="BI96" s="96">
        <v>0</v>
      </c>
      <c r="BJ96" s="96">
        <v>0</v>
      </c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1"/>
      <c r="R97" s="61"/>
      <c r="S97" s="61"/>
      <c r="T97" s="61"/>
      <c r="U97" s="61"/>
      <c r="V97" s="61"/>
      <c r="W97" s="70"/>
      <c r="X97" s="71"/>
      <c r="Y97" s="71"/>
      <c r="Z97" s="71"/>
      <c r="AA97" s="71"/>
      <c r="AB97" s="71"/>
      <c r="AC97" s="71"/>
      <c r="AD97" s="71"/>
      <c r="AE97" s="71"/>
      <c r="AF97" s="70"/>
      <c r="AG97" s="71"/>
      <c r="AH97" s="71"/>
      <c r="AI97" s="71"/>
      <c r="AJ97" s="71"/>
      <c r="AK97" s="71"/>
      <c r="AL97" s="71"/>
      <c r="AM97" s="71"/>
      <c r="AN97" s="71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D98" s="6"/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25"/>
      <c r="Q98" s="6"/>
      <c r="R98" s="6"/>
      <c r="T98" s="6"/>
      <c r="U98" s="6"/>
      <c r="V98" s="6"/>
      <c r="AF98" s="25"/>
      <c r="AG98" s="6"/>
      <c r="AH98" s="6"/>
      <c r="AJ98" s="6"/>
      <c r="AK98" s="6"/>
      <c r="AL98" s="6"/>
      <c r="AM98" s="6"/>
      <c r="AN98" s="6"/>
      <c r="AO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</row>
    <row r="99" spans="4:62" x14ac:dyDescent="0.2">
      <c r="E99" s="55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T99" s="6"/>
      <c r="U99" s="6"/>
      <c r="V99" s="6"/>
      <c r="AF99" s="25"/>
    </row>
    <row r="103" spans="4:62" x14ac:dyDescent="0.2">
      <c r="E103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2019-10-09T13:23:40Z</dcterms:modified>
</cp:coreProperties>
</file>