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480" yWindow="960" windowWidth="19320" windowHeight="8430"/>
  </bookViews>
  <sheets>
    <sheet name="Перечень" sheetId="1" r:id="rId1"/>
  </sheets>
  <definedNames>
    <definedName name="_xlnm._FilterDatabase" localSheetId="0" hidden="1">Перечень!$A$4:$L$31</definedName>
  </definedNames>
  <calcPr calcId="144525"/>
</workbook>
</file>

<file path=xl/calcChain.xml><?xml version="1.0" encoding="utf-8"?>
<calcChain xmlns="http://schemas.openxmlformats.org/spreadsheetml/2006/main">
  <c r="G30" i="1" l="1"/>
  <c r="G34" i="1" l="1"/>
  <c r="G11" i="1" l="1"/>
  <c r="K8" i="1"/>
  <c r="G8" i="1" s="1"/>
  <c r="K7" i="1"/>
  <c r="G46" i="1" l="1"/>
  <c r="G39" i="1" l="1"/>
  <c r="G31" i="1" l="1"/>
  <c r="G15" i="1" l="1"/>
  <c r="G40" i="1" l="1"/>
  <c r="G41" i="1"/>
  <c r="G42" i="1"/>
  <c r="G43" i="1"/>
  <c r="G44" i="1"/>
  <c r="G45" i="1"/>
  <c r="G47" i="1"/>
  <c r="G38" i="1" l="1"/>
  <c r="H37" i="1" l="1"/>
  <c r="G36" i="1" l="1"/>
  <c r="G35" i="1" l="1"/>
  <c r="L26" i="1"/>
  <c r="G9" i="1" l="1"/>
  <c r="G10" i="1"/>
  <c r="G12" i="1"/>
  <c r="G13" i="1"/>
  <c r="G14" i="1"/>
  <c r="G16" i="1"/>
  <c r="G17" i="1"/>
  <c r="G18" i="1"/>
  <c r="G19" i="1"/>
  <c r="G20" i="1"/>
  <c r="G21" i="1"/>
  <c r="G22" i="1"/>
  <c r="G23" i="1"/>
  <c r="G24" i="1"/>
  <c r="G25" i="1"/>
  <c r="G26" i="1"/>
  <c r="G27" i="1"/>
  <c r="G28" i="1"/>
  <c r="G29" i="1"/>
  <c r="G32" i="1"/>
  <c r="G33" i="1"/>
</calcChain>
</file>

<file path=xl/sharedStrings.xml><?xml version="1.0" encoding="utf-8"?>
<sst xmlns="http://schemas.openxmlformats.org/spreadsheetml/2006/main" count="236" uniqueCount="118">
  <si>
    <t>№</t>
  </si>
  <si>
    <t>МО</t>
  </si>
  <si>
    <t>Наименование проекта</t>
  </si>
  <si>
    <t>Всего</t>
  </si>
  <si>
    <t>РБ</t>
  </si>
  <si>
    <t>МБ</t>
  </si>
  <si>
    <t>МР/ГО</t>
  </si>
  <si>
    <t>ГП/СП</t>
  </si>
  <si>
    <t>Денежный вклад населения</t>
  </si>
  <si>
    <t>Денежный вклад юридических лиц, индивидуальных предпринимателей</t>
  </si>
  <si>
    <t>Бюджет народного проекта, тыс.руб.</t>
  </si>
  <si>
    <t>Исполнитель (ОИВ РК)</t>
  </si>
  <si>
    <t>Перечень работ в рамках реализации народного проекта</t>
  </si>
  <si>
    <t>ГП Кожва</t>
  </si>
  <si>
    <t xml:space="preserve"> МР Печора</t>
  </si>
  <si>
    <t>МР Печора</t>
  </si>
  <si>
    <t>ГП Печора</t>
  </si>
  <si>
    <t>СП Озерный</t>
  </si>
  <si>
    <t>СП Каджером</t>
  </si>
  <si>
    <t>СП Чикшино</t>
  </si>
  <si>
    <t>Министерство энергетики, жилищно-коммунального хозяйства и тарифов Республики Коми (благоустройство)</t>
  </si>
  <si>
    <t>Министерство культуры, туризма и архивного дела Республики Коми</t>
  </si>
  <si>
    <t>Министерство национальной политики Республики Коми</t>
  </si>
  <si>
    <t>Министерство физической культуры и спорта Республики Коми</t>
  </si>
  <si>
    <t>ГП Путеец</t>
  </si>
  <si>
    <t>Министерство экономики Республики Коми</t>
  </si>
  <si>
    <r>
      <rPr>
        <b/>
        <sz val="14"/>
        <color indexed="8"/>
        <rFont val="Times New Roman"/>
        <family val="1"/>
        <charset val="204"/>
      </rPr>
      <t xml:space="preserve">"Встречают по одежке" </t>
    </r>
    <r>
      <rPr>
        <sz val="14"/>
        <color indexed="8"/>
        <rFont val="Times New Roman"/>
        <family val="1"/>
        <charset val="204"/>
      </rPr>
      <t>пошив новых народных сценических костюмов и приобретение сценической обуви для ансамбля современного танца «Вальсет» для хоровода «Северные узоры»</t>
    </r>
  </si>
  <si>
    <t>Связь поколений</t>
  </si>
  <si>
    <t>внебюджетные средства учр-я</t>
  </si>
  <si>
    <t>Приобретение:                                                                        Детский мягкий посадочный комплекс 1 шт
Стеллажный комплекс «Башня» 4500300х2000 1 шт
Диван 1400х730х770 2 шт
Стул складной 10 шт
Детский мягкий игровой модуль (комплект) 1 шт
Детский мат Perfetto Sport № 11 (100х100х10 см) складной 4 сложения 2 шт
Телевизор 1 шт
Стол мобильный радиусный 2 шт</t>
  </si>
  <si>
    <t xml:space="preserve">Приобретение звукового оборудования в концертный зал МАУ ДО «ДШИ г. Печора», по адресу: 
г. Печора, ул. Спортивная, д.48А
</t>
  </si>
  <si>
    <t xml:space="preserve">Сохраним тепло в родной школе, расположенной по адресу: г.Печора, ул. Московская, д.27А </t>
  </si>
  <si>
    <t>Ремонт кровли МАУ ДО «ДШИ 
г. Печора», расположенного по адресу г.Печора, ул. Спортивная, д.48А</t>
  </si>
  <si>
    <t>Ремонт кинооператорской</t>
  </si>
  <si>
    <t>Приобретение и установка лайтбоксов</t>
  </si>
  <si>
    <t>Ремонт крыльца (терраса № 1) здания МБУ «МКО «Меридиан» г. Печора</t>
  </si>
  <si>
    <t>«Дзольган шор» - «Журчащий ручей»</t>
  </si>
  <si>
    <t>Надежная крыша Дома культуры п. Чикшино – символ благополучия</t>
  </si>
  <si>
    <t xml:space="preserve">1. Профнастил
2. Конёк металлический 
3. Изоспан
4. Саморезы
5. Доска 
6. Гвозди 
</t>
  </si>
  <si>
    <t>Ремонт кровли Дома культуры п. Озерный</t>
  </si>
  <si>
    <r>
      <t xml:space="preserve">Приобретение:
1. Профнастил
2. Саморезы 
</t>
    </r>
    <r>
      <rPr>
        <b/>
        <sz val="14"/>
        <color indexed="8"/>
        <rFont val="Times New Roman"/>
        <family val="1"/>
        <charset val="204"/>
      </rPr>
      <t>Ремонтные работы - безвозмездная помощь населения</t>
    </r>
  </si>
  <si>
    <t xml:space="preserve">Развитие этнокультурной инфраструктуры в МАУ «Этнокультурный парк «Бызовая» </t>
  </si>
  <si>
    <t>Ремонт в помещении библиотеки № 16, единственном учреждении культуры поселка Луговой</t>
  </si>
  <si>
    <t>Благоустройство дворовой территории Пионерская дом 39 (Детская площадка)</t>
  </si>
  <si>
    <t>Обустройство пешеходной зоны через пойму р. Каджеромка</t>
  </si>
  <si>
    <t>Замена окон в группах МАДОУ "Детский сад №16"</t>
  </si>
  <si>
    <t>Министерство образования, науки и молодежной политики Республики</t>
  </si>
  <si>
    <t>Демонтаж старых окон и монтаж новых пластиковых окон</t>
  </si>
  <si>
    <t>Ремонт актового зала МОУ "СОШ №3" г.Печора</t>
  </si>
  <si>
    <t>Ремонт фасада МАДОУ "Детский сад №4"</t>
  </si>
  <si>
    <t>Благоустройство территории МАДОУ «Детский сад № 35 компенсирующего вида» г. Печора</t>
  </si>
  <si>
    <t xml:space="preserve">Установка: Игровая площадка "Машина игровая";
Игровой домик беседка;
Детская песочница трансформер с крышкой и лавочками;
Ограждение детской площадки Палитра для улицы; 
Скамья 15 скамья детская для детского сада уличная;
Оборудование для детской площадки Столик детский
</t>
  </si>
  <si>
    <t>ГТО – путь к здоровью нации</t>
  </si>
  <si>
    <t>В  профессию - со школьной скамьи!</t>
  </si>
  <si>
    <t>Комфортные окна</t>
  </si>
  <si>
    <t>СП Приуральское</t>
  </si>
  <si>
    <t>замена  оконных  блоков  Зимнего  сада  МАДОУ  «Детский  сад № 18  общеразвивающего  вида» г. Печора</t>
  </si>
  <si>
    <t>Строительство водозаборной скважины в деревне Аранец</t>
  </si>
  <si>
    <t>Обустройство остановочного комплекса в деревне Медвежская по улице Молодёжной</t>
  </si>
  <si>
    <t xml:space="preserve">Обустройство спортивной площадки, расположенной вблизи Дома Культуры пст Красный Яг по адресу: 
Республика Коми, г. Печора, п.Красный Яг, ул. Свободы д.7
</t>
  </si>
  <si>
    <t xml:space="preserve">Уличный​ ​тренажер:
“Жим от груди”
“Жим​ ​ногами”
“Гребля”
“Тяга​ ​верхняя”
“Маятник”
​“Шаговый”
Теневой​ ​навес​ ​на​ ​раме на​ ​6 ​тренажеров
</t>
  </si>
  <si>
    <t>Благоустройство кладбища пгт. Кожва</t>
  </si>
  <si>
    <t>Ремонт здания МДОУ «Детский сад» пгт. Изъяю</t>
  </si>
  <si>
    <t>Благоустройство территории МДОУ «Детский сад» пст. Набережный</t>
  </si>
  <si>
    <t>Обустройство контейнерных площадок в населенных пунктах городского поселения «Кожва» (пст. Набережный, дер. Усть – Кожва, с. Соколово)</t>
  </si>
  <si>
    <t>Обустройство контейнерных площадок в населенрных пунктах городского поселения "Кожва" (пст. Набережный, дер. Усть-Кожва, с. Соколово) - 11 шт.</t>
  </si>
  <si>
    <t>Молодежный фестиваль: Наша гордость - Усть-Кожва</t>
  </si>
  <si>
    <t>Ремонт крылец, отмостки, цоколя здания МОУ «СОШ» пгт. Кожва</t>
  </si>
  <si>
    <t xml:space="preserve">Ремонт бетонных ступеней
Заделка выбоин в полах цементных
Устройство цементных стяжек
Окраска фасадов
Ремонт отмостки бетонной 
Ремонт штукатурки гладких фасадов
</t>
  </si>
  <si>
    <t>Ремонт кровли Дома культуры пгт. Кожва</t>
  </si>
  <si>
    <t>Ремонт и монтаж участка у центрального входа МДОУ «Детский сад» пгт. Кожва</t>
  </si>
  <si>
    <t>Капитальный ремонт кровли Дома культуры.</t>
  </si>
  <si>
    <t xml:space="preserve">демонтаж и замена асфальтового покрытия:                                Устройство подстилающих и выравнивающих слоев из песка
Устройство дорожных покрытий из сборных прямоугольных железобетонных плит
</t>
  </si>
  <si>
    <t>Обустройство детской спортивной площадки в с. Соколово</t>
  </si>
  <si>
    <t>«Игровая комната «Детская ЭКОтека» в Библиотеке № 17- секторе экологического просвещения МБУ «ПМЦБС»</t>
  </si>
  <si>
    <t>Перечень народных проектов, планируемых к реализации в 2020 году на территории МО МР «Печора»</t>
  </si>
  <si>
    <t>Ремонт выставочного зала «Основные занятия населения Печорского края: рыболовство, охота, 
оленеводство»</t>
  </si>
  <si>
    <t>демонтаж конструкций старой пешеходной зоны;
проведение очистки территории после демонтирования конструкций старой пешеходной зоны (с привлечением населения с помощью ручного инвентаря, спецтехники) погрузка мусора;
установка металлических столбов с погружением в бетонное основание (опорная часть);
монтаж эстакад одноярусных;
устройство настила;
сборка элементов ограждений;
монтаж ограждений;
отделочные работы (окраска, огрунтовка)</t>
  </si>
  <si>
    <t xml:space="preserve">Активные мониторы Behringer F1220D  Eurolive       2 шт.
Аналоговый микшерный пульт Saundcraft EPM 12 1 шт.
Подвесной микрофон AV-Leader PHM 950 2 шт.
Вокальная радиосистема с 2-мя микрофонами AKG WMS40 Mini 2 Vocal Set Dual 3 шт.
Микрофон инструментальный для струнных инструментов AKG C411L 2 шт.
Микрофонный кабель Klotz MY206SW 100м 1 шт. Пассивная акустическая система Yamaha NS - 6490 Black; 
Резинка для микрофонных стоек  (RSM 300) Proel GM 60; 
Набор из шести микрофонных стоек Ultimate JS -MSFB 6 PK;
Держатель для радиомикрофонов  Proel APM 25 </t>
  </si>
  <si>
    <t>Текущий ремонт с заменой деревянных оконных блоков на ПВХ - 8 шт.</t>
  </si>
  <si>
    <t>Замена полов, стены - шумоизоляция                                            Разборка покрытий полов из линолеума и релина
Разборка плинтусов деревянных и из пластмассовых материалов
Устройство покрытий из линолеума на клее
Линолеум коммерческий
Огрунтовка бетонных и оштукатуренных поверхностей органосиликатной композицией
Устройство стяжек: цементных
Разборка деревянных заполнений проемов оконных без подоконных досок
Установка оконных блоков из ПВХ
Устройство подвесных потолков из гипсокартонных листов
Облицовка стен
Разборка изоляции, Изоляция, Шпатлевка, Оклейка обоями
Окраска водно-дисперсионными акриловыми составами</t>
  </si>
  <si>
    <t xml:space="preserve">Приобретение лайтбоксов - 4 шт
Установка лайтбоксов на фасад здания
</t>
  </si>
  <si>
    <t xml:space="preserve">ПИКМ: Устройство покрытий из линолеума
Устройство плинтусов
Демонтаж-монтаж электропроводки
Ремонт штукатурки стен
Переустановка светильников с люминисцентными лампами, замена выключателей и т.д.
</t>
  </si>
  <si>
    <t>Устройство подвесных потолков
Светильник отдельно устанавливаемый на штырях
Отделка стен
Окраска полдивинилацетатными водоэмульсионными составами
Разборка деревянных заполнений проемов дверных и воротных
Установка блоков в наружных и внутренних проемах
Ремонт штукатурки стен
Установка и крепление наличников
Смена дощатых полов с добавлением новых досок
Устройство покрытий из плит древесностружечных
Устройство покрытий из линолеума
Устройство плинтусов и т.д.</t>
  </si>
  <si>
    <t xml:space="preserve">Ремонт кирпичной кладки стен, 
Демонтаж балок над балясинами, 
Укладка балок по столбикам, 
Устройство стяжек цементных  под балясины, 
Демонтаж/Установка цементных балясин круглых гладких и орнаментированных, бутылочных или с перехватом без орнамента, 
Ремонт штукатурки гладких фасадов по камню и бетону, 
Устройство покрытий бетонных, Ремонт ступеней бетонных  и т.д.
</t>
  </si>
  <si>
    <t>Пошив коми национальных костюмов и приобретение реквизита для проведения традиционных обрядов и игр на гастрономическом фестивале «Черинянь гаж»        Ростовая кукла «Северный Медведь», «Зарни Ань», «Ворса»
Хозяин (рубаха, сапоги, штаны)
Хозяйка (рубаха, сарафан, сапоги, платок)
Мальчик (рубаха, сапоги, штаны)
Девочка (рубаха, сарафан, сапоги, платок)
Шишига (платье, парик, обувь)
Васса (накидка, рубаха, штаны, сапоги, парик)
Мастерица (рубаха, сарафан, сапоги, платок)
«Берегиня»(сапоги, сарафан, блузки, платки)
Коми народные инструменты 
«Шур- шар», «Сярган – трещотка», «Тотшкőдчан» - колотушка, « Жиннян» - колокол «Чипсан» трёхствольный, Деревянные ложки</t>
  </si>
  <si>
    <t>Наружная облицовка поверхности стен сайдингом металлическим с полимерным покрытием с устройством металлического каркаса и теплоизоляционного слоя, Установка металлических дверных блоков в готовые проемы, Облицовка дверных проемов в наружных стенах откосной планкой из оцинкованной стали с полимерным покрытием с установкой наличников из оцинкованной стали с полимерным покрытием и т.д.</t>
  </si>
  <si>
    <t>укладка блоков и плит ленточных фундаментов, устройство стен из клееного бруса, устройство кровли и обрешетки, установка оконных блоков и проемов, подшивка потолков вагонкой, устройство перекрытий с укладкой балок, устройство покрытий дощатых, сборка крыльца, ступень деревянная, установка выключателей и светильников, покраска избушки и т.д.</t>
  </si>
  <si>
    <t>Демонтаж дверных коробок
Разборка деревянных заполнений
Разборка облицовки стен
Снятие обоев, разборка покрытий полов
Разборка плинтусов
Установка блоков в наружных и внутренних проемах
Улучшенная окраска масляными составами по дереву
Устройство покрытий из линолеума
Устройство плинтусов
Устройство стяжек, Устройство покрытий на растворе из сухой смеси
Штукатурка поверхностей оконных и дверных откосов
Сплошное вырывание штукатурки внутри здания, Гладкая облицовка стен,
Оклейка обоями, Окраска полдивинилацетатными водоэмульсионными составами и т.д.</t>
  </si>
  <si>
    <t>Установка: Детский игровой комплекс, качалка-балансир, качалка на пружине "Кабриолет", качалка на пружине "Бабочка", качели на металлических стойках, песочница, урна, скамья.</t>
  </si>
  <si>
    <t xml:space="preserve">Замена окон, приобретение оборудования:     Ноутбук, проектор, интерактивная доска, МФУ, водонагреватель, колонки 
Влажный препарат "Внутреннее строение лягушки"
Коллекция "Палеонтологическая", "Приспособление изменений в конечностях насекомых",  т.д.
Видеоокуляр с программным обеспечением к микроскопу "Микромед"
Микроскоп Микромед С-13 школьный
Прибор для обнаружения дыхательного газообмена у растений (ПДГ)
Модель-аппликация "Перекрест хромосом", "Неполное доминирование и взаимодействие генов", "Моногибридное скрещивание", "Дигибридное скрещивание"
Барельефная модель "Сердце человека"
Модель "Глаз" лабораторная, "Строение клеточной оболочки", "Цветок василька",  и т.д.
Стенд "Эволюция органического мира" и "Уровни организации живого"
Портреты биологов 26 шт А3
Прибор для демонстрации водных свойств почвы
прибор для измерения артериального давления
Модель "Торс человека 70 см"
Модель "Строение клеточной оболочки"
стенд школьного лесничества
</t>
  </si>
  <si>
    <t>Устройство подстилающих и выравнивающих слоев оснований площадки размером 12х12 метров песком для разворота автобусов и площадки для установки остановочного комплекса.
Выравнивание участка, уплотнение основания.
Устройство покрытия из щебня толщиной 15 см.
Разметка участка для установки остановочного комплекса. Изготовление остановочного комплекса. Доставка и Установка остановочного комплекса</t>
  </si>
  <si>
    <t xml:space="preserve">Устройство деревянного забора и Обустройство контейнерной площадки </t>
  </si>
  <si>
    <t>Установка и разборка наружных инвентарных лесов
Герметизация мастикой швов горизонтальных
Наружная облицовка поверхности стен
Облицовка оконных проемов в наружных стенах откосной планкой</t>
  </si>
  <si>
    <t xml:space="preserve">Устройство основания толщиной 12 см под тротуары из кирпичного или известнякового щебня
Устройство асфальтобетонных покрытий дорожек и тротуаров
Установка бортовых камней бетонных при других видах покрытий 
</t>
  </si>
  <si>
    <r>
      <rPr>
        <b/>
        <sz val="14"/>
        <color indexed="8"/>
        <rFont val="Times New Roman"/>
        <family val="1"/>
        <charset val="204"/>
      </rPr>
      <t>Проектом предусмотрено безвозмездное материально-техническое участие граждан в виде пошива Коми костюмов сказочных героев в количестве 3 штук</t>
    </r>
    <r>
      <rPr>
        <sz val="14"/>
        <color indexed="8"/>
        <rFont val="Times New Roman"/>
        <family val="1"/>
        <charset val="204"/>
      </rPr>
      <t xml:space="preserve">
Приобретение баннеров 3*4
Музыкальное акустическое оборудование
Двухканальная радиосистема с двумя ручными передатчиками 
Сцена сборно-разборная 3*4
</t>
    </r>
  </si>
  <si>
    <t>Приобретение хлебопекарного оборудования ИП Родинцев В.Ф. для обеспечения населения труднодуступных и малочисленных населенных пунктов с.Приуральское, д. Даниловка хлебом и хлебобулочными изделиями</t>
  </si>
  <si>
    <t>Ремонт фасада Дома культуры   с. Соколово</t>
  </si>
  <si>
    <t>Ремонтные работы в холле Детской библиотеки по адресу: ул.Островского, д. 49</t>
  </si>
  <si>
    <t>Формирование источника питьевого водоснабжения</t>
  </si>
  <si>
    <t xml:space="preserve">Демонтаж дверных коробок в каменных стенах с отбивкой штукатурки в откосах, сплошное выравнивание внутренних поверхностей (однослойное оштукатуривание) из сухих растворных смесей, окраска поливинилацетными водоэмульсионными составами улучшенная по штукатурке стен, устройство оснований полов из фанеры в один слой, устройство покрытий из линолеума идр
Снятие дверных полотен
Установка противопожарных дверей двупольных/однопольных глухих
Ремонт штукатурки откосов внутри здания по камню и бетону цементно-известковым раствором прямолинейных; Окрашивание водоэмульсионными составами поверхностей потолков; Ремонт штукатурки потолков по камню известковым раствором; Отделка стен внутри помещений мелкозернистыми декоративными покрытиями; Штукатурка полимерная декоративная;
Разборка плинтусов деревянных и из пластмассовых материалов
Устройство оснований полов из фанеры, Устройство покрытий из линолеума на клее, Устройство плинтусов поливинилхлоридных на винтах самонарезающих и т.д. Ремонт сцены актового зала, отбивка штукатурки с поверхностей стен и потолков,
</t>
  </si>
  <si>
    <t xml:space="preserve">Заделка швов и Ремонт фасада здания, наружная облицовка поверхности стен в горизонтальном исполнении по металлическому каркасу (с его устройством) металлосайдингом с пароизоляционным слоем из пленки и др. </t>
  </si>
  <si>
    <t>Министерство энергетики, жилищно-коммунального хозяйства и тарифов Республики Коми (ХВС)</t>
  </si>
  <si>
    <t xml:space="preserve">Благоустройство пришкольной территории: Секция из четырех перекладин квадрат 
Секция из четырех средних перекладин 
Перекладина двойная низкая
Мишень 
Скамья для наклонов 
Скамья для пресса прямая
Рукоход
Дорожка для прыжков в длину с места
</t>
  </si>
  <si>
    <t>Пароконвектомат - 2 шт, машина тестомесильная - 1 шт, противни для пароконвектомата - 30 шт.</t>
  </si>
  <si>
    <t xml:space="preserve">Ворота для мини футбола с сеткой
Волейбольные стойки с сеткой
Тренажер эллиптический
Тренажер лыжи двойные                          Тренажер Жим ногами
Спортивный комплекс                                Установка оборудования
Приобретение и установка ограждения
</t>
  </si>
  <si>
    <t xml:space="preserve">Пошив костюмов и приобретение сценической обуви:                                                                                  Платье 20 шт. по 15 375 = 307 500
Корона 20 шт. по 4 000 = 80 000
Обувь женская (туфли) 20 пар по 3 000= 60 000
Обувь женская («ушки») 20 пар по 3 000 =60 000                                                                    Подъюбник простой 20 шт по 1640 = 32 800
Подъюбник с обручом 20 щт по 3 000 = 60 000
всего 600,3 тыс. руб. </t>
  </si>
  <si>
    <t>Ремонт помещения  МБУ ДО "Досуг" и воспроизведение старинной усть-цилемской избы (прямоугольный сруб со стенами из горизонтальных бревенчатых венцов-рядов).                                                                                        1. Ремонт кабинета - 218 934 руб.
2. Приобретение мебели (шкаф – купе) 62 535 руб.
3. Приобретение оборудования (витрины, стенды, стеллажи) 62 650 руб.
4. Воспроизведение избы (изготовление  печи, приобретение лавок, люльки и др.) 281 231 руб.</t>
  </si>
  <si>
    <t>Благоустройство  территории кладбища с.Соколово</t>
  </si>
  <si>
    <t>Обустройство спортивной площадки, расположенной вблизи площади Победы г. Печора</t>
  </si>
  <si>
    <t>количество подписей в поддержку проекта</t>
  </si>
  <si>
    <t xml:space="preserve">привлечение 2 безработных                                                   бурение скважины для подачи воды, 
установка оборудования, 
обустройство доступности места пользования источника питьевого водоснабжения
</t>
  </si>
  <si>
    <t xml:space="preserve">устройство резинового покрытия. 
установка 3D ограждения.                        
уамена баскетбольных стоек (стойка,щит,кольцо)
</t>
  </si>
  <si>
    <t>"</t>
  </si>
  <si>
    <t xml:space="preserve">Ремонт кровли ДШИ:                                                           Разборка покрытий кровель: из рулонных материалов, 100 м2
Разборка примыканий кровель из наплавляемых материалов к стенам и парапетам высотой: до 600 мм без фартуков, 100 м
Разборка: кирпичных стен, м3
Кладка стен кирпичных внутренних: при высоте этажа свыше 4 м, м3
Устройство кровель плоских из наплавляемых материалов: в два слоя, 100 м2
Устройство кровель плоских из наплавляемых материалов: в один слой, 100 м2
Ремонт штукатурки стен парапета по камню и бетону с земли и лесов: цементно-известковым раствором площадью отдельных мест до 5 м2 толщиной слоя до 20 мм, 100 м2
Устройство обделок на фасадах (отливы.): без водосточных труб, 100 м2
Устройство парапетов из наплавляемых материалов: в один слой, 100 м2
</t>
  </si>
  <si>
    <t xml:space="preserve">Выполнение работ по бурению разведочно-поисковой скважины на подземные воды:
установка эксплуатационной колонны
установка дополнительной обсадки
монтаж фильтра
откачка до визуально чистой воды
</t>
  </si>
  <si>
    <t>Приложение
к распоряжению администрации МР "Печора"
от " 07 " октября 2019 г. № 1339/1 - р</t>
  </si>
  <si>
    <t>"Приложение
к распоряжению администрации МР "Печора"
от "25" апреля 2018 г. № 490 - 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</si>
</sst>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7" x14ac:knownFonts="1">
    <font>
      <sz val="11"/>
      <color theme="1"/>
      <name val="Calibri"/>
      <family val="2"/>
      <charset val="204"/>
      <scheme val="minor"/>
    </font>
    <font>
      <sz val="16"/>
      <color indexed="8"/>
      <name val="Times New Roman"/>
      <family val="1"/>
      <charset val="204"/>
    </font>
    <font>
      <sz val="12"/>
      <color indexed="8"/>
      <name val="Times New Roman"/>
      <family val="1"/>
      <charset val="204"/>
    </font>
    <font>
      <b/>
      <sz val="12"/>
      <color indexed="8"/>
      <name val="Times New Roman"/>
      <family val="1"/>
      <charset val="204"/>
    </font>
    <font>
      <sz val="14"/>
      <color indexed="8"/>
      <name val="Times New Roman"/>
      <family val="1"/>
      <charset val="204"/>
    </font>
    <font>
      <b/>
      <sz val="16"/>
      <name val="Times New Roman"/>
      <family val="1"/>
      <charset val="204"/>
    </font>
    <font>
      <b/>
      <sz val="14"/>
      <color indexed="8"/>
      <name val="Times New Roman"/>
      <family val="1"/>
      <charset val="204"/>
    </font>
    <font>
      <b/>
      <sz val="14"/>
      <color indexed="8"/>
      <name val="Times New Roman"/>
      <family val="1"/>
      <charset val="204"/>
    </font>
    <font>
      <b/>
      <sz val="14"/>
      <name val="Times New Roman"/>
      <family val="1"/>
      <charset val="204"/>
    </font>
    <font>
      <sz val="16"/>
      <name val="Times New Roman"/>
      <family val="1"/>
      <charset val="204"/>
    </font>
    <font>
      <b/>
      <sz val="22"/>
      <color indexed="8"/>
      <name val="Times New Roman"/>
      <family val="1"/>
      <charset val="204"/>
    </font>
    <font>
      <sz val="8"/>
      <name val="Calibri"/>
      <family val="2"/>
      <charset val="204"/>
    </font>
    <font>
      <sz val="14"/>
      <name val="Times New Roman"/>
      <family val="1"/>
      <charset val="204"/>
    </font>
    <font>
      <sz val="14"/>
      <color theme="1"/>
      <name val="Times New Roman"/>
      <family val="1"/>
      <charset val="204"/>
    </font>
    <font>
      <sz val="12"/>
      <name val="Times New Roman"/>
      <family val="1"/>
      <charset val="204"/>
    </font>
    <font>
      <sz val="13"/>
      <name val="Times New Roman"/>
      <family val="1"/>
      <charset val="204"/>
    </font>
    <font>
      <sz val="13"/>
      <color indexed="8"/>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6">
    <xf numFmtId="0" fontId="0" fillId="0" borderId="0" xfId="0"/>
    <xf numFmtId="0" fontId="2" fillId="0" borderId="0" xfId="0" applyFont="1" applyAlignment="1">
      <alignment vertical="center" wrapText="1"/>
    </xf>
    <xf numFmtId="0" fontId="3" fillId="0" borderId="0" xfId="0" applyFont="1" applyAlignment="1">
      <alignment horizontal="center" vertical="center" wrapText="1"/>
    </xf>
    <xf numFmtId="0" fontId="1" fillId="0" borderId="0" xfId="0" applyFont="1" applyAlignment="1">
      <alignment vertical="center" wrapText="1"/>
    </xf>
    <xf numFmtId="0" fontId="2" fillId="0" borderId="0" xfId="0" applyFont="1" applyAlignment="1">
      <alignment vertical="center" wrapText="1"/>
    </xf>
    <xf numFmtId="0" fontId="4" fillId="2" borderId="1" xfId="0" applyFont="1" applyFill="1" applyBorder="1" applyAlignment="1">
      <alignment horizontal="left" vertical="center" wrapText="1"/>
    </xf>
    <xf numFmtId="164" fontId="4" fillId="2" borderId="1" xfId="0" applyNumberFormat="1" applyFont="1" applyFill="1" applyBorder="1" applyAlignment="1">
      <alignment vertical="center" wrapText="1"/>
    </xf>
    <xf numFmtId="0" fontId="5"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4" fillId="2" borderId="1" xfId="0" applyFont="1" applyFill="1" applyBorder="1" applyAlignment="1">
      <alignment vertical="center" wrapText="1"/>
    </xf>
    <xf numFmtId="166" fontId="4" fillId="2" borderId="1" xfId="0" applyNumberFormat="1" applyFont="1" applyFill="1" applyBorder="1" applyAlignment="1">
      <alignment vertical="center" wrapText="1"/>
    </xf>
    <xf numFmtId="166" fontId="4" fillId="2" borderId="1" xfId="0"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166" fontId="4" fillId="0" borderId="1" xfId="0" applyNumberFormat="1" applyFont="1" applyFill="1" applyBorder="1" applyAlignment="1">
      <alignment vertical="center" wrapText="1"/>
    </xf>
    <xf numFmtId="165" fontId="6"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0" fillId="0" borderId="0" xfId="0" applyFont="1" applyBorder="1" applyAlignment="1">
      <alignment horizontal="center" vertical="center" wrapText="1"/>
    </xf>
    <xf numFmtId="4" fontId="4" fillId="0" borderId="1" xfId="0" applyNumberFormat="1" applyFont="1" applyFill="1" applyBorder="1" applyAlignment="1">
      <alignment vertical="center" wrapText="1"/>
    </xf>
    <xf numFmtId="0" fontId="9" fillId="0" borderId="1" xfId="0" applyFont="1" applyFill="1" applyBorder="1" applyAlignment="1">
      <alignment horizontal="left" vertical="center" wrapText="1"/>
    </xf>
    <xf numFmtId="0" fontId="4" fillId="0" borderId="1" xfId="0" applyFont="1" applyFill="1" applyBorder="1" applyAlignment="1">
      <alignment vertical="center" wrapText="1"/>
    </xf>
    <xf numFmtId="166" fontId="4" fillId="0" borderId="1"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13" fillId="0" borderId="0" xfId="0" applyFont="1" applyAlignment="1">
      <alignment horizontal="left" vertical="center" indent="5"/>
    </xf>
    <xf numFmtId="0" fontId="6" fillId="0" borderId="1" xfId="0" applyFont="1" applyFill="1" applyBorder="1" applyAlignment="1">
      <alignment horizontal="center" vertical="center" wrapText="1"/>
    </xf>
    <xf numFmtId="0" fontId="4" fillId="0" borderId="1" xfId="0" applyNumberFormat="1" applyFont="1" applyFill="1" applyBorder="1" applyAlignment="1">
      <alignment vertical="center" wrapText="1"/>
    </xf>
    <xf numFmtId="0" fontId="14" fillId="0" borderId="1" xfId="0" applyFont="1" applyFill="1" applyBorder="1" applyAlignment="1">
      <alignment horizontal="left" vertical="top" wrapText="1"/>
    </xf>
    <xf numFmtId="1" fontId="4" fillId="0" borderId="1" xfId="0" applyNumberFormat="1" applyFont="1" applyFill="1" applyBorder="1" applyAlignment="1">
      <alignment vertical="center" wrapText="1"/>
    </xf>
    <xf numFmtId="164" fontId="4"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left" vertical="top" wrapText="1"/>
    </xf>
    <xf numFmtId="0" fontId="2" fillId="0" borderId="0" xfId="0" applyFont="1" applyFill="1" applyAlignment="1">
      <alignment vertical="center" wrapText="1"/>
    </xf>
    <xf numFmtId="0" fontId="4" fillId="0" borderId="0" xfId="0" applyFont="1" applyFill="1" applyAlignment="1">
      <alignment horizontal="right" vertical="center" wrapText="1"/>
    </xf>
    <xf numFmtId="0" fontId="10" fillId="0" borderId="0" xfId="0" applyFont="1" applyFill="1" applyBorder="1" applyAlignment="1">
      <alignment horizontal="center" vertical="center" wrapText="1"/>
    </xf>
    <xf numFmtId="0" fontId="2" fillId="0" borderId="0" xfId="0" applyFont="1" applyFill="1" applyAlignment="1">
      <alignment horizontal="right" vertical="center" wrapText="1"/>
    </xf>
    <xf numFmtId="0" fontId="15" fillId="0" borderId="1" xfId="0" applyFont="1" applyFill="1" applyBorder="1" applyAlignment="1">
      <alignment horizontal="left" vertical="top" wrapText="1"/>
    </xf>
    <xf numFmtId="0" fontId="6" fillId="0" borderId="1" xfId="0" applyFont="1" applyFill="1" applyBorder="1" applyAlignment="1">
      <alignment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4" fillId="0" borderId="0" xfId="0" applyFont="1" applyAlignment="1">
      <alignment horizontal="right" vertical="center" wrapText="1"/>
    </xf>
    <xf numFmtId="0" fontId="6" fillId="0" borderId="2"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65" fontId="7" fillId="0" borderId="3" xfId="0" applyNumberFormat="1" applyFont="1" applyFill="1" applyBorder="1" applyAlignment="1">
      <alignment horizontal="center" vertical="center" wrapText="1"/>
    </xf>
    <xf numFmtId="165" fontId="7" fillId="0" borderId="6" xfId="0" applyNumberFormat="1" applyFont="1" applyFill="1" applyBorder="1" applyAlignment="1">
      <alignment horizontal="center" vertical="center" wrapText="1"/>
    </xf>
    <xf numFmtId="0" fontId="16" fillId="0" borderId="0" xfId="0" applyFont="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N54"/>
  <sheetViews>
    <sheetView tabSelected="1" zoomScale="60" zoomScaleNormal="60" zoomScaleSheetLayoutView="75" workbookViewId="0">
      <pane xSplit="3" ySplit="6" topLeftCell="D46" activePane="bottomRight" state="frozen"/>
      <selection pane="topRight" activeCell="D1" sqref="D1"/>
      <selection pane="bottomLeft" activeCell="A5" sqref="A5"/>
      <selection pane="bottomRight" activeCell="J1" sqref="J1:M1"/>
    </sheetView>
  </sheetViews>
  <sheetFormatPr defaultColWidth="9.140625" defaultRowHeight="20.25" outlineLevelCol="1" x14ac:dyDescent="0.25"/>
  <cols>
    <col min="1" max="1" width="4.28515625" style="38" bestFit="1" customWidth="1"/>
    <col min="2" max="2" width="18.42578125" style="3" customWidth="1"/>
    <col min="3" max="3" width="16.5703125" style="3" customWidth="1"/>
    <col min="4" max="4" width="34" style="3" customWidth="1"/>
    <col min="5" max="5" width="39" style="3" customWidth="1"/>
    <col min="6" max="6" width="57.7109375" style="1" customWidth="1"/>
    <col min="7" max="7" width="16" style="1" customWidth="1"/>
    <col min="8" max="8" width="13" style="1" customWidth="1" outlineLevel="1"/>
    <col min="9" max="9" width="14" style="1" customWidth="1" outlineLevel="1"/>
    <col min="10" max="10" width="12.28515625" style="1" customWidth="1" outlineLevel="1"/>
    <col min="11" max="11" width="15.7109375" style="4" customWidth="1" outlineLevel="1"/>
    <col min="12" max="12" width="23.28515625" style="1" customWidth="1" outlineLevel="1"/>
    <col min="13" max="13" width="23.28515625" style="4" hidden="1" customWidth="1" outlineLevel="1"/>
    <col min="14" max="14" width="24.85546875" style="38" bestFit="1" customWidth="1" outlineLevel="1"/>
    <col min="15" max="16384" width="9.140625" style="1"/>
  </cols>
  <sheetData>
    <row r="1" spans="1:14" s="4" customFormat="1" ht="52.5" customHeight="1" x14ac:dyDescent="0.25">
      <c r="A1" s="38"/>
      <c r="B1" s="3"/>
      <c r="C1" s="3"/>
      <c r="D1" s="3"/>
      <c r="E1" s="3"/>
      <c r="J1" s="65" t="s">
        <v>116</v>
      </c>
      <c r="K1" s="65"/>
      <c r="L1" s="65"/>
      <c r="M1" s="65"/>
      <c r="N1" s="38"/>
    </row>
    <row r="2" spans="1:14" s="4" customFormat="1" ht="61.5" customHeight="1" x14ac:dyDescent="0.25">
      <c r="A2" s="38"/>
      <c r="B2" s="3"/>
      <c r="C2" s="3"/>
      <c r="D2" s="3"/>
      <c r="E2" s="3"/>
      <c r="F2" s="46" t="s">
        <v>117</v>
      </c>
      <c r="G2" s="46"/>
      <c r="H2" s="46"/>
      <c r="I2" s="46"/>
      <c r="J2" s="46"/>
      <c r="K2" s="46"/>
      <c r="L2" s="46"/>
      <c r="M2" s="46"/>
      <c r="N2" s="39"/>
    </row>
    <row r="3" spans="1:14" s="4" customFormat="1" ht="64.5" customHeight="1" x14ac:dyDescent="0.25">
      <c r="A3" s="53" t="s">
        <v>75</v>
      </c>
      <c r="B3" s="53"/>
      <c r="C3" s="53"/>
      <c r="D3" s="53"/>
      <c r="E3" s="53"/>
      <c r="F3" s="53"/>
      <c r="G3" s="54"/>
      <c r="H3" s="54"/>
      <c r="I3" s="54"/>
      <c r="J3" s="54"/>
      <c r="K3" s="54"/>
      <c r="L3" s="54"/>
      <c r="M3" s="20"/>
      <c r="N3" s="40"/>
    </row>
    <row r="4" spans="1:14" s="4" customFormat="1" ht="64.5" customHeight="1" x14ac:dyDescent="0.25">
      <c r="A4" s="57" t="s">
        <v>0</v>
      </c>
      <c r="B4" s="55" t="s">
        <v>1</v>
      </c>
      <c r="C4" s="56"/>
      <c r="D4" s="57" t="s">
        <v>2</v>
      </c>
      <c r="E4" s="60" t="s">
        <v>11</v>
      </c>
      <c r="F4" s="50" t="s">
        <v>12</v>
      </c>
      <c r="G4" s="47" t="s">
        <v>10</v>
      </c>
      <c r="H4" s="48"/>
      <c r="I4" s="48"/>
      <c r="J4" s="48"/>
      <c r="K4" s="48"/>
      <c r="L4" s="48"/>
      <c r="M4" s="49"/>
      <c r="N4" s="29"/>
    </row>
    <row r="5" spans="1:14" s="2" customFormat="1" ht="64.5" customHeight="1" x14ac:dyDescent="0.25">
      <c r="A5" s="59"/>
      <c r="B5" s="44" t="s">
        <v>6</v>
      </c>
      <c r="C5" s="44" t="s">
        <v>7</v>
      </c>
      <c r="D5" s="59"/>
      <c r="E5" s="61"/>
      <c r="F5" s="51"/>
      <c r="G5" s="57" t="s">
        <v>3</v>
      </c>
      <c r="H5" s="63" t="s">
        <v>4</v>
      </c>
      <c r="I5" s="55" t="s">
        <v>5</v>
      </c>
      <c r="J5" s="56"/>
      <c r="K5" s="50" t="s">
        <v>8</v>
      </c>
      <c r="L5" s="50" t="s">
        <v>9</v>
      </c>
      <c r="M5" s="18" t="s">
        <v>28</v>
      </c>
      <c r="N5" s="50" t="s">
        <v>110</v>
      </c>
    </row>
    <row r="6" spans="1:14" s="4" customFormat="1" ht="64.5" customHeight="1" x14ac:dyDescent="0.25">
      <c r="A6" s="58"/>
      <c r="B6" s="45"/>
      <c r="C6" s="45"/>
      <c r="D6" s="58"/>
      <c r="E6" s="62"/>
      <c r="F6" s="52"/>
      <c r="G6" s="58"/>
      <c r="H6" s="64"/>
      <c r="I6" s="17" t="s">
        <v>6</v>
      </c>
      <c r="J6" s="17" t="s">
        <v>7</v>
      </c>
      <c r="K6" s="52"/>
      <c r="L6" s="52"/>
      <c r="M6" s="19"/>
      <c r="N6" s="52"/>
    </row>
    <row r="7" spans="1:14" s="4" customFormat="1" ht="187.5" customHeight="1" x14ac:dyDescent="0.25">
      <c r="A7" s="43">
        <v>1</v>
      </c>
      <c r="B7" s="7" t="s">
        <v>15</v>
      </c>
      <c r="C7" s="8" t="s">
        <v>16</v>
      </c>
      <c r="D7" s="5" t="s">
        <v>26</v>
      </c>
      <c r="E7" s="11" t="s">
        <v>21</v>
      </c>
      <c r="F7" s="27" t="s">
        <v>106</v>
      </c>
      <c r="G7" s="24">
        <v>600.29999999999995</v>
      </c>
      <c r="H7" s="30">
        <v>526.29999999999995</v>
      </c>
      <c r="I7" s="16">
        <v>60.05</v>
      </c>
      <c r="J7" s="21"/>
      <c r="K7" s="21">
        <f>5+8.95</f>
        <v>13.95</v>
      </c>
      <c r="L7" s="9"/>
      <c r="M7" s="9"/>
      <c r="N7" s="32">
        <v>161</v>
      </c>
    </row>
    <row r="8" spans="1:14" s="4" customFormat="1" ht="176.25" customHeight="1" x14ac:dyDescent="0.25">
      <c r="A8" s="43">
        <v>2</v>
      </c>
      <c r="B8" s="7" t="s">
        <v>15</v>
      </c>
      <c r="C8" s="8" t="s">
        <v>16</v>
      </c>
      <c r="D8" s="5" t="s">
        <v>27</v>
      </c>
      <c r="E8" s="11" t="s">
        <v>21</v>
      </c>
      <c r="F8" s="42" t="s">
        <v>107</v>
      </c>
      <c r="G8" s="24">
        <f t="shared" ref="G8" si="0">H8+I8+J8+K8+L8+M8</f>
        <v>625.51499999999999</v>
      </c>
      <c r="H8" s="16">
        <v>550</v>
      </c>
      <c r="I8" s="16">
        <v>62.865000000000002</v>
      </c>
      <c r="J8" s="16"/>
      <c r="K8" s="16">
        <f>5+7.65</f>
        <v>12.65</v>
      </c>
      <c r="L8" s="16"/>
      <c r="M8" s="9"/>
      <c r="N8" s="32">
        <v>149</v>
      </c>
    </row>
    <row r="9" spans="1:14" s="4" customFormat="1" ht="225" x14ac:dyDescent="0.25">
      <c r="A9" s="43">
        <v>3</v>
      </c>
      <c r="B9" s="7" t="s">
        <v>15</v>
      </c>
      <c r="C9" s="8" t="s">
        <v>16</v>
      </c>
      <c r="D9" s="5" t="s">
        <v>74</v>
      </c>
      <c r="E9" s="11" t="s">
        <v>21</v>
      </c>
      <c r="F9" s="5" t="s">
        <v>29</v>
      </c>
      <c r="G9" s="14">
        <f t="shared" ref="G9:G33" si="1">H9+I9+J9+K9+L9+M9</f>
        <v>300</v>
      </c>
      <c r="H9" s="13">
        <v>267</v>
      </c>
      <c r="I9" s="13">
        <v>30</v>
      </c>
      <c r="J9" s="6"/>
      <c r="K9" s="13">
        <v>3</v>
      </c>
      <c r="L9" s="6"/>
      <c r="M9" s="6"/>
      <c r="N9" s="32">
        <v>85</v>
      </c>
    </row>
    <row r="10" spans="1:14" s="4" customFormat="1" ht="356.25" x14ac:dyDescent="0.25">
      <c r="A10" s="43">
        <v>4</v>
      </c>
      <c r="B10" s="7" t="s">
        <v>15</v>
      </c>
      <c r="C10" s="8" t="s">
        <v>16</v>
      </c>
      <c r="D10" s="5" t="s">
        <v>30</v>
      </c>
      <c r="E10" s="11" t="s">
        <v>21</v>
      </c>
      <c r="F10" s="10" t="s">
        <v>78</v>
      </c>
      <c r="G10" s="14">
        <f t="shared" si="1"/>
        <v>204.04199999999997</v>
      </c>
      <c r="H10" s="13">
        <v>180</v>
      </c>
      <c r="I10" s="13">
        <v>20.591999999999999</v>
      </c>
      <c r="J10" s="6"/>
      <c r="K10" s="13">
        <v>3.45</v>
      </c>
      <c r="L10" s="6"/>
      <c r="M10" s="6"/>
      <c r="N10" s="32">
        <v>77</v>
      </c>
    </row>
    <row r="11" spans="1:14" s="4" customFormat="1" ht="81.75" customHeight="1" x14ac:dyDescent="0.25">
      <c r="A11" s="43">
        <v>5</v>
      </c>
      <c r="B11" s="7" t="s">
        <v>15</v>
      </c>
      <c r="C11" s="8" t="s">
        <v>16</v>
      </c>
      <c r="D11" s="10" t="s">
        <v>31</v>
      </c>
      <c r="E11" s="11" t="s">
        <v>21</v>
      </c>
      <c r="F11" s="10" t="s">
        <v>79</v>
      </c>
      <c r="G11" s="24">
        <f t="shared" si="1"/>
        <v>282.59399999999999</v>
      </c>
      <c r="H11" s="16">
        <v>247.6</v>
      </c>
      <c r="I11" s="16">
        <v>28.294</v>
      </c>
      <c r="J11" s="9"/>
      <c r="K11" s="13">
        <v>6.7</v>
      </c>
      <c r="L11" s="6"/>
      <c r="M11" s="6"/>
      <c r="N11" s="32">
        <v>73</v>
      </c>
    </row>
    <row r="12" spans="1:14" s="4" customFormat="1" ht="409.5" x14ac:dyDescent="0.25">
      <c r="A12" s="43">
        <v>6</v>
      </c>
      <c r="B12" s="7" t="s">
        <v>14</v>
      </c>
      <c r="C12" s="8" t="s">
        <v>16</v>
      </c>
      <c r="D12" s="27" t="s">
        <v>32</v>
      </c>
      <c r="E12" s="15" t="s">
        <v>21</v>
      </c>
      <c r="F12" s="27" t="s">
        <v>114</v>
      </c>
      <c r="G12" s="24">
        <f t="shared" si="1"/>
        <v>332.29500000000002</v>
      </c>
      <c r="H12" s="9">
        <v>287.5</v>
      </c>
      <c r="I12" s="16">
        <v>33.695</v>
      </c>
      <c r="J12" s="9"/>
      <c r="K12" s="9">
        <v>11.1</v>
      </c>
      <c r="L12" s="9"/>
      <c r="M12" s="6"/>
      <c r="N12" s="32">
        <v>80</v>
      </c>
    </row>
    <row r="13" spans="1:14" s="4" customFormat="1" ht="375" x14ac:dyDescent="0.25">
      <c r="A13" s="43">
        <v>7</v>
      </c>
      <c r="B13" s="7" t="s">
        <v>14</v>
      </c>
      <c r="C13" s="8" t="s">
        <v>16</v>
      </c>
      <c r="D13" s="10" t="s">
        <v>33</v>
      </c>
      <c r="E13" s="15" t="s">
        <v>21</v>
      </c>
      <c r="F13" s="27" t="s">
        <v>80</v>
      </c>
      <c r="G13" s="14">
        <f t="shared" si="1"/>
        <v>206.648</v>
      </c>
      <c r="H13" s="16">
        <v>179.9</v>
      </c>
      <c r="I13" s="16">
        <v>20.748000000000001</v>
      </c>
      <c r="J13" s="9"/>
      <c r="K13" s="16">
        <v>6</v>
      </c>
      <c r="L13" s="9"/>
      <c r="M13" s="9"/>
      <c r="N13" s="32">
        <v>74</v>
      </c>
    </row>
    <row r="14" spans="1:14" s="4" customFormat="1" ht="64.5" customHeight="1" x14ac:dyDescent="0.25">
      <c r="A14" s="43">
        <v>8</v>
      </c>
      <c r="B14" s="7" t="s">
        <v>14</v>
      </c>
      <c r="C14" s="8" t="s">
        <v>16</v>
      </c>
      <c r="D14" s="5" t="s">
        <v>34</v>
      </c>
      <c r="E14" s="11" t="s">
        <v>21</v>
      </c>
      <c r="F14" s="5" t="s">
        <v>81</v>
      </c>
      <c r="G14" s="14">
        <f t="shared" si="1"/>
        <v>310</v>
      </c>
      <c r="H14" s="6">
        <v>268.5</v>
      </c>
      <c r="I14" s="6">
        <v>31</v>
      </c>
      <c r="J14" s="6"/>
      <c r="K14" s="6">
        <v>10.5</v>
      </c>
      <c r="L14" s="6"/>
      <c r="M14" s="6"/>
      <c r="N14" s="32">
        <v>72</v>
      </c>
    </row>
    <row r="15" spans="1:14" s="4" customFormat="1" ht="150" x14ac:dyDescent="0.25">
      <c r="A15" s="43">
        <v>9</v>
      </c>
      <c r="B15" s="7" t="s">
        <v>14</v>
      </c>
      <c r="C15" s="8" t="s">
        <v>16</v>
      </c>
      <c r="D15" s="5" t="s">
        <v>76</v>
      </c>
      <c r="E15" s="11" t="s">
        <v>21</v>
      </c>
      <c r="F15" s="5" t="s">
        <v>82</v>
      </c>
      <c r="G15" s="33">
        <f>H15+I15+J15+K15+L15+M15</f>
        <v>600</v>
      </c>
      <c r="H15" s="9">
        <v>537</v>
      </c>
      <c r="I15" s="9">
        <v>60</v>
      </c>
      <c r="J15" s="9"/>
      <c r="K15" s="9">
        <v>3</v>
      </c>
      <c r="L15" s="6"/>
      <c r="M15" s="13"/>
      <c r="N15" s="32">
        <v>102</v>
      </c>
    </row>
    <row r="16" spans="1:14" s="4" customFormat="1" ht="342.75" customHeight="1" x14ac:dyDescent="0.25">
      <c r="A16" s="43">
        <v>10</v>
      </c>
      <c r="B16" s="7" t="s">
        <v>14</v>
      </c>
      <c r="C16" s="8" t="s">
        <v>16</v>
      </c>
      <c r="D16" s="5" t="s">
        <v>98</v>
      </c>
      <c r="E16" s="11" t="s">
        <v>21</v>
      </c>
      <c r="F16" s="5" t="s">
        <v>83</v>
      </c>
      <c r="G16" s="14">
        <f t="shared" si="1"/>
        <v>231.70100000000002</v>
      </c>
      <c r="H16" s="6">
        <v>206</v>
      </c>
      <c r="I16" s="6">
        <v>23.384</v>
      </c>
      <c r="J16" s="13"/>
      <c r="K16" s="6">
        <v>2.3170000000000002</v>
      </c>
      <c r="L16" s="13"/>
      <c r="M16" s="13"/>
      <c r="N16" s="32">
        <v>86</v>
      </c>
    </row>
    <row r="17" spans="1:14" s="4" customFormat="1" ht="225" x14ac:dyDescent="0.25">
      <c r="A17" s="43">
        <v>11</v>
      </c>
      <c r="B17" s="7" t="s">
        <v>14</v>
      </c>
      <c r="C17" s="8" t="s">
        <v>16</v>
      </c>
      <c r="D17" s="5" t="s">
        <v>35</v>
      </c>
      <c r="E17" s="11" t="s">
        <v>21</v>
      </c>
      <c r="F17" s="5" t="s">
        <v>84</v>
      </c>
      <c r="G17" s="24">
        <f t="shared" si="1"/>
        <v>475.02</v>
      </c>
      <c r="H17" s="9">
        <v>394</v>
      </c>
      <c r="I17" s="16">
        <v>47.62</v>
      </c>
      <c r="J17" s="9"/>
      <c r="K17" s="9">
        <v>33.4</v>
      </c>
      <c r="L17" s="6"/>
      <c r="M17" s="13"/>
      <c r="N17" s="32">
        <v>318</v>
      </c>
    </row>
    <row r="18" spans="1:14" s="4" customFormat="1" ht="356.25" x14ac:dyDescent="0.25">
      <c r="A18" s="43">
        <v>12</v>
      </c>
      <c r="B18" s="7" t="s">
        <v>14</v>
      </c>
      <c r="C18" s="8" t="s">
        <v>13</v>
      </c>
      <c r="D18" s="5" t="s">
        <v>36</v>
      </c>
      <c r="E18" s="11" t="s">
        <v>21</v>
      </c>
      <c r="F18" s="5" t="s">
        <v>85</v>
      </c>
      <c r="G18" s="25">
        <f t="shared" si="1"/>
        <v>315.50000000000006</v>
      </c>
      <c r="H18" s="6">
        <v>277.8</v>
      </c>
      <c r="I18" s="6">
        <v>31.6</v>
      </c>
      <c r="J18" s="6"/>
      <c r="K18" s="6">
        <v>6.1</v>
      </c>
      <c r="L18" s="6"/>
      <c r="M18" s="6"/>
      <c r="N18" s="32">
        <v>61</v>
      </c>
    </row>
    <row r="19" spans="1:14" s="4" customFormat="1" ht="187.5" x14ac:dyDescent="0.25">
      <c r="A19" s="43">
        <v>13</v>
      </c>
      <c r="B19" s="7" t="s">
        <v>14</v>
      </c>
      <c r="C19" s="8" t="s">
        <v>13</v>
      </c>
      <c r="D19" s="10" t="s">
        <v>97</v>
      </c>
      <c r="E19" s="11" t="s">
        <v>21</v>
      </c>
      <c r="F19" s="12" t="s">
        <v>86</v>
      </c>
      <c r="G19" s="14">
        <f t="shared" si="1"/>
        <v>329.61400000000003</v>
      </c>
      <c r="H19" s="13">
        <v>291.8</v>
      </c>
      <c r="I19" s="13">
        <v>33.014000000000003</v>
      </c>
      <c r="J19" s="6"/>
      <c r="K19" s="13">
        <v>4.8</v>
      </c>
      <c r="L19" s="6"/>
      <c r="M19" s="6"/>
      <c r="N19" s="32">
        <v>48</v>
      </c>
    </row>
    <row r="20" spans="1:14" s="4" customFormat="1" ht="131.25" x14ac:dyDescent="0.25">
      <c r="A20" s="43">
        <v>14</v>
      </c>
      <c r="B20" s="7" t="s">
        <v>14</v>
      </c>
      <c r="C20" s="8" t="s">
        <v>19</v>
      </c>
      <c r="D20" s="10" t="s">
        <v>37</v>
      </c>
      <c r="E20" s="11" t="s">
        <v>21</v>
      </c>
      <c r="F20" s="12" t="s">
        <v>38</v>
      </c>
      <c r="G20" s="24">
        <f t="shared" si="1"/>
        <v>671.21699999999998</v>
      </c>
      <c r="H20" s="9">
        <v>599.29999999999995</v>
      </c>
      <c r="I20" s="16">
        <v>67.216999999999999</v>
      </c>
      <c r="J20" s="9"/>
      <c r="K20" s="9">
        <v>4.7</v>
      </c>
      <c r="L20" s="6"/>
      <c r="M20" s="6"/>
      <c r="N20" s="32">
        <v>47</v>
      </c>
    </row>
    <row r="21" spans="1:14" s="4" customFormat="1" ht="93.75" x14ac:dyDescent="0.25">
      <c r="A21" s="43">
        <v>15</v>
      </c>
      <c r="B21" s="7" t="s">
        <v>14</v>
      </c>
      <c r="C21" s="8" t="s">
        <v>17</v>
      </c>
      <c r="D21" s="5" t="s">
        <v>39</v>
      </c>
      <c r="E21" s="11" t="s">
        <v>21</v>
      </c>
      <c r="F21" s="12" t="s">
        <v>40</v>
      </c>
      <c r="G21" s="14">
        <f t="shared" si="1"/>
        <v>306</v>
      </c>
      <c r="H21" s="6">
        <v>261.39999999999998</v>
      </c>
      <c r="I21" s="6">
        <v>30.6</v>
      </c>
      <c r="J21" s="6"/>
      <c r="K21" s="9">
        <v>14</v>
      </c>
      <c r="L21" s="6"/>
      <c r="M21" s="6"/>
      <c r="N21" s="32">
        <v>164</v>
      </c>
    </row>
    <row r="22" spans="1:14" s="4" customFormat="1" ht="168.75" x14ac:dyDescent="0.25">
      <c r="A22" s="43">
        <v>16</v>
      </c>
      <c r="B22" s="7" t="s">
        <v>14</v>
      </c>
      <c r="C22" s="8" t="s">
        <v>17</v>
      </c>
      <c r="D22" s="5" t="s">
        <v>41</v>
      </c>
      <c r="E22" s="11" t="s">
        <v>22</v>
      </c>
      <c r="F22" s="12" t="s">
        <v>87</v>
      </c>
      <c r="G22" s="14">
        <f t="shared" si="1"/>
        <v>316.23099999999999</v>
      </c>
      <c r="H22" s="6">
        <v>281</v>
      </c>
      <c r="I22" s="13">
        <v>31.975999999999999</v>
      </c>
      <c r="J22" s="6"/>
      <c r="K22" s="13">
        <v>3.2549999999999999</v>
      </c>
      <c r="L22" s="6"/>
      <c r="M22" s="6"/>
      <c r="N22" s="32">
        <v>105</v>
      </c>
    </row>
    <row r="23" spans="1:14" s="4" customFormat="1" ht="380.25" customHeight="1" x14ac:dyDescent="0.25">
      <c r="A23" s="43">
        <v>17</v>
      </c>
      <c r="B23" s="7" t="s">
        <v>14</v>
      </c>
      <c r="C23" s="8" t="s">
        <v>24</v>
      </c>
      <c r="D23" s="5" t="s">
        <v>42</v>
      </c>
      <c r="E23" s="11" t="s">
        <v>21</v>
      </c>
      <c r="F23" s="12" t="s">
        <v>88</v>
      </c>
      <c r="G23" s="14">
        <f t="shared" si="1"/>
        <v>343.16100000000006</v>
      </c>
      <c r="H23" s="6">
        <v>300</v>
      </c>
      <c r="I23" s="13">
        <v>34.316000000000003</v>
      </c>
      <c r="J23" s="13"/>
      <c r="K23" s="13">
        <v>8.8450000000000006</v>
      </c>
      <c r="L23" s="6"/>
      <c r="M23" s="6"/>
      <c r="N23" s="32">
        <v>56</v>
      </c>
    </row>
    <row r="24" spans="1:14" s="4" customFormat="1" ht="93.75" x14ac:dyDescent="0.25">
      <c r="A24" s="43">
        <v>18</v>
      </c>
      <c r="B24" s="7" t="s">
        <v>14</v>
      </c>
      <c r="C24" s="22" t="s">
        <v>16</v>
      </c>
      <c r="D24" s="10" t="s">
        <v>43</v>
      </c>
      <c r="E24" s="15" t="s">
        <v>20</v>
      </c>
      <c r="F24" s="23" t="s">
        <v>89</v>
      </c>
      <c r="G24" s="24">
        <f t="shared" si="1"/>
        <v>400</v>
      </c>
      <c r="H24" s="9">
        <v>340</v>
      </c>
      <c r="I24" s="9">
        <v>40</v>
      </c>
      <c r="J24" s="9"/>
      <c r="K24" s="9">
        <v>20</v>
      </c>
      <c r="L24" s="9"/>
      <c r="M24" s="9"/>
      <c r="N24" s="32">
        <v>76</v>
      </c>
    </row>
    <row r="25" spans="1:14" s="4" customFormat="1" ht="281.25" x14ac:dyDescent="0.25">
      <c r="A25" s="43">
        <v>19</v>
      </c>
      <c r="B25" s="7" t="s">
        <v>15</v>
      </c>
      <c r="C25" s="8" t="s">
        <v>18</v>
      </c>
      <c r="D25" s="5" t="s">
        <v>44</v>
      </c>
      <c r="E25" s="11" t="s">
        <v>20</v>
      </c>
      <c r="F25" s="5" t="s">
        <v>77</v>
      </c>
      <c r="G25" s="24">
        <f t="shared" si="1"/>
        <v>1449.2</v>
      </c>
      <c r="H25" s="9">
        <v>1000</v>
      </c>
      <c r="I25" s="9"/>
      <c r="J25" s="16">
        <v>374.2</v>
      </c>
      <c r="K25" s="9">
        <v>70</v>
      </c>
      <c r="L25" s="9">
        <v>5</v>
      </c>
      <c r="M25" s="6"/>
      <c r="N25" s="32">
        <v>166</v>
      </c>
    </row>
    <row r="26" spans="1:14" s="4" customFormat="1" ht="56.25" x14ac:dyDescent="0.25">
      <c r="A26" s="43">
        <v>20</v>
      </c>
      <c r="B26" s="7" t="s">
        <v>15</v>
      </c>
      <c r="C26" s="8" t="s">
        <v>16</v>
      </c>
      <c r="D26" s="5" t="s">
        <v>45</v>
      </c>
      <c r="E26" s="11" t="s">
        <v>46</v>
      </c>
      <c r="F26" s="5" t="s">
        <v>47</v>
      </c>
      <c r="G26" s="14">
        <f t="shared" si="1"/>
        <v>1198.768</v>
      </c>
      <c r="H26" s="6">
        <v>600</v>
      </c>
      <c r="I26" s="13">
        <v>374.96800000000002</v>
      </c>
      <c r="J26" s="6"/>
      <c r="K26" s="6">
        <v>88.8</v>
      </c>
      <c r="L26" s="6">
        <f>80+55</f>
        <v>135</v>
      </c>
      <c r="M26" s="6"/>
      <c r="N26" s="32">
        <v>181</v>
      </c>
    </row>
    <row r="27" spans="1:14" s="4" customFormat="1" ht="409.5" x14ac:dyDescent="0.25">
      <c r="A27" s="43">
        <v>21</v>
      </c>
      <c r="B27" s="7" t="s">
        <v>15</v>
      </c>
      <c r="C27" s="8" t="s">
        <v>16</v>
      </c>
      <c r="D27" s="5" t="s">
        <v>48</v>
      </c>
      <c r="E27" s="11" t="s">
        <v>46</v>
      </c>
      <c r="F27" s="31" t="s">
        <v>100</v>
      </c>
      <c r="G27" s="24">
        <f t="shared" si="1"/>
        <v>805.7</v>
      </c>
      <c r="H27" s="6">
        <v>600</v>
      </c>
      <c r="I27" s="16">
        <v>185.7</v>
      </c>
      <c r="J27" s="6"/>
      <c r="K27" s="6">
        <v>20</v>
      </c>
      <c r="L27" s="6"/>
      <c r="M27" s="6"/>
      <c r="N27" s="32">
        <v>388</v>
      </c>
    </row>
    <row r="28" spans="1:14" s="4" customFormat="1" ht="84" customHeight="1" x14ac:dyDescent="0.25">
      <c r="A28" s="43">
        <v>22</v>
      </c>
      <c r="B28" s="7" t="s">
        <v>15</v>
      </c>
      <c r="C28" s="8" t="s">
        <v>16</v>
      </c>
      <c r="D28" s="5" t="s">
        <v>49</v>
      </c>
      <c r="E28" s="11" t="s">
        <v>46</v>
      </c>
      <c r="F28" s="31" t="s">
        <v>101</v>
      </c>
      <c r="G28" s="24">
        <f t="shared" si="1"/>
        <v>1310.5610000000001</v>
      </c>
      <c r="H28" s="9">
        <v>600</v>
      </c>
      <c r="I28" s="16">
        <v>670.66099999999994</v>
      </c>
      <c r="J28" s="6"/>
      <c r="K28" s="6">
        <v>39.9</v>
      </c>
      <c r="L28" s="6"/>
      <c r="M28" s="6"/>
      <c r="N28" s="32">
        <v>109</v>
      </c>
    </row>
    <row r="29" spans="1:14" s="4" customFormat="1" ht="225" x14ac:dyDescent="0.25">
      <c r="A29" s="43">
        <v>23</v>
      </c>
      <c r="B29" s="26" t="s">
        <v>15</v>
      </c>
      <c r="C29" s="22" t="s">
        <v>16</v>
      </c>
      <c r="D29" s="10" t="s">
        <v>50</v>
      </c>
      <c r="E29" s="15" t="s">
        <v>46</v>
      </c>
      <c r="F29" s="10" t="s">
        <v>51</v>
      </c>
      <c r="G29" s="24">
        <f t="shared" si="1"/>
        <v>665.5</v>
      </c>
      <c r="H29" s="9">
        <v>583</v>
      </c>
      <c r="I29" s="9">
        <v>67</v>
      </c>
      <c r="J29" s="9"/>
      <c r="K29" s="9">
        <v>15.5</v>
      </c>
      <c r="L29" s="9"/>
      <c r="M29" s="6"/>
      <c r="N29" s="32">
        <v>270</v>
      </c>
    </row>
    <row r="30" spans="1:14" s="4" customFormat="1" ht="187.5" x14ac:dyDescent="0.25">
      <c r="A30" s="43">
        <v>24</v>
      </c>
      <c r="B30" s="7" t="s">
        <v>15</v>
      </c>
      <c r="C30" s="8" t="s">
        <v>18</v>
      </c>
      <c r="D30" s="5" t="s">
        <v>52</v>
      </c>
      <c r="E30" s="15" t="s">
        <v>23</v>
      </c>
      <c r="F30" s="5" t="s">
        <v>103</v>
      </c>
      <c r="G30" s="24">
        <f>H30+I30+K30+J30</f>
        <v>325.87200000000001</v>
      </c>
      <c r="H30" s="9">
        <v>277</v>
      </c>
      <c r="I30" s="16"/>
      <c r="J30" s="16">
        <v>32.872</v>
      </c>
      <c r="K30" s="9">
        <v>16</v>
      </c>
      <c r="L30" s="9"/>
      <c r="M30" s="9"/>
      <c r="N30" s="32">
        <v>100</v>
      </c>
    </row>
    <row r="31" spans="1:14" s="4" customFormat="1" ht="409.5" x14ac:dyDescent="0.25">
      <c r="A31" s="43">
        <v>25</v>
      </c>
      <c r="B31" s="7" t="s">
        <v>15</v>
      </c>
      <c r="C31" s="8" t="s">
        <v>18</v>
      </c>
      <c r="D31" s="5" t="s">
        <v>53</v>
      </c>
      <c r="E31" s="15" t="s">
        <v>46</v>
      </c>
      <c r="F31" s="5" t="s">
        <v>90</v>
      </c>
      <c r="G31" s="24">
        <f>H31+I31+J31+K31+L31+M31</f>
        <v>670.92399999999998</v>
      </c>
      <c r="H31" s="9">
        <v>579.79999999999995</v>
      </c>
      <c r="I31" s="16">
        <v>67.123999999999995</v>
      </c>
      <c r="J31" s="9"/>
      <c r="K31" s="9">
        <v>24</v>
      </c>
      <c r="L31" s="6"/>
      <c r="M31" s="6"/>
      <c r="N31" s="32">
        <v>100</v>
      </c>
    </row>
    <row r="32" spans="1:14" s="4" customFormat="1" ht="64.5" customHeight="1" x14ac:dyDescent="0.25">
      <c r="A32" s="43">
        <v>26</v>
      </c>
      <c r="B32" s="7" t="s">
        <v>15</v>
      </c>
      <c r="C32" s="8" t="s">
        <v>55</v>
      </c>
      <c r="D32" s="10" t="s">
        <v>54</v>
      </c>
      <c r="E32" s="15" t="s">
        <v>46</v>
      </c>
      <c r="F32" s="10" t="s">
        <v>47</v>
      </c>
      <c r="G32" s="24">
        <f t="shared" si="1"/>
        <v>608.87799999999993</v>
      </c>
      <c r="H32" s="16">
        <v>508</v>
      </c>
      <c r="I32" s="16">
        <v>60.978000000000002</v>
      </c>
      <c r="J32" s="9"/>
      <c r="K32" s="9">
        <v>39.9</v>
      </c>
      <c r="L32" s="6"/>
      <c r="M32" s="6"/>
      <c r="N32" s="32">
        <v>70</v>
      </c>
    </row>
    <row r="33" spans="1:14" s="4" customFormat="1" ht="93.75" x14ac:dyDescent="0.25">
      <c r="A33" s="43">
        <v>27</v>
      </c>
      <c r="B33" s="7" t="s">
        <v>15</v>
      </c>
      <c r="C33" s="8" t="s">
        <v>16</v>
      </c>
      <c r="D33" s="10" t="s">
        <v>56</v>
      </c>
      <c r="E33" s="15" t="s">
        <v>46</v>
      </c>
      <c r="F33" s="10" t="s">
        <v>47</v>
      </c>
      <c r="G33" s="14">
        <f t="shared" si="1"/>
        <v>776.28600000000006</v>
      </c>
      <c r="H33" s="9">
        <v>600</v>
      </c>
      <c r="I33" s="9">
        <v>150</v>
      </c>
      <c r="J33" s="9"/>
      <c r="K33" s="13">
        <v>26.286000000000001</v>
      </c>
      <c r="L33" s="6"/>
      <c r="M33" s="6"/>
      <c r="N33" s="32">
        <v>249</v>
      </c>
    </row>
    <row r="34" spans="1:14" s="4" customFormat="1" ht="131.25" x14ac:dyDescent="0.25">
      <c r="A34" s="43">
        <v>28</v>
      </c>
      <c r="B34" s="7" t="s">
        <v>15</v>
      </c>
      <c r="C34" s="8" t="s">
        <v>55</v>
      </c>
      <c r="D34" s="10" t="s">
        <v>57</v>
      </c>
      <c r="E34" s="34" t="s">
        <v>102</v>
      </c>
      <c r="F34" s="35" t="s">
        <v>115</v>
      </c>
      <c r="G34" s="24">
        <f>H34+I34+K34</f>
        <v>664</v>
      </c>
      <c r="H34" s="16">
        <v>592</v>
      </c>
      <c r="I34" s="16">
        <v>67</v>
      </c>
      <c r="J34" s="9"/>
      <c r="K34" s="9">
        <v>5</v>
      </c>
      <c r="L34" s="9"/>
      <c r="M34" s="6"/>
      <c r="N34" s="32">
        <v>24</v>
      </c>
    </row>
    <row r="35" spans="1:14" s="4" customFormat="1" ht="112.5" x14ac:dyDescent="0.25">
      <c r="A35" s="43">
        <v>29</v>
      </c>
      <c r="B35" s="7" t="s">
        <v>15</v>
      </c>
      <c r="C35" s="8" t="s">
        <v>24</v>
      </c>
      <c r="D35" s="10" t="s">
        <v>99</v>
      </c>
      <c r="E35" s="34" t="s">
        <v>102</v>
      </c>
      <c r="F35" s="10" t="s">
        <v>111</v>
      </c>
      <c r="G35" s="14">
        <f t="shared" ref="G35" si="2">H35+I35+J35+K35+L35+M35</f>
        <v>270</v>
      </c>
      <c r="H35" s="9">
        <v>240</v>
      </c>
      <c r="I35" s="21">
        <v>30</v>
      </c>
      <c r="J35" s="9"/>
      <c r="K35" s="9"/>
      <c r="L35" s="13"/>
      <c r="M35" s="6"/>
      <c r="N35" s="32">
        <v>32</v>
      </c>
    </row>
    <row r="36" spans="1:14" s="4" customFormat="1" ht="217.5" customHeight="1" x14ac:dyDescent="0.25">
      <c r="A36" s="43">
        <v>30</v>
      </c>
      <c r="B36" s="7" t="s">
        <v>15</v>
      </c>
      <c r="C36" s="8" t="s">
        <v>17</v>
      </c>
      <c r="D36" s="10" t="s">
        <v>58</v>
      </c>
      <c r="E36" s="15" t="s">
        <v>20</v>
      </c>
      <c r="F36" s="35" t="s">
        <v>91</v>
      </c>
      <c r="G36" s="14">
        <f>H36+I36+J36+K36+L36</f>
        <v>416.55699999999996</v>
      </c>
      <c r="H36" s="9">
        <v>364</v>
      </c>
      <c r="I36" s="21"/>
      <c r="J36" s="9">
        <v>41.9</v>
      </c>
      <c r="K36" s="16">
        <v>10.657</v>
      </c>
      <c r="L36" s="13"/>
      <c r="M36" s="6"/>
      <c r="N36" s="32">
        <v>44</v>
      </c>
    </row>
    <row r="37" spans="1:14" ht="168.75" x14ac:dyDescent="0.25">
      <c r="A37" s="43">
        <v>31</v>
      </c>
      <c r="B37" s="7" t="s">
        <v>15</v>
      </c>
      <c r="C37" s="8" t="s">
        <v>17</v>
      </c>
      <c r="D37" s="10" t="s">
        <v>59</v>
      </c>
      <c r="E37" s="15" t="s">
        <v>23</v>
      </c>
      <c r="F37" s="10" t="s">
        <v>60</v>
      </c>
      <c r="G37" s="14">
        <v>303.25799999999998</v>
      </c>
      <c r="H37" s="9">
        <f>G37-I37-J37-K37</f>
        <v>266</v>
      </c>
      <c r="I37" s="21"/>
      <c r="J37" s="21">
        <v>31</v>
      </c>
      <c r="K37" s="16">
        <v>6.258</v>
      </c>
      <c r="L37" s="13"/>
      <c r="M37" s="6"/>
      <c r="N37" s="32">
        <v>30</v>
      </c>
    </row>
    <row r="38" spans="1:14" ht="93.75" x14ac:dyDescent="0.25">
      <c r="A38" s="43">
        <v>32</v>
      </c>
      <c r="B38" s="7" t="s">
        <v>15</v>
      </c>
      <c r="C38" s="8" t="s">
        <v>13</v>
      </c>
      <c r="D38" s="10" t="s">
        <v>61</v>
      </c>
      <c r="E38" s="15" t="s">
        <v>20</v>
      </c>
      <c r="F38" s="10" t="s">
        <v>92</v>
      </c>
      <c r="G38" s="14">
        <f>H38+I38+J38+K38+L38+M38</f>
        <v>832.2</v>
      </c>
      <c r="H38" s="9">
        <v>690</v>
      </c>
      <c r="I38" s="21"/>
      <c r="J38" s="9">
        <v>100</v>
      </c>
      <c r="K38" s="16">
        <v>42.2</v>
      </c>
      <c r="L38" s="13"/>
      <c r="M38" s="6"/>
      <c r="N38" s="32">
        <v>221</v>
      </c>
    </row>
    <row r="39" spans="1:14" ht="149.25" customHeight="1" x14ac:dyDescent="0.25">
      <c r="A39" s="43">
        <v>33</v>
      </c>
      <c r="B39" s="7" t="s">
        <v>15</v>
      </c>
      <c r="C39" s="8" t="s">
        <v>13</v>
      </c>
      <c r="D39" s="10" t="s">
        <v>62</v>
      </c>
      <c r="E39" s="15" t="s">
        <v>46</v>
      </c>
      <c r="F39" s="10" t="s">
        <v>93</v>
      </c>
      <c r="G39" s="14">
        <f>H39+I39+J39+K39+L39+M39</f>
        <v>1310.5610000000001</v>
      </c>
      <c r="H39" s="9">
        <v>600</v>
      </c>
      <c r="I39" s="16">
        <v>691.16099999999994</v>
      </c>
      <c r="J39" s="9"/>
      <c r="K39" s="16">
        <v>19.399999999999999</v>
      </c>
      <c r="L39" s="13"/>
      <c r="M39" s="6"/>
      <c r="N39" s="32">
        <v>102</v>
      </c>
    </row>
    <row r="40" spans="1:14" ht="150" x14ac:dyDescent="0.25">
      <c r="A40" s="43">
        <v>34</v>
      </c>
      <c r="B40" s="7" t="s">
        <v>15</v>
      </c>
      <c r="C40" s="8" t="s">
        <v>13</v>
      </c>
      <c r="D40" s="10" t="s">
        <v>63</v>
      </c>
      <c r="E40" s="15" t="s">
        <v>46</v>
      </c>
      <c r="F40" s="10" t="s">
        <v>94</v>
      </c>
      <c r="G40" s="14">
        <f t="shared" ref="G40:G47" si="3">H40+I40+J40+K40+L40+M40</f>
        <v>675.20900000000006</v>
      </c>
      <c r="H40" s="9">
        <v>597</v>
      </c>
      <c r="I40" s="16">
        <v>68.009</v>
      </c>
      <c r="J40" s="9"/>
      <c r="K40" s="16">
        <v>10.199999999999999</v>
      </c>
      <c r="L40" s="13"/>
      <c r="M40" s="6"/>
      <c r="N40" s="32">
        <v>51</v>
      </c>
    </row>
    <row r="41" spans="1:14" ht="131.25" x14ac:dyDescent="0.25">
      <c r="A41" s="43">
        <v>35</v>
      </c>
      <c r="B41" s="7" t="s">
        <v>15</v>
      </c>
      <c r="C41" s="8" t="s">
        <v>13</v>
      </c>
      <c r="D41" s="10" t="s">
        <v>64</v>
      </c>
      <c r="E41" s="15" t="s">
        <v>20</v>
      </c>
      <c r="F41" s="10" t="s">
        <v>65</v>
      </c>
      <c r="G41" s="14">
        <f t="shared" si="3"/>
        <v>806.3</v>
      </c>
      <c r="H41" s="9">
        <v>700</v>
      </c>
      <c r="I41" s="21"/>
      <c r="J41" s="9">
        <v>101.9</v>
      </c>
      <c r="K41" s="16">
        <v>4.4000000000000004</v>
      </c>
      <c r="L41" s="13"/>
      <c r="M41" s="6"/>
      <c r="N41" s="32">
        <v>179</v>
      </c>
    </row>
    <row r="42" spans="1:14" ht="187.5" x14ac:dyDescent="0.25">
      <c r="A42" s="43">
        <v>36</v>
      </c>
      <c r="B42" s="7" t="s">
        <v>15</v>
      </c>
      <c r="C42" s="8" t="s">
        <v>13</v>
      </c>
      <c r="D42" s="10" t="s">
        <v>66</v>
      </c>
      <c r="E42" s="36" t="s">
        <v>21</v>
      </c>
      <c r="F42" s="27" t="s">
        <v>95</v>
      </c>
      <c r="G42" s="24">
        <f t="shared" si="3"/>
        <v>263</v>
      </c>
      <c r="H42" s="9">
        <v>200</v>
      </c>
      <c r="I42" s="21"/>
      <c r="J42" s="21">
        <v>63</v>
      </c>
      <c r="K42" s="16"/>
      <c r="L42" s="13"/>
      <c r="M42" s="6"/>
      <c r="N42" s="32">
        <v>57</v>
      </c>
    </row>
    <row r="43" spans="1:14" ht="131.25" x14ac:dyDescent="0.25">
      <c r="A43" s="43">
        <v>37</v>
      </c>
      <c r="B43" s="7" t="s">
        <v>15</v>
      </c>
      <c r="C43" s="8" t="s">
        <v>13</v>
      </c>
      <c r="D43" s="10" t="s">
        <v>67</v>
      </c>
      <c r="E43" s="15" t="s">
        <v>46</v>
      </c>
      <c r="F43" s="27" t="s">
        <v>68</v>
      </c>
      <c r="G43" s="24">
        <f t="shared" si="3"/>
        <v>862.47199999999998</v>
      </c>
      <c r="H43" s="9">
        <v>600</v>
      </c>
      <c r="I43" s="21">
        <v>252.47200000000001</v>
      </c>
      <c r="J43" s="9"/>
      <c r="K43" s="16">
        <v>10</v>
      </c>
      <c r="L43" s="13"/>
      <c r="M43" s="6"/>
      <c r="N43" s="32">
        <v>100</v>
      </c>
    </row>
    <row r="44" spans="1:14" s="4" customFormat="1" ht="56.25" x14ac:dyDescent="0.25">
      <c r="A44" s="43">
        <v>38</v>
      </c>
      <c r="B44" s="7" t="s">
        <v>15</v>
      </c>
      <c r="C44" s="8" t="s">
        <v>13</v>
      </c>
      <c r="D44" s="10" t="s">
        <v>69</v>
      </c>
      <c r="E44" s="15" t="s">
        <v>21</v>
      </c>
      <c r="F44" s="27" t="s">
        <v>71</v>
      </c>
      <c r="G44" s="24">
        <f t="shared" si="3"/>
        <v>669.16399999999999</v>
      </c>
      <c r="H44" s="9">
        <v>500</v>
      </c>
      <c r="I44" s="16">
        <v>139.364</v>
      </c>
      <c r="J44" s="9"/>
      <c r="K44" s="16">
        <v>29.8</v>
      </c>
      <c r="L44" s="13"/>
      <c r="M44" s="6"/>
      <c r="N44" s="32">
        <v>152</v>
      </c>
    </row>
    <row r="45" spans="1:14" s="4" customFormat="1" ht="112.5" x14ac:dyDescent="0.25">
      <c r="A45" s="43">
        <v>39</v>
      </c>
      <c r="B45" s="7" t="s">
        <v>15</v>
      </c>
      <c r="C45" s="8" t="s">
        <v>13</v>
      </c>
      <c r="D45" s="10" t="s">
        <v>70</v>
      </c>
      <c r="E45" s="15" t="s">
        <v>46</v>
      </c>
      <c r="F45" s="27" t="s">
        <v>72</v>
      </c>
      <c r="G45" s="24">
        <f t="shared" si="3"/>
        <v>787.33499999999992</v>
      </c>
      <c r="H45" s="9">
        <v>600</v>
      </c>
      <c r="I45" s="16">
        <v>173.435</v>
      </c>
      <c r="J45" s="9"/>
      <c r="K45" s="16">
        <v>13.9</v>
      </c>
      <c r="L45" s="13"/>
      <c r="M45" s="6"/>
      <c r="N45" s="32">
        <v>140</v>
      </c>
    </row>
    <row r="46" spans="1:14" s="4" customFormat="1" ht="168.75" x14ac:dyDescent="0.25">
      <c r="A46" s="43">
        <v>40</v>
      </c>
      <c r="B46" s="7" t="s">
        <v>15</v>
      </c>
      <c r="C46" s="8" t="s">
        <v>13</v>
      </c>
      <c r="D46" s="10" t="s">
        <v>73</v>
      </c>
      <c r="E46" s="15" t="s">
        <v>23</v>
      </c>
      <c r="F46" s="27" t="s">
        <v>105</v>
      </c>
      <c r="G46" s="24">
        <f t="shared" si="3"/>
        <v>389.36400000000003</v>
      </c>
      <c r="H46" s="9">
        <v>300</v>
      </c>
      <c r="I46" s="21"/>
      <c r="J46" s="16">
        <v>89.364000000000004</v>
      </c>
      <c r="K46" s="16"/>
      <c r="L46" s="13"/>
      <c r="M46" s="6"/>
      <c r="N46" s="32">
        <v>73</v>
      </c>
    </row>
    <row r="47" spans="1:14" s="4" customFormat="1" ht="225" x14ac:dyDescent="0.25">
      <c r="A47" s="43">
        <v>41</v>
      </c>
      <c r="B47" s="7" t="s">
        <v>15</v>
      </c>
      <c r="C47" s="8" t="s">
        <v>55</v>
      </c>
      <c r="D47" s="10" t="s">
        <v>96</v>
      </c>
      <c r="E47" s="15" t="s">
        <v>25</v>
      </c>
      <c r="F47" s="27" t="s">
        <v>104</v>
      </c>
      <c r="G47" s="14">
        <f t="shared" si="3"/>
        <v>720</v>
      </c>
      <c r="H47" s="9">
        <v>500</v>
      </c>
      <c r="I47" s="21">
        <v>72</v>
      </c>
      <c r="J47" s="9"/>
      <c r="K47" s="16"/>
      <c r="L47" s="13">
        <v>148</v>
      </c>
      <c r="M47" s="6"/>
      <c r="N47" s="32">
        <v>58</v>
      </c>
    </row>
    <row r="48" spans="1:14" ht="93.75" x14ac:dyDescent="0.25">
      <c r="A48" s="43">
        <v>42</v>
      </c>
      <c r="B48" s="7" t="s">
        <v>15</v>
      </c>
      <c r="C48" s="8" t="s">
        <v>13</v>
      </c>
      <c r="D48" s="27" t="s">
        <v>108</v>
      </c>
      <c r="E48" s="15" t="s">
        <v>20</v>
      </c>
      <c r="F48" s="27" t="s">
        <v>92</v>
      </c>
      <c r="G48" s="14">
        <v>299.83800000000002</v>
      </c>
      <c r="H48" s="16">
        <v>256.35399999999998</v>
      </c>
      <c r="I48" s="21"/>
      <c r="J48" s="16">
        <v>29.984000000000002</v>
      </c>
      <c r="K48" s="16">
        <v>15.5</v>
      </c>
      <c r="L48" s="13"/>
      <c r="M48" s="6"/>
      <c r="N48" s="32">
        <v>108</v>
      </c>
    </row>
    <row r="49" spans="1:14" ht="93.75" x14ac:dyDescent="0.25">
      <c r="A49" s="43">
        <v>43</v>
      </c>
      <c r="B49" s="26" t="s">
        <v>15</v>
      </c>
      <c r="C49" s="22" t="s">
        <v>16</v>
      </c>
      <c r="D49" s="27" t="s">
        <v>109</v>
      </c>
      <c r="E49" s="15" t="s">
        <v>23</v>
      </c>
      <c r="F49" s="37" t="s">
        <v>112</v>
      </c>
      <c r="G49" s="24">
        <v>1005</v>
      </c>
      <c r="H49" s="16">
        <v>600</v>
      </c>
      <c r="I49" s="21">
        <v>400</v>
      </c>
      <c r="J49" s="16"/>
      <c r="K49" s="16">
        <v>5</v>
      </c>
      <c r="L49" s="16"/>
      <c r="M49" s="9"/>
      <c r="N49" s="32">
        <v>71</v>
      </c>
    </row>
    <row r="50" spans="1:14" x14ac:dyDescent="0.25">
      <c r="E50" s="28"/>
      <c r="F50" s="28"/>
      <c r="N50" s="41" t="s">
        <v>113</v>
      </c>
    </row>
    <row r="51" spans="1:14" x14ac:dyDescent="0.25">
      <c r="C51" s="1"/>
      <c r="D51" s="4"/>
      <c r="E51" s="28"/>
      <c r="F51" s="28"/>
      <c r="G51" s="4"/>
      <c r="K51" s="1"/>
      <c r="M51" s="1"/>
    </row>
    <row r="52" spans="1:14" x14ac:dyDescent="0.25">
      <c r="C52" s="1"/>
      <c r="D52" s="4"/>
      <c r="E52" s="28"/>
      <c r="F52" s="4"/>
      <c r="G52" s="4"/>
      <c r="K52" s="1"/>
      <c r="M52" s="1"/>
    </row>
    <row r="53" spans="1:14" x14ac:dyDescent="0.25">
      <c r="C53" s="1"/>
      <c r="D53" s="4"/>
      <c r="E53" s="1"/>
      <c r="F53" s="4"/>
      <c r="G53" s="4"/>
      <c r="K53" s="1"/>
      <c r="M53" s="1"/>
    </row>
    <row r="54" spans="1:14" x14ac:dyDescent="0.25">
      <c r="E54" s="1"/>
    </row>
  </sheetData>
  <mergeCells count="17">
    <mergeCell ref="N5:N6"/>
    <mergeCell ref="A3:L3"/>
    <mergeCell ref="I5:J5"/>
    <mergeCell ref="L5:L6"/>
    <mergeCell ref="G5:G6"/>
    <mergeCell ref="B4:C4"/>
    <mergeCell ref="A4:A6"/>
    <mergeCell ref="B5:B6"/>
    <mergeCell ref="K5:K6"/>
    <mergeCell ref="D4:D6"/>
    <mergeCell ref="E4:E6"/>
    <mergeCell ref="H5:H6"/>
    <mergeCell ref="J1:M1"/>
    <mergeCell ref="C5:C6"/>
    <mergeCell ref="F2:M2"/>
    <mergeCell ref="G4:M4"/>
    <mergeCell ref="F4:F6"/>
  </mergeCells>
  <phoneticPr fontId="11" type="noConversion"/>
  <pageMargins left="0.11811023622047245" right="0.11811023622047245" top="0.59055118110236227" bottom="0.15748031496062992" header="0" footer="0"/>
  <pageSetup paperSize="9" scale="49"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Перечень</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Козлов Антон Сергеевич</dc:creator>
  <cp:lastModifiedBy>Михалева ОГ</cp:lastModifiedBy>
  <cp:lastPrinted>2019-11-11T13:41:47Z</cp:lastPrinted>
  <dcterms:created xsi:type="dcterms:W3CDTF">2016-09-02T08:07:46Z</dcterms:created>
  <dcterms:modified xsi:type="dcterms:W3CDTF">2019-11-12T09:48:05Z</dcterms:modified>
</cp:coreProperties>
</file>