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 activeTab="1"/>
  </bookViews>
  <sheets>
    <sheet name="2019 год" sheetId="2" r:id="rId1"/>
    <sheet name="2020-2021г.г." sheetId="3" r:id="rId2"/>
  </sheets>
  <definedNames>
    <definedName name="_xlnm.Print_Titles" localSheetId="0">'2019 год'!$16:$16</definedName>
    <definedName name="_xlnm.Print_Area" localSheetId="0">'2019 год'!$A$1:$L$40</definedName>
    <definedName name="_xlnm.Print_Area" localSheetId="1">'2020-2021г.г.'!$A$1:$K$47</definedName>
  </definedNames>
  <calcPr calcId="144525"/>
</workbook>
</file>

<file path=xl/calcChain.xml><?xml version="1.0" encoding="utf-8"?>
<calcChain xmlns="http://schemas.openxmlformats.org/spreadsheetml/2006/main">
  <c r="K37" i="2" l="1"/>
  <c r="K33" i="2"/>
  <c r="J39" i="3"/>
  <c r="J24" i="3"/>
  <c r="K47" i="3" l="1"/>
  <c r="K46" i="3" s="1"/>
  <c r="J47" i="3"/>
  <c r="J46" i="3"/>
  <c r="L43" i="3"/>
  <c r="K43" i="3"/>
  <c r="K41" i="3" s="1"/>
  <c r="K40" i="3" s="1"/>
  <c r="J43" i="3"/>
  <c r="K42" i="3"/>
  <c r="J42" i="3"/>
  <c r="J41" i="3" s="1"/>
  <c r="J40" i="3" s="1"/>
  <c r="L41" i="3"/>
  <c r="L40" i="3"/>
  <c r="L39" i="3"/>
  <c r="K39" i="3"/>
  <c r="K38" i="3" s="1"/>
  <c r="K37" i="3" s="1"/>
  <c r="K36" i="3" s="1"/>
  <c r="L38" i="3"/>
  <c r="J38" i="3"/>
  <c r="J37" i="3" s="1"/>
  <c r="J36" i="3" s="1"/>
  <c r="L37" i="3"/>
  <c r="L36" i="3"/>
  <c r="L34" i="3" s="1"/>
  <c r="L31" i="3" s="1"/>
  <c r="L19" i="3" s="1"/>
  <c r="K35" i="3"/>
  <c r="J35" i="3"/>
  <c r="J34" i="3" s="1"/>
  <c r="J33" i="3" s="1"/>
  <c r="J32" i="3" s="1"/>
  <c r="J31" i="3" s="1"/>
  <c r="K34" i="3"/>
  <c r="K33" i="3"/>
  <c r="K32" i="3" s="1"/>
  <c r="K31" i="3" s="1"/>
  <c r="K29" i="3"/>
  <c r="J29" i="3"/>
  <c r="K27" i="3"/>
  <c r="K26" i="3" s="1"/>
  <c r="J27" i="3"/>
  <c r="J26" i="3" s="1"/>
  <c r="K25" i="3"/>
  <c r="J25" i="3"/>
  <c r="K23" i="3"/>
  <c r="J23" i="3"/>
  <c r="K21" i="3"/>
  <c r="K20" i="3" s="1"/>
  <c r="J21" i="3"/>
  <c r="J20" i="3" s="1"/>
  <c r="K36" i="2"/>
  <c r="K35" i="2" s="1"/>
  <c r="K34" i="2" s="1"/>
  <c r="K32" i="2"/>
  <c r="K31" i="2" s="1"/>
  <c r="K30" i="2" s="1"/>
  <c r="K19" i="2"/>
  <c r="K18" i="2" s="1"/>
  <c r="L20" i="2"/>
  <c r="L22" i="2"/>
  <c r="L26" i="2"/>
  <c r="L28" i="2"/>
  <c r="K19" i="3" l="1"/>
  <c r="M41" i="3"/>
  <c r="J19" i="3"/>
  <c r="K29" i="2"/>
  <c r="K17" i="2" l="1"/>
  <c r="L37" i="2" l="1"/>
  <c r="L33" i="2"/>
  <c r="J44" i="2" l="1"/>
  <c r="J41" i="2"/>
  <c r="J36" i="2"/>
  <c r="L36" i="2" s="1"/>
  <c r="J32" i="2"/>
  <c r="L32" i="2" s="1"/>
  <c r="J27" i="2"/>
  <c r="L27" i="2" s="1"/>
  <c r="J25" i="2"/>
  <c r="L25" i="2" s="1"/>
  <c r="J21" i="2"/>
  <c r="L21" i="2" s="1"/>
  <c r="J19" i="2"/>
  <c r="L19" i="2" s="1"/>
  <c r="J31" i="2" l="1"/>
  <c r="L31" i="2" s="1"/>
  <c r="J35" i="2"/>
  <c r="L35" i="2" s="1"/>
  <c r="J40" i="2"/>
  <c r="J18" i="2"/>
  <c r="L18" i="2" s="1"/>
  <c r="J24" i="2"/>
  <c r="L24" i="2" s="1"/>
  <c r="J23" i="2"/>
  <c r="L23" i="2" s="1"/>
  <c r="J43" i="2"/>
  <c r="J30" i="2" l="1"/>
  <c r="L30" i="2" s="1"/>
  <c r="J39" i="2"/>
  <c r="J38" i="2" s="1"/>
  <c r="J34" i="2"/>
  <c r="L34" i="2" s="1"/>
  <c r="J29" i="2" l="1"/>
  <c r="L29" i="2" s="1"/>
  <c r="J17" i="2" l="1"/>
  <c r="L17" i="2" s="1"/>
</calcChain>
</file>

<file path=xl/sharedStrings.xml><?xml version="1.0" encoding="utf-8"?>
<sst xmlns="http://schemas.openxmlformats.org/spreadsheetml/2006/main" count="161" uniqueCount="57">
  <si>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</si>
  <si>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</si>
  <si>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</si>
  <si>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</si>
  <si>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</si>
  <si>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</si>
  <si>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</si>
  <si>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</si>
  <si>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</si>
  <si>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</si>
  <si>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</si>
  <si>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</si>
  <si>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</si>
  <si>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</si>
  <si>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</si>
  <si>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</si>
  <si>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</si>
  <si>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</si>
  <si>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</si>
  <si>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</si>
  <si>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</si>
  <si>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</si>
  <si>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</si>
  <si>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</si>
  <si>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</si>
  <si>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</si>
  <si>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</si>
  <si>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</si>
  <si>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</si>
  <si>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</si>
  <si>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</si>
  <si>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</si>
  <si>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</si>
  <si>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</si>
  <si>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</si>
  <si>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</si>
  <si>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</si>
  <si>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Приложение 5</t>
  </si>
  <si>
    <t>БЮДЖЕТА МУНИЦИПАЛЬНОГО ОБРАЗОВАНИЯ МУНИЦИПАЛЬНОГО РАЙОНА "ПЕЧОРА" НА 2019 ГОД</t>
  </si>
  <si>
    <t>Изменение</t>
  </si>
  <si>
    <t>Сумма        (тыс. рублей)</t>
  </si>
  <si>
    <t>от 18 декабря 2018 года № 6-31/326</t>
  </si>
  <si>
    <t>Приложение 4</t>
  </si>
  <si>
    <t>Приложение 6</t>
  </si>
  <si>
    <t>от  18 декабря 2018 года № 6-31/326</t>
  </si>
  <si>
    <t>БЮДЖЕТА МУНИЦИПАЛЬНОГО ОБРАЗОВАНИЯ МУНИЦИПАЛЬНОГО РАЙОНА "ПЕЧОРА"</t>
  </si>
  <si>
    <t xml:space="preserve"> НА ПЛАНОВЫЙ ПЕРИОД 2020 И 2021 ГОДОВ</t>
  </si>
  <si>
    <t>Сумма (тыс. рублей)</t>
  </si>
  <si>
    <t>2020 год</t>
  </si>
  <si>
    <t>2021 год</t>
  </si>
  <si>
    <t>Бюджетные кредиты от других бюджетов бюджетной системы Российской Федерации  в валюте Российской Федерации</t>
  </si>
  <si>
    <t>от 20 декабря 2019 года № 6-41/454</t>
  </si>
  <si>
    <t>муниципального района "Печора"</t>
  </si>
  <si>
    <t xml:space="preserve">к решению Совета </t>
  </si>
  <si>
    <t xml:space="preserve"> муниципального района "Печора"</t>
  </si>
  <si>
    <t>к решению Совета</t>
  </si>
  <si>
    <t xml:space="preserve">к 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</si>
</sst>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9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16">
    <xf numFmtId="0" fontId="0" fillId="0" borderId="0" xfId="0"/>
    <xf numFmtId="0" fontId="2" fillId="0" borderId="0" xfId="0" applyFont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166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7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16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165" fontId="1" fillId="0" borderId="4" xfId="0" applyNumberFormat="1" applyFont="1" applyBorder="1" applyAlignment="1">
      <alignment horizontal="center" vertical="top"/>
    </xf>
    <xf numFmtId="166" fontId="1" fillId="0" borderId="4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167" fontId="2" fillId="0" borderId="0" xfId="0" applyNumberFormat="1" applyFont="1" applyBorder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5" fontId="2" fillId="0" borderId="4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7" fontId="2" fillId="0" borderId="12" xfId="0" applyNumberFormat="1" applyFont="1" applyBorder="1" applyAlignment="1">
      <alignment horizontal="center" vertical="center"/>
    </xf>
    <xf numFmtId="167" fontId="1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1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41" fontId="1" fillId="0" borderId="1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165" fontId="4" fillId="0" borderId="0" xfId="0" applyNumberFormat="1" applyFont="1" applyAlignment="1">
      <alignment vertical="top"/>
    </xf>
    <xf numFmtId="166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vertical="top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0" fontId="5" fillId="0" borderId="4" xfId="0" applyFont="1" applyFill="1" applyBorder="1" applyAlignment="1">
      <alignment vertical="top" wrapText="1"/>
    </xf>
    <xf numFmtId="167" fontId="7" fillId="0" borderId="12" xfId="0" applyNumberFormat="1" applyFont="1" applyBorder="1" applyAlignment="1">
      <alignment horizontal="center" vertical="center"/>
    </xf>
    <xf numFmtId="167" fontId="7" fillId="0" borderId="1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vertical="top"/>
    </xf>
    <xf numFmtId="165" fontId="5" fillId="0" borderId="0" xfId="0" applyNumberFormat="1" applyFont="1" applyBorder="1" applyAlignment="1">
      <alignment horizontal="center" vertical="top"/>
    </xf>
    <xf numFmtId="166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vertical="top" wrapText="1"/>
    </xf>
    <xf numFmtId="167" fontId="5" fillId="0" borderId="14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167" fontId="4" fillId="0" borderId="11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vertical="top"/>
    </xf>
    <xf numFmtId="49" fontId="4" fillId="0" borderId="8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3" xfId="0" applyFont="1" applyBorder="1" applyAlignment="1">
      <alignment vertical="top" wrapText="1"/>
    </xf>
    <xf numFmtId="167" fontId="4" fillId="0" borderId="1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167" fontId="5" fillId="0" borderId="13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49" fontId="4" fillId="0" borderId="9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167" fontId="8" fillId="0" borderId="11" xfId="0" applyNumberFormat="1" applyFont="1" applyBorder="1" applyAlignment="1">
      <alignment horizontal="center" vertical="center"/>
    </xf>
    <xf numFmtId="167" fontId="8" fillId="0" borderId="1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top"/>
    </xf>
    <xf numFmtId="0" fontId="5" fillId="0" borderId="11" xfId="0" applyFont="1" applyFill="1" applyBorder="1" applyAlignment="1">
      <alignment vertical="top" wrapText="1"/>
    </xf>
    <xf numFmtId="167" fontId="5" fillId="0" borderId="1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0" fontId="4" fillId="0" borderId="12" xfId="0" applyFont="1" applyBorder="1" applyAlignment="1">
      <alignment vertical="top" wrapText="1"/>
    </xf>
    <xf numFmtId="167" fontId="4" fillId="0" borderId="12" xfId="0" applyNumberFormat="1" applyFont="1" applyBorder="1" applyAlignment="1">
      <alignment horizontal="center" vertical="center"/>
    </xf>
    <xf numFmtId="167" fontId="4" fillId="0" borderId="0" xfId="0" applyNumberFormat="1" applyFont="1" applyBorder="1" applyAlignment="1">
      <alignment vertical="top"/>
    </xf>
    <xf numFmtId="167" fontId="4" fillId="0" borderId="0" xfId="0" applyNumberFormat="1" applyFont="1" applyAlignment="1">
      <alignment vertical="top"/>
    </xf>
    <xf numFmtId="167" fontId="5" fillId="0" borderId="0" xfId="0" applyNumberFormat="1" applyFont="1" applyBorder="1" applyAlignment="1">
      <alignment vertical="top"/>
    </xf>
    <xf numFmtId="165" fontId="5" fillId="0" borderId="4" xfId="0" applyNumberFormat="1" applyFont="1" applyBorder="1" applyAlignment="1">
      <alignment horizontal="center" vertical="top"/>
    </xf>
    <xf numFmtId="166" fontId="5" fillId="0" borderId="4" xfId="0" applyNumberFormat="1" applyFont="1" applyBorder="1" applyAlignment="1">
      <alignment horizontal="center" vertical="top"/>
    </xf>
    <xf numFmtId="164" fontId="5" fillId="0" borderId="4" xfId="0" applyNumberFormat="1" applyFont="1" applyBorder="1" applyAlignment="1">
      <alignment horizontal="center" vertical="top"/>
    </xf>
    <xf numFmtId="0" fontId="5" fillId="0" borderId="12" xfId="0" applyFont="1" applyBorder="1" applyAlignment="1">
      <alignment vertical="top" wrapText="1"/>
    </xf>
    <xf numFmtId="167" fontId="5" fillId="0" borderId="12" xfId="0" applyNumberFormat="1" applyFont="1" applyBorder="1" applyAlignment="1">
      <alignment vertical="top"/>
    </xf>
    <xf numFmtId="167" fontId="5" fillId="0" borderId="15" xfId="0" applyNumberFormat="1" applyFont="1" applyBorder="1" applyAlignment="1">
      <alignment vertical="top"/>
    </xf>
    <xf numFmtId="164" fontId="5" fillId="0" borderId="7" xfId="0" applyNumberFormat="1" applyFont="1" applyBorder="1" applyAlignment="1">
      <alignment horizontal="center" vertical="top"/>
    </xf>
    <xf numFmtId="0" fontId="5" fillId="0" borderId="0" xfId="0" applyFont="1" applyBorder="1" applyAlignment="1">
      <alignment vertical="top" wrapText="1"/>
    </xf>
    <xf numFmtId="167" fontId="4" fillId="0" borderId="0" xfId="0" applyNumberFormat="1" applyFont="1" applyAlignment="1">
      <alignment horizontal="right" vertical="top"/>
    </xf>
    <xf numFmtId="167" fontId="4" fillId="0" borderId="12" xfId="0" applyNumberFormat="1" applyFont="1" applyBorder="1" applyAlignment="1">
      <alignment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7" fontId="4" fillId="0" borderId="11" xfId="0" applyNumberFormat="1" applyFont="1" applyBorder="1" applyAlignment="1">
      <alignment vertical="top"/>
    </xf>
    <xf numFmtId="167" fontId="4" fillId="0" borderId="15" xfId="0" applyNumberFormat="1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167" fontId="5" fillId="0" borderId="0" xfId="0" applyNumberFormat="1" applyFont="1" applyAlignment="1">
      <alignment vertical="top"/>
    </xf>
    <xf numFmtId="4" fontId="4" fillId="0" borderId="13" xfId="0" applyNumberFormat="1" applyFont="1" applyBorder="1" applyAlignment="1">
      <alignment vertical="top"/>
    </xf>
    <xf numFmtId="165" fontId="5" fillId="0" borderId="4" xfId="0" applyNumberFormat="1" applyFont="1" applyFill="1" applyBorder="1" applyAlignment="1">
      <alignment horizontal="center" vertical="top"/>
    </xf>
    <xf numFmtId="166" fontId="5" fillId="0" borderId="4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0" fontId="5" fillId="0" borderId="12" xfId="0" applyFont="1" applyFill="1" applyBorder="1" applyAlignment="1">
      <alignment vertical="top" wrapText="1"/>
    </xf>
    <xf numFmtId="4" fontId="5" fillId="0" borderId="12" xfId="0" applyNumberFormat="1" applyFont="1" applyFill="1" applyBorder="1" applyAlignment="1">
      <alignment vertical="top"/>
    </xf>
    <xf numFmtId="165" fontId="4" fillId="0" borderId="2" xfId="0" applyNumberFormat="1" applyFont="1" applyFill="1" applyBorder="1" applyAlignment="1">
      <alignment horizontal="center" vertical="top"/>
    </xf>
    <xf numFmtId="166" fontId="4" fillId="0" borderId="2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0" fontId="4" fillId="0" borderId="11" xfId="0" applyFont="1" applyFill="1" applyBorder="1" applyAlignment="1">
      <alignment vertical="top" wrapText="1"/>
    </xf>
    <xf numFmtId="4" fontId="4" fillId="0" borderId="11" xfId="0" applyNumberFormat="1" applyFont="1" applyFill="1" applyBorder="1" applyAlignment="1">
      <alignment vertical="top"/>
    </xf>
    <xf numFmtId="4" fontId="4" fillId="0" borderId="11" xfId="0" applyNumberFormat="1" applyFont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vertical="top"/>
    </xf>
    <xf numFmtId="0" fontId="4" fillId="0" borderId="0" xfId="0" applyFont="1" applyAlignment="1">
      <alignment horizontal="right" vertical="top" wrapText="1"/>
    </xf>
    <xf numFmtId="165" fontId="4" fillId="0" borderId="0" xfId="0" applyNumberFormat="1" applyFont="1" applyBorder="1" applyAlignment="1">
      <alignment horizontal="center" vertical="top"/>
    </xf>
    <xf numFmtId="166" fontId="4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right" vertical="top"/>
    </xf>
    <xf numFmtId="4" fontId="4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1" fontId="4" fillId="0" borderId="10" xfId="0" applyNumberFormat="1" applyFont="1" applyBorder="1" applyAlignment="1">
      <alignment horizontal="center" vertical="top"/>
    </xf>
    <xf numFmtId="41" fontId="4" fillId="0" borderId="5" xfId="0" applyNumberFormat="1" applyFont="1" applyBorder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8"/>
  <sheetViews>
    <sheetView view="pageBreakPreview" zoomScaleNormal="100" zoomScaleSheetLayoutView="100" workbookViewId="0">
      <selection activeCell="P10" sqref="P10"/>
    </sheetView>
  </sheetViews>
  <sheetFormatPr defaultRowHeight="15.75" x14ac:dyDescent="0.25"/>
  <cols>
    <col min="1" max="1" width="0.33203125" style="83" customWidth="1"/>
    <col min="2" max="3" width="5.6640625" style="75" bestFit="1" customWidth="1"/>
    <col min="4" max="6" width="5" style="75" bestFit="1" customWidth="1"/>
    <col min="7" max="7" width="7.6640625" style="76" bestFit="1" customWidth="1"/>
    <col min="8" max="8" width="6.33203125" style="77" bestFit="1" customWidth="1"/>
    <col min="9" max="9" width="108.33203125" style="80" customWidth="1"/>
    <col min="10" max="10" width="16.33203125" style="12" hidden="1" customWidth="1"/>
    <col min="11" max="11" width="14.5" style="18" hidden="1" customWidth="1"/>
    <col min="12" max="12" width="16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68" t="s">
        <v>42</v>
      </c>
    </row>
    <row r="2" spans="1:15" x14ac:dyDescent="0.25">
      <c r="L2" s="68" t="s">
        <v>53</v>
      </c>
    </row>
    <row r="3" spans="1:15" x14ac:dyDescent="0.25">
      <c r="L3" s="68" t="s">
        <v>52</v>
      </c>
    </row>
    <row r="4" spans="1:15" x14ac:dyDescent="0.25">
      <c r="L4" s="68" t="s">
        <v>51</v>
      </c>
    </row>
    <row r="5" spans="1:15" x14ac:dyDescent="0.25">
      <c r="L5" s="68"/>
    </row>
    <row r="6" spans="1:15" ht="16.5" customHeight="1" x14ac:dyDescent="0.2">
      <c r="C6" s="90"/>
      <c r="D6" s="90"/>
      <c r="E6" s="90"/>
      <c r="F6" s="90"/>
      <c r="G6" s="90"/>
      <c r="H6" s="90"/>
      <c r="J6" s="92"/>
      <c r="L6" s="92" t="s">
        <v>37</v>
      </c>
    </row>
    <row r="7" spans="1:15" ht="16.5" customHeight="1" x14ac:dyDescent="0.2">
      <c r="C7" s="90"/>
      <c r="D7" s="90"/>
      <c r="E7" s="90"/>
      <c r="F7" s="90"/>
      <c r="G7" s="90"/>
      <c r="H7" s="90"/>
      <c r="J7" s="92"/>
      <c r="L7" s="92" t="s">
        <v>55</v>
      </c>
    </row>
    <row r="8" spans="1:15" x14ac:dyDescent="0.2">
      <c r="C8" s="90"/>
      <c r="D8" s="90"/>
      <c r="E8" s="90"/>
      <c r="F8" s="90"/>
      <c r="G8" s="90"/>
      <c r="H8" s="90"/>
      <c r="J8" s="92"/>
      <c r="L8" s="92" t="s">
        <v>54</v>
      </c>
    </row>
    <row r="9" spans="1:15" x14ac:dyDescent="0.2">
      <c r="C9" s="90"/>
      <c r="D9" s="90"/>
      <c r="E9" s="90"/>
      <c r="F9" s="90"/>
      <c r="G9" s="90"/>
      <c r="H9" s="90"/>
      <c r="J9" s="92"/>
      <c r="L9" s="92" t="s">
        <v>41</v>
      </c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5" x14ac:dyDescent="0.25">
      <c r="A11" s="10"/>
      <c r="B11" s="10"/>
      <c r="C11" s="10"/>
      <c r="D11" s="10"/>
      <c r="E11" s="10"/>
      <c r="F11" s="10"/>
      <c r="G11" s="10"/>
      <c r="H11" s="10"/>
      <c r="I11" s="11"/>
      <c r="J11" s="11"/>
      <c r="K11" s="11"/>
      <c r="L11" s="11"/>
      <c r="M11" s="11"/>
      <c r="N11" s="11"/>
      <c r="O11" s="11"/>
    </row>
    <row r="12" spans="1:15" x14ac:dyDescent="0.2">
      <c r="A12" s="200" t="s">
        <v>24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</row>
    <row r="13" spans="1:15" x14ac:dyDescent="0.2">
      <c r="A13" s="200" t="s">
        <v>38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</row>
    <row r="14" spans="1:15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7"/>
    </row>
    <row r="15" spans="1:15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7"/>
    </row>
    <row r="16" spans="1:15" ht="47.25" x14ac:dyDescent="0.2">
      <c r="A16" s="199" t="s">
        <v>29</v>
      </c>
      <c r="B16" s="199"/>
      <c r="C16" s="199"/>
      <c r="D16" s="199"/>
      <c r="E16" s="199"/>
      <c r="F16" s="199"/>
      <c r="G16" s="199"/>
      <c r="H16" s="199"/>
      <c r="I16" s="28" t="s">
        <v>36</v>
      </c>
      <c r="J16" s="91" t="s">
        <v>35</v>
      </c>
      <c r="K16" s="93" t="s">
        <v>39</v>
      </c>
      <c r="L16" s="94" t="s">
        <v>40</v>
      </c>
    </row>
    <row r="17" spans="1:232" s="1" customFormat="1" x14ac:dyDescent="0.2">
      <c r="A17" s="9" t="s">
        <v>19</v>
      </c>
      <c r="B17" s="29" t="s">
        <v>16</v>
      </c>
      <c r="C17" s="29" t="s">
        <v>17</v>
      </c>
      <c r="D17" s="29" t="s">
        <v>17</v>
      </c>
      <c r="E17" s="29" t="s">
        <v>17</v>
      </c>
      <c r="F17" s="29" t="s">
        <v>17</v>
      </c>
      <c r="G17" s="29" t="s">
        <v>18</v>
      </c>
      <c r="H17" s="30" t="s">
        <v>19</v>
      </c>
      <c r="I17" s="48" t="s">
        <v>8</v>
      </c>
      <c r="J17" s="86">
        <f>SUM(J18+J29+J23+J38)</f>
        <v>245237</v>
      </c>
      <c r="K17" s="86">
        <f>K18+K29</f>
        <v>-25860</v>
      </c>
      <c r="L17" s="86">
        <f>J17+K17</f>
        <v>219377</v>
      </c>
    </row>
    <row r="18" spans="1:232" s="1" customFormat="1" x14ac:dyDescent="0.2">
      <c r="A18" s="9" t="s">
        <v>19</v>
      </c>
      <c r="B18" s="6">
        <v>1</v>
      </c>
      <c r="C18" s="6">
        <v>2</v>
      </c>
      <c r="D18" s="6">
        <v>0</v>
      </c>
      <c r="E18" s="6">
        <v>0</v>
      </c>
      <c r="F18" s="6">
        <v>0</v>
      </c>
      <c r="G18" s="7">
        <v>0</v>
      </c>
      <c r="H18" s="32">
        <v>0</v>
      </c>
      <c r="I18" s="44" t="s">
        <v>9</v>
      </c>
      <c r="J18" s="86">
        <f>J19+J21</f>
        <v>49860</v>
      </c>
      <c r="K18" s="86">
        <f>K19</f>
        <v>-25860</v>
      </c>
      <c r="L18" s="86">
        <f t="shared" ref="L18:L37" si="0">J18+K18</f>
        <v>24000</v>
      </c>
    </row>
    <row r="19" spans="1:232" x14ac:dyDescent="0.2">
      <c r="A19" s="34" t="s">
        <v>19</v>
      </c>
      <c r="B19" s="15">
        <v>1</v>
      </c>
      <c r="C19" s="15">
        <v>2</v>
      </c>
      <c r="D19" s="15">
        <v>0</v>
      </c>
      <c r="E19" s="15">
        <v>0</v>
      </c>
      <c r="F19" s="15">
        <v>0</v>
      </c>
      <c r="G19" s="16">
        <v>0</v>
      </c>
      <c r="H19" s="35">
        <v>700</v>
      </c>
      <c r="I19" s="36" t="s">
        <v>10</v>
      </c>
      <c r="J19" s="85">
        <f>J20</f>
        <v>49860</v>
      </c>
      <c r="K19" s="85">
        <f>K20</f>
        <v>-25860</v>
      </c>
      <c r="L19" s="85">
        <f t="shared" si="0"/>
        <v>24000</v>
      </c>
    </row>
    <row r="20" spans="1:232" ht="32.25" customHeight="1" x14ac:dyDescent="0.2">
      <c r="A20" s="34" t="s">
        <v>19</v>
      </c>
      <c r="B20" s="15">
        <v>1</v>
      </c>
      <c r="C20" s="15">
        <v>2</v>
      </c>
      <c r="D20" s="15">
        <v>0</v>
      </c>
      <c r="E20" s="15">
        <v>0</v>
      </c>
      <c r="F20" s="15">
        <v>5</v>
      </c>
      <c r="G20" s="16">
        <v>0</v>
      </c>
      <c r="H20" s="35">
        <v>710</v>
      </c>
      <c r="I20" s="36" t="s">
        <v>11</v>
      </c>
      <c r="J20" s="85">
        <v>49860</v>
      </c>
      <c r="K20" s="85">
        <v>-25860</v>
      </c>
      <c r="L20" s="85">
        <f t="shared" si="0"/>
        <v>24000</v>
      </c>
    </row>
    <row r="21" spans="1:232" ht="31.5" hidden="1" x14ac:dyDescent="0.2">
      <c r="A21" s="37" t="s">
        <v>19</v>
      </c>
      <c r="B21" s="38">
        <v>1</v>
      </c>
      <c r="C21" s="38">
        <v>2</v>
      </c>
      <c r="D21" s="38">
        <v>0</v>
      </c>
      <c r="E21" s="38">
        <v>0</v>
      </c>
      <c r="F21" s="38">
        <v>0</v>
      </c>
      <c r="G21" s="39">
        <v>0</v>
      </c>
      <c r="H21" s="40">
        <v>800</v>
      </c>
      <c r="I21" s="36" t="s">
        <v>30</v>
      </c>
      <c r="J21" s="85">
        <f>J22</f>
        <v>0</v>
      </c>
      <c r="K21" s="85"/>
      <c r="L21" s="86">
        <f t="shared" si="0"/>
        <v>0</v>
      </c>
    </row>
    <row r="22" spans="1:232" ht="31.5" hidden="1" x14ac:dyDescent="0.2">
      <c r="A22" s="37" t="s">
        <v>19</v>
      </c>
      <c r="B22" s="38">
        <v>1</v>
      </c>
      <c r="C22" s="38">
        <v>2</v>
      </c>
      <c r="D22" s="38">
        <v>0</v>
      </c>
      <c r="E22" s="38">
        <v>0</v>
      </c>
      <c r="F22" s="38">
        <v>5</v>
      </c>
      <c r="G22" s="39">
        <v>0</v>
      </c>
      <c r="H22" s="40">
        <v>810</v>
      </c>
      <c r="I22" s="36" t="s">
        <v>31</v>
      </c>
      <c r="J22" s="85">
        <v>0</v>
      </c>
      <c r="K22" s="85"/>
      <c r="L22" s="86">
        <f t="shared" si="0"/>
        <v>0</v>
      </c>
    </row>
    <row r="23" spans="1:232" s="5" customFormat="1" ht="36.75" hidden="1" customHeight="1" x14ac:dyDescent="0.2">
      <c r="A23" s="19" t="s">
        <v>19</v>
      </c>
      <c r="B23" s="41">
        <v>1</v>
      </c>
      <c r="C23" s="41">
        <v>3</v>
      </c>
      <c r="D23" s="41">
        <v>0</v>
      </c>
      <c r="E23" s="41">
        <v>0</v>
      </c>
      <c r="F23" s="41">
        <v>0</v>
      </c>
      <c r="G23" s="42">
        <v>0</v>
      </c>
      <c r="H23" s="43">
        <v>0</v>
      </c>
      <c r="I23" s="44" t="s">
        <v>12</v>
      </c>
      <c r="J23" s="86">
        <f>J27+J25</f>
        <v>0</v>
      </c>
      <c r="K23" s="86"/>
      <c r="L23" s="86">
        <f t="shared" si="0"/>
        <v>0</v>
      </c>
    </row>
    <row r="24" spans="1:232" s="5" customFormat="1" ht="31.5" hidden="1" x14ac:dyDescent="0.2">
      <c r="A24" s="14" t="s">
        <v>19</v>
      </c>
      <c r="B24" s="45">
        <v>1</v>
      </c>
      <c r="C24" s="45">
        <v>3</v>
      </c>
      <c r="D24" s="45">
        <v>1</v>
      </c>
      <c r="E24" s="45">
        <v>0</v>
      </c>
      <c r="F24" s="45">
        <v>0</v>
      </c>
      <c r="G24" s="46">
        <v>0</v>
      </c>
      <c r="H24" s="47">
        <v>0</v>
      </c>
      <c r="I24" s="36" t="s">
        <v>32</v>
      </c>
      <c r="J24" s="85">
        <f>J25+J27</f>
        <v>0</v>
      </c>
      <c r="K24" s="86"/>
      <c r="L24" s="86">
        <f t="shared" si="0"/>
        <v>0</v>
      </c>
    </row>
    <row r="25" spans="1:232" ht="31.5" hidden="1" x14ac:dyDescent="0.2">
      <c r="A25" s="34" t="s">
        <v>19</v>
      </c>
      <c r="B25" s="15">
        <v>1</v>
      </c>
      <c r="C25" s="15">
        <v>3</v>
      </c>
      <c r="D25" s="15">
        <v>1</v>
      </c>
      <c r="E25" s="15">
        <v>0</v>
      </c>
      <c r="F25" s="15">
        <v>0</v>
      </c>
      <c r="G25" s="16">
        <v>0</v>
      </c>
      <c r="H25" s="35">
        <v>700</v>
      </c>
      <c r="I25" s="36" t="s">
        <v>13</v>
      </c>
      <c r="J25" s="87">
        <f>J26</f>
        <v>0</v>
      </c>
      <c r="K25" s="85"/>
      <c r="L25" s="86">
        <f t="shared" si="0"/>
        <v>0</v>
      </c>
    </row>
    <row r="26" spans="1:232" ht="31.5" hidden="1" x14ac:dyDescent="0.2">
      <c r="A26" s="34" t="s">
        <v>19</v>
      </c>
      <c r="B26" s="15">
        <v>1</v>
      </c>
      <c r="C26" s="15">
        <v>3</v>
      </c>
      <c r="D26" s="15">
        <v>1</v>
      </c>
      <c r="E26" s="15">
        <v>0</v>
      </c>
      <c r="F26" s="15">
        <v>5</v>
      </c>
      <c r="G26" s="16">
        <v>0</v>
      </c>
      <c r="H26" s="35">
        <v>710</v>
      </c>
      <c r="I26" s="36" t="s">
        <v>26</v>
      </c>
      <c r="J26" s="85">
        <v>0</v>
      </c>
      <c r="K26" s="85"/>
      <c r="L26" s="86">
        <f t="shared" si="0"/>
        <v>0</v>
      </c>
    </row>
    <row r="27" spans="1:232" ht="31.5" hidden="1" x14ac:dyDescent="0.2">
      <c r="A27" s="34" t="s">
        <v>19</v>
      </c>
      <c r="B27" s="38">
        <v>1</v>
      </c>
      <c r="C27" s="38">
        <v>3</v>
      </c>
      <c r="D27" s="38">
        <v>1</v>
      </c>
      <c r="E27" s="38">
        <v>0</v>
      </c>
      <c r="F27" s="38">
        <v>0</v>
      </c>
      <c r="G27" s="39">
        <v>0</v>
      </c>
      <c r="H27" s="40">
        <v>800</v>
      </c>
      <c r="I27" s="36" t="s">
        <v>14</v>
      </c>
      <c r="J27" s="85">
        <f>J28</f>
        <v>0</v>
      </c>
      <c r="K27" s="85"/>
      <c r="L27" s="86">
        <f t="shared" si="0"/>
        <v>0</v>
      </c>
    </row>
    <row r="28" spans="1:232" ht="31.5" hidden="1" x14ac:dyDescent="0.2">
      <c r="A28" s="37" t="s">
        <v>19</v>
      </c>
      <c r="B28" s="38">
        <v>1</v>
      </c>
      <c r="C28" s="38">
        <v>3</v>
      </c>
      <c r="D28" s="38">
        <v>1</v>
      </c>
      <c r="E28" s="38">
        <v>0</v>
      </c>
      <c r="F28" s="38">
        <v>5</v>
      </c>
      <c r="G28" s="39">
        <v>0</v>
      </c>
      <c r="H28" s="40">
        <v>810</v>
      </c>
      <c r="I28" s="36" t="s">
        <v>27</v>
      </c>
      <c r="J28" s="87">
        <v>0</v>
      </c>
      <c r="K28" s="85"/>
      <c r="L28" s="86">
        <f t="shared" si="0"/>
        <v>0</v>
      </c>
    </row>
    <row r="29" spans="1:232" s="22" customFormat="1" x14ac:dyDescent="0.2">
      <c r="A29" s="19" t="s">
        <v>19</v>
      </c>
      <c r="B29" s="20">
        <v>1</v>
      </c>
      <c r="C29" s="20">
        <v>5</v>
      </c>
      <c r="D29" s="20">
        <v>0</v>
      </c>
      <c r="E29" s="20">
        <v>0</v>
      </c>
      <c r="F29" s="20">
        <v>0</v>
      </c>
      <c r="G29" s="21">
        <v>0</v>
      </c>
      <c r="H29" s="23">
        <v>0</v>
      </c>
      <c r="I29" s="48" t="s">
        <v>34</v>
      </c>
      <c r="J29" s="86">
        <f>J30+J34</f>
        <v>195377</v>
      </c>
      <c r="K29" s="86">
        <f>K30+K34</f>
        <v>0</v>
      </c>
      <c r="L29" s="86">
        <f t="shared" si="0"/>
        <v>195377</v>
      </c>
      <c r="M29" s="49"/>
      <c r="N29" s="33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</row>
    <row r="30" spans="1:232" x14ac:dyDescent="0.2">
      <c r="A30" s="34" t="s">
        <v>19</v>
      </c>
      <c r="B30" s="15">
        <v>1</v>
      </c>
      <c r="C30" s="15">
        <v>5</v>
      </c>
      <c r="D30" s="15">
        <v>0</v>
      </c>
      <c r="E30" s="15">
        <v>0</v>
      </c>
      <c r="F30" s="15">
        <v>0</v>
      </c>
      <c r="G30" s="16">
        <v>0</v>
      </c>
      <c r="H30" s="35">
        <v>500</v>
      </c>
      <c r="I30" s="36" t="s">
        <v>3</v>
      </c>
      <c r="J30" s="85">
        <f t="shared" ref="J30:J32" si="1">J31</f>
        <v>-1884415.8</v>
      </c>
      <c r="K30" s="85">
        <f>K31</f>
        <v>-47830</v>
      </c>
      <c r="L30" s="85">
        <f t="shared" si="0"/>
        <v>-1932245.8</v>
      </c>
      <c r="M30" s="51"/>
    </row>
    <row r="31" spans="1:232" x14ac:dyDescent="0.2">
      <c r="A31" s="34" t="s">
        <v>19</v>
      </c>
      <c r="B31" s="15">
        <v>1</v>
      </c>
      <c r="C31" s="15">
        <v>5</v>
      </c>
      <c r="D31" s="15">
        <v>2</v>
      </c>
      <c r="E31" s="15">
        <v>0</v>
      </c>
      <c r="F31" s="15">
        <v>0</v>
      </c>
      <c r="G31" s="16">
        <v>0</v>
      </c>
      <c r="H31" s="35">
        <v>500</v>
      </c>
      <c r="I31" s="36" t="s">
        <v>4</v>
      </c>
      <c r="J31" s="85">
        <f t="shared" si="1"/>
        <v>-1884415.8</v>
      </c>
      <c r="K31" s="85">
        <f>K32</f>
        <v>-47830</v>
      </c>
      <c r="L31" s="85">
        <f t="shared" si="0"/>
        <v>-1932245.8</v>
      </c>
      <c r="M31" s="51"/>
    </row>
    <row r="32" spans="1:232" x14ac:dyDescent="0.2">
      <c r="A32" s="34" t="s">
        <v>19</v>
      </c>
      <c r="B32" s="15">
        <v>1</v>
      </c>
      <c r="C32" s="15">
        <v>5</v>
      </c>
      <c r="D32" s="15">
        <v>2</v>
      </c>
      <c r="E32" s="15">
        <v>1</v>
      </c>
      <c r="F32" s="15">
        <v>0</v>
      </c>
      <c r="G32" s="16">
        <v>0</v>
      </c>
      <c r="H32" s="35">
        <v>510</v>
      </c>
      <c r="I32" s="36" t="s">
        <v>5</v>
      </c>
      <c r="J32" s="85">
        <f t="shared" si="1"/>
        <v>-1884415.8</v>
      </c>
      <c r="K32" s="85">
        <f>K33</f>
        <v>-47830</v>
      </c>
      <c r="L32" s="85">
        <f t="shared" si="0"/>
        <v>-1932245.8</v>
      </c>
      <c r="M32" s="51"/>
    </row>
    <row r="33" spans="1:16" x14ac:dyDescent="0.2">
      <c r="A33" s="34" t="s">
        <v>19</v>
      </c>
      <c r="B33" s="15">
        <v>1</v>
      </c>
      <c r="C33" s="15">
        <v>5</v>
      </c>
      <c r="D33" s="15">
        <v>2</v>
      </c>
      <c r="E33" s="15">
        <v>1</v>
      </c>
      <c r="F33" s="15">
        <v>5</v>
      </c>
      <c r="G33" s="16">
        <v>0</v>
      </c>
      <c r="H33" s="35">
        <v>510</v>
      </c>
      <c r="I33" s="36" t="s">
        <v>7</v>
      </c>
      <c r="J33" s="85">
        <v>-1884415.8</v>
      </c>
      <c r="K33" s="85">
        <f>-70690+25860-3000</f>
        <v>-47830</v>
      </c>
      <c r="L33" s="85">
        <f t="shared" si="0"/>
        <v>-1932245.8</v>
      </c>
      <c r="M33" s="51"/>
    </row>
    <row r="34" spans="1:16" x14ac:dyDescent="0.2">
      <c r="A34" s="34" t="s">
        <v>19</v>
      </c>
      <c r="B34" s="15">
        <v>1</v>
      </c>
      <c r="C34" s="15">
        <v>5</v>
      </c>
      <c r="D34" s="15">
        <v>0</v>
      </c>
      <c r="E34" s="15">
        <v>0</v>
      </c>
      <c r="F34" s="15">
        <v>0</v>
      </c>
      <c r="G34" s="16">
        <v>0</v>
      </c>
      <c r="H34" s="35">
        <v>600</v>
      </c>
      <c r="I34" s="36" t="s">
        <v>6</v>
      </c>
      <c r="J34" s="85">
        <f t="shared" ref="J34:J36" si="2">J35</f>
        <v>2079792.8</v>
      </c>
      <c r="K34" s="85">
        <f>K35</f>
        <v>47830</v>
      </c>
      <c r="L34" s="85">
        <f t="shared" si="0"/>
        <v>2127622.7999999998</v>
      </c>
      <c r="M34" s="51"/>
      <c r="N34" s="52"/>
      <c r="O34" s="52"/>
      <c r="P34" s="52"/>
    </row>
    <row r="35" spans="1:16" x14ac:dyDescent="0.2">
      <c r="A35" s="34" t="s">
        <v>19</v>
      </c>
      <c r="B35" s="15">
        <v>1</v>
      </c>
      <c r="C35" s="15">
        <v>5</v>
      </c>
      <c r="D35" s="15">
        <v>2</v>
      </c>
      <c r="E35" s="15">
        <v>0</v>
      </c>
      <c r="F35" s="15">
        <v>0</v>
      </c>
      <c r="G35" s="16">
        <v>0</v>
      </c>
      <c r="H35" s="35">
        <v>600</v>
      </c>
      <c r="I35" s="36" t="s">
        <v>0</v>
      </c>
      <c r="J35" s="85">
        <f t="shared" si="2"/>
        <v>2079792.8</v>
      </c>
      <c r="K35" s="85">
        <f>K36</f>
        <v>47830</v>
      </c>
      <c r="L35" s="85">
        <f t="shared" si="0"/>
        <v>2127622.7999999998</v>
      </c>
      <c r="M35" s="51"/>
      <c r="N35" s="52"/>
      <c r="O35" s="52"/>
      <c r="P35" s="52"/>
    </row>
    <row r="36" spans="1:16" x14ac:dyDescent="0.2">
      <c r="A36" s="34" t="s">
        <v>19</v>
      </c>
      <c r="B36" s="15">
        <v>1</v>
      </c>
      <c r="C36" s="15">
        <v>5</v>
      </c>
      <c r="D36" s="15">
        <v>2</v>
      </c>
      <c r="E36" s="15">
        <v>1</v>
      </c>
      <c r="F36" s="15">
        <v>0</v>
      </c>
      <c r="G36" s="16">
        <v>0</v>
      </c>
      <c r="H36" s="35">
        <v>610</v>
      </c>
      <c r="I36" s="36" t="s">
        <v>1</v>
      </c>
      <c r="J36" s="85">
        <f t="shared" si="2"/>
        <v>2079792.8</v>
      </c>
      <c r="K36" s="85">
        <f>K37</f>
        <v>47830</v>
      </c>
      <c r="L36" s="85">
        <f t="shared" si="0"/>
        <v>2127622.7999999998</v>
      </c>
      <c r="M36" s="51"/>
      <c r="N36" s="52"/>
      <c r="O36" s="52"/>
      <c r="P36" s="52"/>
    </row>
    <row r="37" spans="1:16" x14ac:dyDescent="0.2">
      <c r="A37" s="34" t="s">
        <v>19</v>
      </c>
      <c r="B37" s="15">
        <v>1</v>
      </c>
      <c r="C37" s="15">
        <v>5</v>
      </c>
      <c r="D37" s="15">
        <v>2</v>
      </c>
      <c r="E37" s="15">
        <v>1</v>
      </c>
      <c r="F37" s="15">
        <v>5</v>
      </c>
      <c r="G37" s="16">
        <v>0</v>
      </c>
      <c r="H37" s="17">
        <v>610</v>
      </c>
      <c r="I37" s="36" t="s">
        <v>2</v>
      </c>
      <c r="J37" s="85">
        <v>2079792.8</v>
      </c>
      <c r="K37" s="85">
        <f>70690-25860+3000</f>
        <v>47830</v>
      </c>
      <c r="L37" s="85">
        <f t="shared" si="0"/>
        <v>2127622.7999999998</v>
      </c>
      <c r="M37" s="51"/>
      <c r="N37" s="52"/>
      <c r="O37" s="52"/>
      <c r="P37" s="52"/>
    </row>
    <row r="38" spans="1:16" s="1" customFormat="1" hidden="1" x14ac:dyDescent="0.2">
      <c r="A38" s="9" t="s">
        <v>19</v>
      </c>
      <c r="B38" s="2">
        <v>1</v>
      </c>
      <c r="C38" s="2">
        <v>6</v>
      </c>
      <c r="D38" s="2">
        <v>0</v>
      </c>
      <c r="E38" s="2">
        <v>0</v>
      </c>
      <c r="F38" s="2">
        <v>0</v>
      </c>
      <c r="G38" s="3">
        <v>0</v>
      </c>
      <c r="H38" s="4">
        <v>0</v>
      </c>
      <c r="I38" s="53" t="s">
        <v>15</v>
      </c>
      <c r="J38" s="84">
        <f>J39+J43</f>
        <v>0</v>
      </c>
      <c r="K38" s="51"/>
      <c r="L38" s="51"/>
      <c r="M38" s="49"/>
    </row>
    <row r="39" spans="1:16" s="1" customFormat="1" hidden="1" x14ac:dyDescent="0.2">
      <c r="A39" s="9" t="s">
        <v>19</v>
      </c>
      <c r="B39" s="6">
        <v>1</v>
      </c>
      <c r="C39" s="6">
        <v>6</v>
      </c>
      <c r="D39" s="6">
        <v>4</v>
      </c>
      <c r="E39" s="6">
        <v>0</v>
      </c>
      <c r="F39" s="6">
        <v>0</v>
      </c>
      <c r="G39" s="7">
        <v>0</v>
      </c>
      <c r="H39" s="8">
        <v>0</v>
      </c>
      <c r="I39" s="54" t="s">
        <v>33</v>
      </c>
      <c r="J39" s="84">
        <f t="shared" ref="J39:J41" si="3">J40</f>
        <v>0</v>
      </c>
      <c r="K39" s="55"/>
      <c r="L39" s="55"/>
      <c r="M39" s="49"/>
    </row>
    <row r="40" spans="1:16" s="1" customFormat="1" ht="17.25" hidden="1" customHeight="1" x14ac:dyDescent="0.2">
      <c r="A40" s="14" t="s">
        <v>19</v>
      </c>
      <c r="B40" s="15">
        <v>1</v>
      </c>
      <c r="C40" s="15">
        <v>6</v>
      </c>
      <c r="D40" s="15">
        <v>4</v>
      </c>
      <c r="E40" s="15">
        <v>1</v>
      </c>
      <c r="F40" s="15">
        <v>0</v>
      </c>
      <c r="G40" s="16">
        <v>0</v>
      </c>
      <c r="H40" s="17">
        <v>0</v>
      </c>
      <c r="I40" s="36" t="s">
        <v>20</v>
      </c>
      <c r="J40" s="85">
        <f t="shared" si="3"/>
        <v>0</v>
      </c>
      <c r="K40" s="55"/>
      <c r="L40" s="55"/>
      <c r="M40" s="49"/>
    </row>
    <row r="41" spans="1:16" ht="63" hidden="1" x14ac:dyDescent="0.2">
      <c r="A41" s="34" t="s">
        <v>19</v>
      </c>
      <c r="B41" s="38">
        <v>1</v>
      </c>
      <c r="C41" s="38">
        <v>6</v>
      </c>
      <c r="D41" s="38">
        <v>4</v>
      </c>
      <c r="E41" s="38">
        <v>1</v>
      </c>
      <c r="F41" s="38">
        <v>0</v>
      </c>
      <c r="G41" s="39">
        <v>0</v>
      </c>
      <c r="H41" s="56">
        <v>800</v>
      </c>
      <c r="I41" s="57" t="s">
        <v>21</v>
      </c>
      <c r="J41" s="85">
        <f t="shared" si="3"/>
        <v>0</v>
      </c>
      <c r="K41" s="55"/>
      <c r="L41" s="55"/>
      <c r="M41" s="50"/>
    </row>
    <row r="42" spans="1:16" ht="63" hidden="1" x14ac:dyDescent="0.2">
      <c r="A42" s="34" t="s">
        <v>19</v>
      </c>
      <c r="B42" s="15">
        <v>1</v>
      </c>
      <c r="C42" s="15">
        <v>6</v>
      </c>
      <c r="D42" s="15">
        <v>4</v>
      </c>
      <c r="E42" s="15">
        <v>1</v>
      </c>
      <c r="F42" s="15">
        <v>5</v>
      </c>
      <c r="G42" s="16">
        <v>0</v>
      </c>
      <c r="H42" s="17">
        <v>810</v>
      </c>
      <c r="I42" s="58" t="s">
        <v>28</v>
      </c>
      <c r="J42" s="85"/>
      <c r="K42" s="13"/>
      <c r="L42" s="13"/>
      <c r="M42" s="51"/>
      <c r="N42" s="51"/>
    </row>
    <row r="43" spans="1:16" s="1" customFormat="1" ht="31.5" hidden="1" x14ac:dyDescent="0.2">
      <c r="A43" s="9" t="s">
        <v>19</v>
      </c>
      <c r="B43" s="59">
        <v>1</v>
      </c>
      <c r="C43" s="59">
        <v>6</v>
      </c>
      <c r="D43" s="59">
        <v>5</v>
      </c>
      <c r="E43" s="59">
        <v>0</v>
      </c>
      <c r="F43" s="59">
        <v>0</v>
      </c>
      <c r="G43" s="60">
        <v>0</v>
      </c>
      <c r="H43" s="61">
        <v>0</v>
      </c>
      <c r="I43" s="62" t="s">
        <v>22</v>
      </c>
      <c r="J43" s="88">
        <f>J44</f>
        <v>0</v>
      </c>
      <c r="L43" s="31"/>
    </row>
    <row r="44" spans="1:16" s="1" customFormat="1" ht="31.5" hidden="1" x14ac:dyDescent="0.2">
      <c r="A44" s="34" t="s">
        <v>19</v>
      </c>
      <c r="B44" s="63">
        <v>1</v>
      </c>
      <c r="C44" s="63">
        <v>6</v>
      </c>
      <c r="D44" s="63">
        <v>5</v>
      </c>
      <c r="E44" s="63">
        <v>0</v>
      </c>
      <c r="F44" s="63">
        <v>0</v>
      </c>
      <c r="G44" s="64">
        <v>0</v>
      </c>
      <c r="H44" s="65">
        <v>600</v>
      </c>
      <c r="I44" s="66" t="s">
        <v>23</v>
      </c>
      <c r="J44" s="89">
        <f>J45</f>
        <v>0</v>
      </c>
    </row>
    <row r="45" spans="1:16" s="1" customFormat="1" ht="31.5" hidden="1" x14ac:dyDescent="0.2">
      <c r="A45" s="34" t="s">
        <v>19</v>
      </c>
      <c r="B45" s="63">
        <v>1</v>
      </c>
      <c r="C45" s="63">
        <v>6</v>
      </c>
      <c r="D45" s="63">
        <v>5</v>
      </c>
      <c r="E45" s="63">
        <v>1</v>
      </c>
      <c r="F45" s="63">
        <v>5</v>
      </c>
      <c r="G45" s="64">
        <v>0</v>
      </c>
      <c r="H45" s="65">
        <v>640</v>
      </c>
      <c r="I45" s="66" t="s">
        <v>25</v>
      </c>
      <c r="J45" s="85"/>
    </row>
    <row r="46" spans="1:16" x14ac:dyDescent="0.25">
      <c r="A46" s="67"/>
      <c r="B46" s="18"/>
      <c r="C46" s="18"/>
      <c r="D46" s="18"/>
      <c r="E46" s="18"/>
      <c r="F46" s="18"/>
      <c r="G46" s="18"/>
      <c r="H46" s="18"/>
      <c r="I46" s="68"/>
      <c r="J46" s="69"/>
    </row>
    <row r="47" spans="1:16" x14ac:dyDescent="0.25">
      <c r="A47" s="67"/>
      <c r="B47" s="18"/>
      <c r="C47" s="18"/>
      <c r="D47" s="18"/>
      <c r="E47" s="18"/>
      <c r="F47" s="18"/>
      <c r="G47" s="18"/>
      <c r="H47" s="18"/>
      <c r="I47" s="70"/>
      <c r="J47" s="69"/>
    </row>
    <row r="48" spans="1:16" x14ac:dyDescent="0.25">
      <c r="A48" s="67"/>
      <c r="B48" s="71"/>
      <c r="C48" s="71"/>
      <c r="D48" s="71"/>
      <c r="E48" s="71"/>
      <c r="F48" s="71"/>
      <c r="G48" s="72"/>
      <c r="H48" s="73"/>
      <c r="I48" s="74"/>
      <c r="J48" s="69"/>
    </row>
    <row r="49" spans="1:10" x14ac:dyDescent="0.25">
      <c r="A49" s="67"/>
      <c r="B49" s="71"/>
      <c r="C49" s="71"/>
      <c r="D49" s="71"/>
      <c r="E49" s="71"/>
      <c r="F49" s="71"/>
      <c r="G49" s="72"/>
      <c r="H49" s="73"/>
      <c r="I49" s="74"/>
      <c r="J49" s="69"/>
    </row>
    <row r="50" spans="1:10" x14ac:dyDescent="0.25">
      <c r="A50" s="67"/>
      <c r="B50" s="71"/>
      <c r="C50" s="71"/>
      <c r="D50" s="71"/>
      <c r="E50" s="71"/>
      <c r="F50" s="71"/>
      <c r="G50" s="72"/>
      <c r="H50" s="73"/>
      <c r="I50" s="74"/>
      <c r="J50" s="69"/>
    </row>
    <row r="51" spans="1:10" x14ac:dyDescent="0.25">
      <c r="A51" s="67"/>
      <c r="I51" s="70"/>
      <c r="J51" s="78"/>
    </row>
    <row r="52" spans="1:10" x14ac:dyDescent="0.25">
      <c r="A52" s="67"/>
      <c r="I52" s="70"/>
      <c r="J52" s="78"/>
    </row>
    <row r="53" spans="1:10" x14ac:dyDescent="0.25">
      <c r="A53" s="67"/>
      <c r="I53" s="79"/>
      <c r="J53" s="26"/>
    </row>
    <row r="54" spans="1:10" x14ac:dyDescent="0.25">
      <c r="A54" s="67"/>
      <c r="J54" s="81"/>
    </row>
    <row r="55" spans="1:10" x14ac:dyDescent="0.25">
      <c r="A55" s="67"/>
      <c r="J55" s="82"/>
    </row>
    <row r="56" spans="1:10" x14ac:dyDescent="0.25">
      <c r="A56" s="67"/>
      <c r="J56" s="25"/>
    </row>
    <row r="57" spans="1:10" x14ac:dyDescent="0.25">
      <c r="A57" s="67"/>
      <c r="J57" s="25"/>
    </row>
    <row r="58" spans="1:10" x14ac:dyDescent="0.25">
      <c r="A58" s="67"/>
      <c r="J58" s="69"/>
    </row>
    <row r="59" spans="1:10" x14ac:dyDescent="0.25">
      <c r="A59" s="67"/>
      <c r="J59" s="69"/>
    </row>
    <row r="60" spans="1:10" x14ac:dyDescent="0.25">
      <c r="A60" s="67"/>
      <c r="J60" s="69"/>
    </row>
    <row r="61" spans="1:10" x14ac:dyDescent="0.25">
      <c r="A61" s="67"/>
      <c r="J61" s="69"/>
    </row>
    <row r="62" spans="1:10" x14ac:dyDescent="0.25">
      <c r="A62" s="67"/>
      <c r="J62" s="69"/>
    </row>
    <row r="63" spans="1:10" x14ac:dyDescent="0.25">
      <c r="A63" s="67"/>
      <c r="J63" s="69"/>
    </row>
    <row r="64" spans="1:10" x14ac:dyDescent="0.25">
      <c r="A64" s="67"/>
      <c r="J64" s="69"/>
    </row>
    <row r="65" spans="1:10" x14ac:dyDescent="0.25">
      <c r="A65" s="67"/>
      <c r="J65" s="69"/>
    </row>
    <row r="66" spans="1:10" x14ac:dyDescent="0.25">
      <c r="A66" s="67"/>
      <c r="J66" s="69"/>
    </row>
    <row r="67" spans="1:10" x14ac:dyDescent="0.25">
      <c r="A67" s="67"/>
      <c r="J67" s="69"/>
    </row>
    <row r="68" spans="1:10" x14ac:dyDescent="0.25">
      <c r="A68" s="67"/>
      <c r="J68" s="69"/>
    </row>
    <row r="69" spans="1:10" x14ac:dyDescent="0.25">
      <c r="A69" s="67"/>
      <c r="J69" s="69"/>
    </row>
    <row r="70" spans="1:10" x14ac:dyDescent="0.25">
      <c r="A70" s="67"/>
      <c r="J70" s="69"/>
    </row>
    <row r="71" spans="1:10" x14ac:dyDescent="0.25">
      <c r="A71" s="67"/>
    </row>
    <row r="72" spans="1:10" x14ac:dyDescent="0.25">
      <c r="A72" s="67"/>
    </row>
    <row r="73" spans="1:10" x14ac:dyDescent="0.25">
      <c r="A73" s="67"/>
    </row>
    <row r="74" spans="1:10" x14ac:dyDescent="0.25">
      <c r="A74" s="67"/>
    </row>
    <row r="75" spans="1:10" x14ac:dyDescent="0.25">
      <c r="A75" s="67"/>
    </row>
    <row r="76" spans="1:10" x14ac:dyDescent="0.25">
      <c r="A76" s="67"/>
    </row>
    <row r="77" spans="1:10" x14ac:dyDescent="0.25">
      <c r="A77" s="67"/>
    </row>
    <row r="78" spans="1:10" x14ac:dyDescent="0.25">
      <c r="A78" s="67"/>
    </row>
    <row r="79" spans="1:10" x14ac:dyDescent="0.25">
      <c r="A79" s="67"/>
    </row>
    <row r="80" spans="1:10" x14ac:dyDescent="0.25">
      <c r="A80" s="67"/>
    </row>
    <row r="81" spans="1:1" x14ac:dyDescent="0.25">
      <c r="A81" s="67"/>
    </row>
    <row r="82" spans="1:1" x14ac:dyDescent="0.25">
      <c r="A82" s="67"/>
    </row>
    <row r="83" spans="1:1" x14ac:dyDescent="0.25">
      <c r="A83" s="67"/>
    </row>
    <row r="84" spans="1:1" x14ac:dyDescent="0.25">
      <c r="A84" s="67"/>
    </row>
    <row r="85" spans="1:1" x14ac:dyDescent="0.25">
      <c r="A85" s="67"/>
    </row>
    <row r="86" spans="1:1" x14ac:dyDescent="0.25">
      <c r="A86" s="67"/>
    </row>
    <row r="87" spans="1:1" x14ac:dyDescent="0.25">
      <c r="A87" s="67"/>
    </row>
    <row r="88" spans="1:1" x14ac:dyDescent="0.25">
      <c r="A88" s="67"/>
    </row>
    <row r="89" spans="1:1" x14ac:dyDescent="0.25">
      <c r="A89" s="67"/>
    </row>
    <row r="90" spans="1:1" x14ac:dyDescent="0.25">
      <c r="A90" s="67"/>
    </row>
    <row r="91" spans="1:1" x14ac:dyDescent="0.25">
      <c r="A91" s="67"/>
    </row>
    <row r="92" spans="1:1" x14ac:dyDescent="0.25">
      <c r="A92" s="67"/>
    </row>
    <row r="93" spans="1:1" x14ac:dyDescent="0.25">
      <c r="A93" s="67"/>
    </row>
    <row r="94" spans="1:1" x14ac:dyDescent="0.25">
      <c r="A94" s="67"/>
    </row>
    <row r="95" spans="1:1" x14ac:dyDescent="0.25">
      <c r="A95" s="67"/>
    </row>
    <row r="96" spans="1:1" x14ac:dyDescent="0.25">
      <c r="A96" s="67"/>
    </row>
    <row r="97" spans="1:1" x14ac:dyDescent="0.25">
      <c r="A97" s="67"/>
    </row>
    <row r="98" spans="1:1" x14ac:dyDescent="0.25">
      <c r="A98" s="67"/>
    </row>
    <row r="99" spans="1:1" x14ac:dyDescent="0.25">
      <c r="A99" s="67"/>
    </row>
    <row r="100" spans="1:1" x14ac:dyDescent="0.25">
      <c r="A100" s="67"/>
    </row>
    <row r="101" spans="1:1" x14ac:dyDescent="0.25">
      <c r="A101" s="67"/>
    </row>
    <row r="102" spans="1:1" x14ac:dyDescent="0.25">
      <c r="A102" s="67"/>
    </row>
    <row r="103" spans="1:1" x14ac:dyDescent="0.25">
      <c r="A103" s="67"/>
    </row>
    <row r="104" spans="1:1" x14ac:dyDescent="0.25">
      <c r="A104" s="67"/>
    </row>
    <row r="105" spans="1:1" x14ac:dyDescent="0.25">
      <c r="A105" s="67"/>
    </row>
    <row r="106" spans="1:1" x14ac:dyDescent="0.25">
      <c r="A106" s="67"/>
    </row>
    <row r="107" spans="1:1" x14ac:dyDescent="0.25">
      <c r="A107" s="67"/>
    </row>
    <row r="108" spans="1:1" x14ac:dyDescent="0.25">
      <c r="A108" s="67"/>
    </row>
    <row r="109" spans="1:1" x14ac:dyDescent="0.25">
      <c r="A109" s="67"/>
    </row>
    <row r="110" spans="1:1" x14ac:dyDescent="0.25">
      <c r="A110" s="67"/>
    </row>
    <row r="111" spans="1:1" x14ac:dyDescent="0.25">
      <c r="A111" s="67"/>
    </row>
    <row r="112" spans="1:1" x14ac:dyDescent="0.25">
      <c r="A112" s="67"/>
    </row>
    <row r="113" spans="1:1" x14ac:dyDescent="0.25">
      <c r="A113" s="67"/>
    </row>
    <row r="114" spans="1:1" x14ac:dyDescent="0.25">
      <c r="A114" s="67"/>
    </row>
    <row r="115" spans="1:1" x14ac:dyDescent="0.25">
      <c r="A115" s="67"/>
    </row>
    <row r="116" spans="1:1" x14ac:dyDescent="0.25">
      <c r="A116" s="67"/>
    </row>
    <row r="117" spans="1:1" x14ac:dyDescent="0.25">
      <c r="A117" s="67"/>
    </row>
    <row r="118" spans="1:1" x14ac:dyDescent="0.25">
      <c r="A118" s="67"/>
    </row>
    <row r="119" spans="1:1" x14ac:dyDescent="0.25">
      <c r="A119" s="67"/>
    </row>
    <row r="120" spans="1:1" x14ac:dyDescent="0.25">
      <c r="A120" s="67"/>
    </row>
    <row r="121" spans="1:1" x14ac:dyDescent="0.25">
      <c r="A121" s="67"/>
    </row>
    <row r="122" spans="1:1" x14ac:dyDescent="0.25">
      <c r="A122" s="67"/>
    </row>
    <row r="123" spans="1:1" x14ac:dyDescent="0.25">
      <c r="A123" s="67"/>
    </row>
    <row r="124" spans="1:1" x14ac:dyDescent="0.25">
      <c r="A124" s="67"/>
    </row>
    <row r="125" spans="1:1" x14ac:dyDescent="0.25">
      <c r="A125" s="67"/>
    </row>
    <row r="126" spans="1:1" x14ac:dyDescent="0.25">
      <c r="A126" s="67"/>
    </row>
    <row r="127" spans="1:1" x14ac:dyDescent="0.25">
      <c r="A127" s="67"/>
    </row>
    <row r="128" spans="1:1" x14ac:dyDescent="0.25">
      <c r="A128" s="67"/>
    </row>
    <row r="129" spans="1:1" x14ac:dyDescent="0.25">
      <c r="A129" s="67"/>
    </row>
    <row r="130" spans="1:1" x14ac:dyDescent="0.25">
      <c r="A130" s="67"/>
    </row>
    <row r="131" spans="1:1" x14ac:dyDescent="0.25">
      <c r="A131" s="67"/>
    </row>
    <row r="132" spans="1:1" x14ac:dyDescent="0.25">
      <c r="A132" s="67"/>
    </row>
    <row r="133" spans="1:1" x14ac:dyDescent="0.25">
      <c r="A133" s="67"/>
    </row>
    <row r="134" spans="1:1" x14ac:dyDescent="0.25">
      <c r="A134" s="67"/>
    </row>
    <row r="135" spans="1:1" x14ac:dyDescent="0.25">
      <c r="A135" s="67"/>
    </row>
    <row r="136" spans="1:1" x14ac:dyDescent="0.25">
      <c r="A136" s="67"/>
    </row>
    <row r="137" spans="1:1" x14ac:dyDescent="0.25">
      <c r="A137" s="67"/>
    </row>
    <row r="138" spans="1:1" x14ac:dyDescent="0.25">
      <c r="A138" s="67"/>
    </row>
    <row r="139" spans="1:1" x14ac:dyDescent="0.25">
      <c r="A139" s="67"/>
    </row>
    <row r="140" spans="1:1" x14ac:dyDescent="0.25">
      <c r="A140" s="67"/>
    </row>
    <row r="141" spans="1:1" x14ac:dyDescent="0.25">
      <c r="A141" s="67"/>
    </row>
    <row r="142" spans="1:1" x14ac:dyDescent="0.25">
      <c r="A142" s="67"/>
    </row>
    <row r="143" spans="1:1" x14ac:dyDescent="0.25">
      <c r="A143" s="67"/>
    </row>
    <row r="144" spans="1:1" x14ac:dyDescent="0.25">
      <c r="A144" s="67"/>
    </row>
    <row r="145" spans="1:1" x14ac:dyDescent="0.25">
      <c r="A145" s="67"/>
    </row>
    <row r="146" spans="1:1" x14ac:dyDescent="0.25">
      <c r="A146" s="67"/>
    </row>
    <row r="147" spans="1:1" x14ac:dyDescent="0.25">
      <c r="A147" s="67"/>
    </row>
    <row r="148" spans="1:1" x14ac:dyDescent="0.25">
      <c r="A148" s="67"/>
    </row>
    <row r="149" spans="1:1" x14ac:dyDescent="0.25">
      <c r="A149" s="67"/>
    </row>
    <row r="150" spans="1:1" x14ac:dyDescent="0.25">
      <c r="A150" s="67"/>
    </row>
    <row r="151" spans="1:1" x14ac:dyDescent="0.25">
      <c r="A151" s="67"/>
    </row>
    <row r="152" spans="1:1" x14ac:dyDescent="0.25">
      <c r="A152" s="67"/>
    </row>
    <row r="153" spans="1:1" x14ac:dyDescent="0.25">
      <c r="A153" s="67"/>
    </row>
    <row r="154" spans="1:1" x14ac:dyDescent="0.25">
      <c r="A154" s="67"/>
    </row>
    <row r="155" spans="1:1" x14ac:dyDescent="0.25">
      <c r="A155" s="67"/>
    </row>
    <row r="156" spans="1:1" x14ac:dyDescent="0.25">
      <c r="A156" s="67"/>
    </row>
    <row r="157" spans="1:1" x14ac:dyDescent="0.25">
      <c r="A157" s="67"/>
    </row>
    <row r="158" spans="1:1" x14ac:dyDescent="0.25">
      <c r="A158" s="67"/>
    </row>
    <row r="159" spans="1:1" x14ac:dyDescent="0.25">
      <c r="A159" s="67"/>
    </row>
    <row r="160" spans="1:1" x14ac:dyDescent="0.25">
      <c r="A160" s="67"/>
    </row>
    <row r="161" spans="1:1" x14ac:dyDescent="0.25">
      <c r="A161" s="67"/>
    </row>
    <row r="162" spans="1:1" x14ac:dyDescent="0.25">
      <c r="A162" s="67"/>
    </row>
    <row r="163" spans="1:1" x14ac:dyDescent="0.25">
      <c r="A163" s="67"/>
    </row>
    <row r="164" spans="1:1" x14ac:dyDescent="0.25">
      <c r="A164" s="67"/>
    </row>
    <row r="165" spans="1:1" x14ac:dyDescent="0.25">
      <c r="A165" s="67"/>
    </row>
    <row r="166" spans="1:1" x14ac:dyDescent="0.25">
      <c r="A166" s="67"/>
    </row>
    <row r="167" spans="1:1" x14ac:dyDescent="0.25">
      <c r="A167" s="67"/>
    </row>
    <row r="168" spans="1:1" x14ac:dyDescent="0.25">
      <c r="A168" s="67"/>
    </row>
    <row r="169" spans="1:1" x14ac:dyDescent="0.25">
      <c r="A169" s="67"/>
    </row>
    <row r="170" spans="1:1" x14ac:dyDescent="0.25">
      <c r="A170" s="67"/>
    </row>
    <row r="171" spans="1:1" x14ac:dyDescent="0.25">
      <c r="A171" s="67"/>
    </row>
    <row r="172" spans="1:1" x14ac:dyDescent="0.25">
      <c r="A172" s="67"/>
    </row>
    <row r="173" spans="1:1" x14ac:dyDescent="0.25">
      <c r="A173" s="67"/>
    </row>
    <row r="174" spans="1:1" x14ac:dyDescent="0.25">
      <c r="A174" s="67"/>
    </row>
    <row r="175" spans="1:1" x14ac:dyDescent="0.25">
      <c r="A175" s="67"/>
    </row>
    <row r="176" spans="1:1" x14ac:dyDescent="0.25">
      <c r="A176" s="67"/>
    </row>
    <row r="177" spans="1:1" x14ac:dyDescent="0.25">
      <c r="A177" s="67"/>
    </row>
    <row r="178" spans="1:1" x14ac:dyDescent="0.25">
      <c r="A178" s="67"/>
    </row>
    <row r="179" spans="1:1" x14ac:dyDescent="0.25">
      <c r="A179" s="67"/>
    </row>
    <row r="180" spans="1:1" x14ac:dyDescent="0.25">
      <c r="A180" s="67"/>
    </row>
    <row r="181" spans="1:1" x14ac:dyDescent="0.25">
      <c r="A181" s="67"/>
    </row>
    <row r="182" spans="1:1" x14ac:dyDescent="0.25">
      <c r="A182" s="67"/>
    </row>
    <row r="183" spans="1:1" x14ac:dyDescent="0.25">
      <c r="A183" s="67"/>
    </row>
    <row r="184" spans="1:1" x14ac:dyDescent="0.25">
      <c r="A184" s="67"/>
    </row>
    <row r="185" spans="1:1" x14ac:dyDescent="0.25">
      <c r="A185" s="67"/>
    </row>
    <row r="186" spans="1:1" x14ac:dyDescent="0.25">
      <c r="A186" s="67"/>
    </row>
    <row r="187" spans="1:1" x14ac:dyDescent="0.25">
      <c r="A187" s="67"/>
    </row>
    <row r="188" spans="1:1" x14ac:dyDescent="0.25">
      <c r="A188" s="67"/>
    </row>
    <row r="189" spans="1:1" x14ac:dyDescent="0.25">
      <c r="A189" s="67"/>
    </row>
    <row r="190" spans="1:1" x14ac:dyDescent="0.25">
      <c r="A190" s="67"/>
    </row>
    <row r="191" spans="1:1" x14ac:dyDescent="0.25">
      <c r="A191" s="67"/>
    </row>
    <row r="192" spans="1:1" x14ac:dyDescent="0.25">
      <c r="A192" s="67"/>
    </row>
    <row r="193" spans="1:1" x14ac:dyDescent="0.25">
      <c r="A193" s="67"/>
    </row>
    <row r="194" spans="1:1" x14ac:dyDescent="0.25">
      <c r="A194" s="67"/>
    </row>
    <row r="195" spans="1:1" x14ac:dyDescent="0.25">
      <c r="A195" s="67"/>
    </row>
    <row r="196" spans="1:1" x14ac:dyDescent="0.25">
      <c r="A196" s="67"/>
    </row>
    <row r="197" spans="1:1" x14ac:dyDescent="0.25">
      <c r="A197" s="67"/>
    </row>
    <row r="198" spans="1:1" x14ac:dyDescent="0.25">
      <c r="A198" s="67"/>
    </row>
    <row r="199" spans="1:1" x14ac:dyDescent="0.25">
      <c r="A199" s="67"/>
    </row>
    <row r="200" spans="1:1" x14ac:dyDescent="0.25">
      <c r="A200" s="67"/>
    </row>
    <row r="201" spans="1:1" x14ac:dyDescent="0.25">
      <c r="A201" s="67"/>
    </row>
    <row r="202" spans="1:1" x14ac:dyDescent="0.25">
      <c r="A202" s="67"/>
    </row>
    <row r="203" spans="1:1" x14ac:dyDescent="0.25">
      <c r="A203" s="67"/>
    </row>
    <row r="204" spans="1:1" x14ac:dyDescent="0.25">
      <c r="A204" s="67"/>
    </row>
    <row r="205" spans="1:1" x14ac:dyDescent="0.25">
      <c r="A205" s="67"/>
    </row>
    <row r="206" spans="1:1" x14ac:dyDescent="0.25">
      <c r="A206" s="67"/>
    </row>
    <row r="207" spans="1:1" x14ac:dyDescent="0.25">
      <c r="A207" s="67"/>
    </row>
    <row r="208" spans="1:1" x14ac:dyDescent="0.25">
      <c r="A208" s="67"/>
    </row>
    <row r="209" spans="1:1" x14ac:dyDescent="0.25">
      <c r="A209" s="67"/>
    </row>
    <row r="210" spans="1:1" x14ac:dyDescent="0.25">
      <c r="A210" s="67"/>
    </row>
    <row r="211" spans="1:1" x14ac:dyDescent="0.25">
      <c r="A211" s="67"/>
    </row>
    <row r="212" spans="1:1" x14ac:dyDescent="0.25">
      <c r="A212" s="67"/>
    </row>
    <row r="213" spans="1:1" x14ac:dyDescent="0.25">
      <c r="A213" s="67"/>
    </row>
    <row r="214" spans="1:1" x14ac:dyDescent="0.25">
      <c r="A214" s="67"/>
    </row>
    <row r="215" spans="1:1" x14ac:dyDescent="0.25">
      <c r="A215" s="67"/>
    </row>
    <row r="216" spans="1:1" x14ac:dyDescent="0.25">
      <c r="A216" s="67"/>
    </row>
    <row r="217" spans="1:1" x14ac:dyDescent="0.25">
      <c r="A217" s="67"/>
    </row>
    <row r="218" spans="1:1" x14ac:dyDescent="0.25">
      <c r="A218" s="67"/>
    </row>
    <row r="219" spans="1:1" x14ac:dyDescent="0.25">
      <c r="A219" s="67"/>
    </row>
    <row r="220" spans="1:1" x14ac:dyDescent="0.25">
      <c r="A220" s="67"/>
    </row>
    <row r="221" spans="1:1" x14ac:dyDescent="0.25">
      <c r="A221" s="67"/>
    </row>
    <row r="222" spans="1:1" x14ac:dyDescent="0.25">
      <c r="A222" s="67"/>
    </row>
    <row r="223" spans="1:1" x14ac:dyDescent="0.25">
      <c r="A223" s="67"/>
    </row>
    <row r="224" spans="1:1" x14ac:dyDescent="0.25">
      <c r="A224" s="67"/>
    </row>
    <row r="225" spans="1:1" x14ac:dyDescent="0.25">
      <c r="A225" s="67"/>
    </row>
    <row r="226" spans="1:1" x14ac:dyDescent="0.25">
      <c r="A226" s="67"/>
    </row>
    <row r="227" spans="1:1" x14ac:dyDescent="0.25">
      <c r="A227" s="67"/>
    </row>
    <row r="228" spans="1:1" x14ac:dyDescent="0.25">
      <c r="A228" s="67"/>
    </row>
    <row r="229" spans="1:1" x14ac:dyDescent="0.25">
      <c r="A229" s="67"/>
    </row>
    <row r="230" spans="1:1" x14ac:dyDescent="0.25">
      <c r="A230" s="67"/>
    </row>
    <row r="231" spans="1:1" x14ac:dyDescent="0.25">
      <c r="A231" s="67"/>
    </row>
    <row r="232" spans="1:1" x14ac:dyDescent="0.25">
      <c r="A232" s="67"/>
    </row>
    <row r="233" spans="1:1" x14ac:dyDescent="0.25">
      <c r="A233" s="67"/>
    </row>
    <row r="234" spans="1:1" x14ac:dyDescent="0.25">
      <c r="A234" s="67"/>
    </row>
    <row r="235" spans="1:1" x14ac:dyDescent="0.25">
      <c r="A235" s="67"/>
    </row>
    <row r="236" spans="1:1" x14ac:dyDescent="0.25">
      <c r="A236" s="67"/>
    </row>
    <row r="237" spans="1:1" x14ac:dyDescent="0.25">
      <c r="A237" s="67"/>
    </row>
    <row r="238" spans="1:1" x14ac:dyDescent="0.25">
      <c r="A238" s="67"/>
    </row>
    <row r="239" spans="1:1" x14ac:dyDescent="0.25">
      <c r="A239" s="67"/>
    </row>
    <row r="240" spans="1:1" x14ac:dyDescent="0.25">
      <c r="A240" s="67"/>
    </row>
    <row r="241" spans="1:1" x14ac:dyDescent="0.25">
      <c r="A241" s="67"/>
    </row>
    <row r="242" spans="1:1" x14ac:dyDescent="0.25">
      <c r="A242" s="67"/>
    </row>
    <row r="243" spans="1:1" x14ac:dyDescent="0.25">
      <c r="A243" s="67"/>
    </row>
    <row r="244" spans="1:1" x14ac:dyDescent="0.25">
      <c r="A244" s="67"/>
    </row>
    <row r="245" spans="1:1" x14ac:dyDescent="0.25">
      <c r="A245" s="67"/>
    </row>
    <row r="246" spans="1:1" x14ac:dyDescent="0.25">
      <c r="A246" s="67"/>
    </row>
    <row r="247" spans="1:1" x14ac:dyDescent="0.25">
      <c r="A247" s="67"/>
    </row>
    <row r="248" spans="1:1" x14ac:dyDescent="0.25">
      <c r="A248" s="67"/>
    </row>
    <row r="249" spans="1:1" x14ac:dyDescent="0.25">
      <c r="A249" s="67"/>
    </row>
    <row r="250" spans="1:1" x14ac:dyDescent="0.25">
      <c r="A250" s="67"/>
    </row>
    <row r="251" spans="1:1" x14ac:dyDescent="0.25">
      <c r="A251" s="67"/>
    </row>
    <row r="252" spans="1:1" x14ac:dyDescent="0.25">
      <c r="A252" s="67"/>
    </row>
    <row r="253" spans="1:1" x14ac:dyDescent="0.25">
      <c r="A253" s="67"/>
    </row>
    <row r="254" spans="1:1" x14ac:dyDescent="0.25">
      <c r="A254" s="67"/>
    </row>
    <row r="255" spans="1:1" x14ac:dyDescent="0.25">
      <c r="A255" s="67"/>
    </row>
    <row r="256" spans="1:1" x14ac:dyDescent="0.25">
      <c r="A256" s="67"/>
    </row>
    <row r="257" spans="1:1" x14ac:dyDescent="0.25">
      <c r="A257" s="67"/>
    </row>
    <row r="258" spans="1:1" x14ac:dyDescent="0.25">
      <c r="A258" s="67"/>
    </row>
    <row r="259" spans="1:1" x14ac:dyDescent="0.25">
      <c r="A259" s="67"/>
    </row>
    <row r="260" spans="1:1" x14ac:dyDescent="0.25">
      <c r="A260" s="67"/>
    </row>
    <row r="261" spans="1:1" x14ac:dyDescent="0.25">
      <c r="A261" s="67"/>
    </row>
    <row r="262" spans="1:1" x14ac:dyDescent="0.25">
      <c r="A262" s="67"/>
    </row>
    <row r="263" spans="1:1" x14ac:dyDescent="0.25">
      <c r="A263" s="67"/>
    </row>
    <row r="264" spans="1:1" x14ac:dyDescent="0.25">
      <c r="A264" s="67"/>
    </row>
    <row r="265" spans="1:1" x14ac:dyDescent="0.25">
      <c r="A265" s="67"/>
    </row>
    <row r="266" spans="1:1" x14ac:dyDescent="0.25">
      <c r="A266" s="67"/>
    </row>
    <row r="267" spans="1:1" x14ac:dyDescent="0.25">
      <c r="A267" s="67"/>
    </row>
    <row r="268" spans="1:1" x14ac:dyDescent="0.25">
      <c r="A268" s="67"/>
    </row>
    <row r="269" spans="1:1" x14ac:dyDescent="0.25">
      <c r="A269" s="67"/>
    </row>
    <row r="270" spans="1:1" x14ac:dyDescent="0.25">
      <c r="A270" s="67"/>
    </row>
    <row r="271" spans="1:1" x14ac:dyDescent="0.25">
      <c r="A271" s="67"/>
    </row>
    <row r="272" spans="1:1" x14ac:dyDescent="0.25">
      <c r="A272" s="67"/>
    </row>
    <row r="273" spans="1:1" x14ac:dyDescent="0.25">
      <c r="A273" s="67"/>
    </row>
    <row r="274" spans="1:1" x14ac:dyDescent="0.25">
      <c r="A274" s="67"/>
    </row>
    <row r="275" spans="1:1" x14ac:dyDescent="0.25">
      <c r="A275" s="67"/>
    </row>
    <row r="276" spans="1:1" x14ac:dyDescent="0.25">
      <c r="A276" s="67"/>
    </row>
    <row r="277" spans="1:1" x14ac:dyDescent="0.25">
      <c r="A277" s="67"/>
    </row>
    <row r="278" spans="1:1" x14ac:dyDescent="0.25">
      <c r="A278" s="67"/>
    </row>
    <row r="279" spans="1:1" x14ac:dyDescent="0.25">
      <c r="A279" s="67"/>
    </row>
    <row r="280" spans="1:1" x14ac:dyDescent="0.25">
      <c r="A280" s="67"/>
    </row>
    <row r="281" spans="1:1" x14ac:dyDescent="0.25">
      <c r="A281" s="67"/>
    </row>
    <row r="282" spans="1:1" x14ac:dyDescent="0.25">
      <c r="A282" s="67"/>
    </row>
    <row r="283" spans="1:1" x14ac:dyDescent="0.25">
      <c r="A283" s="67"/>
    </row>
    <row r="284" spans="1:1" x14ac:dyDescent="0.25">
      <c r="A284" s="67"/>
    </row>
    <row r="285" spans="1:1" x14ac:dyDescent="0.25">
      <c r="A285" s="67"/>
    </row>
    <row r="286" spans="1:1" x14ac:dyDescent="0.25">
      <c r="A286" s="67"/>
    </row>
    <row r="287" spans="1:1" x14ac:dyDescent="0.25">
      <c r="A287" s="67"/>
    </row>
    <row r="288" spans="1:1" x14ac:dyDescent="0.25">
      <c r="A288" s="67"/>
    </row>
    <row r="289" spans="1:1" x14ac:dyDescent="0.25">
      <c r="A289" s="67"/>
    </row>
    <row r="290" spans="1:1" x14ac:dyDescent="0.25">
      <c r="A290" s="67"/>
    </row>
    <row r="291" spans="1:1" x14ac:dyDescent="0.25">
      <c r="A291" s="67"/>
    </row>
    <row r="292" spans="1:1" x14ac:dyDescent="0.25">
      <c r="A292" s="67"/>
    </row>
    <row r="293" spans="1:1" x14ac:dyDescent="0.25">
      <c r="A293" s="67"/>
    </row>
    <row r="294" spans="1:1" x14ac:dyDescent="0.25">
      <c r="A294" s="67"/>
    </row>
    <row r="295" spans="1:1" x14ac:dyDescent="0.25">
      <c r="A295" s="67"/>
    </row>
    <row r="296" spans="1:1" x14ac:dyDescent="0.25">
      <c r="A296" s="67"/>
    </row>
    <row r="297" spans="1:1" x14ac:dyDescent="0.25">
      <c r="A297" s="67"/>
    </row>
    <row r="298" spans="1:1" x14ac:dyDescent="0.25">
      <c r="A298" s="67"/>
    </row>
  </sheetData>
  <mergeCells count="3">
    <mergeCell ref="A16:H16"/>
    <mergeCell ref="A12:L12"/>
    <mergeCell ref="A13:L13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01"/>
  <sheetViews>
    <sheetView tabSelected="1" view="pageBreakPreview" zoomScaleNormal="100" zoomScaleSheetLayoutView="100" workbookViewId="0">
      <selection activeCell="N7" sqref="N7"/>
    </sheetView>
  </sheetViews>
  <sheetFormatPr defaultRowHeight="15.75" x14ac:dyDescent="0.2"/>
  <cols>
    <col min="1" max="1" width="0.1640625" style="95" customWidth="1"/>
    <col min="2" max="3" width="5.6640625" style="96" bestFit="1" customWidth="1"/>
    <col min="4" max="6" width="5" style="96" bestFit="1" customWidth="1"/>
    <col min="7" max="7" width="7.6640625" style="97" bestFit="1" customWidth="1"/>
    <col min="8" max="8" width="6.33203125" style="98" bestFit="1" customWidth="1"/>
    <col min="9" max="9" width="112.1640625" style="99" customWidth="1"/>
    <col min="10" max="10" width="18.83203125" style="100" customWidth="1"/>
    <col min="11" max="11" width="19.33203125" style="100" bestFit="1" customWidth="1"/>
    <col min="12" max="12" width="16" style="100" hidden="1" customWidth="1"/>
    <col min="13" max="13" width="15.33203125" style="100" hidden="1" customWidth="1"/>
    <col min="14" max="15" width="15.33203125" style="100" bestFit="1" customWidth="1"/>
    <col min="16" max="17" width="9.33203125" style="100"/>
    <col min="18" max="18" width="96.6640625" style="100" bestFit="1" customWidth="1"/>
    <col min="19" max="16384" width="9.33203125" style="100"/>
  </cols>
  <sheetData>
    <row r="1" spans="1:196" x14ac:dyDescent="0.2">
      <c r="J1" s="212" t="s">
        <v>37</v>
      </c>
      <c r="K1" s="212"/>
    </row>
    <row r="2" spans="1:196" x14ac:dyDescent="0.2">
      <c r="J2" s="212" t="s">
        <v>55</v>
      </c>
      <c r="K2" s="215"/>
    </row>
    <row r="3" spans="1:196" x14ac:dyDescent="0.2">
      <c r="I3" s="212" t="s">
        <v>54</v>
      </c>
      <c r="J3" s="212"/>
      <c r="K3" s="212"/>
    </row>
    <row r="4" spans="1:196" x14ac:dyDescent="0.2">
      <c r="J4" s="213" t="s">
        <v>51</v>
      </c>
      <c r="K4" s="213"/>
    </row>
    <row r="5" spans="1:196" x14ac:dyDescent="0.2">
      <c r="J5" s="197"/>
      <c r="K5" s="197"/>
    </row>
    <row r="6" spans="1:196" x14ac:dyDescent="0.2">
      <c r="A6" s="100"/>
      <c r="B6" s="100"/>
      <c r="C6" s="100"/>
      <c r="D6" s="100"/>
      <c r="E6" s="100"/>
      <c r="F6" s="100"/>
      <c r="G6" s="100"/>
      <c r="H6" s="100"/>
      <c r="I6" s="101"/>
      <c r="J6" s="101"/>
      <c r="K6" s="101" t="s">
        <v>43</v>
      </c>
    </row>
    <row r="7" spans="1:196" x14ac:dyDescent="0.2">
      <c r="A7" s="100"/>
      <c r="B7" s="100"/>
      <c r="C7" s="100"/>
      <c r="D7" s="100"/>
      <c r="E7" s="100"/>
      <c r="F7" s="100"/>
      <c r="G7" s="100"/>
      <c r="H7" s="100"/>
      <c r="I7" s="198"/>
      <c r="J7" s="198"/>
      <c r="K7" s="198" t="s">
        <v>56</v>
      </c>
    </row>
    <row r="8" spans="1:196" x14ac:dyDescent="0.25">
      <c r="A8" s="100"/>
      <c r="B8" s="102"/>
      <c r="C8" s="102"/>
      <c r="D8" s="102"/>
      <c r="E8" s="102"/>
      <c r="F8" s="102"/>
      <c r="G8" s="102"/>
      <c r="H8" s="102"/>
      <c r="I8" s="214" t="s">
        <v>52</v>
      </c>
      <c r="J8" s="214"/>
      <c r="K8" s="214"/>
    </row>
    <row r="9" spans="1:196" x14ac:dyDescent="0.25">
      <c r="A9" s="100"/>
      <c r="B9" s="102"/>
      <c r="C9" s="102"/>
      <c r="D9" s="102"/>
      <c r="E9" s="102"/>
      <c r="F9" s="102"/>
      <c r="G9" s="102"/>
      <c r="H9" s="102"/>
      <c r="I9" s="214" t="s">
        <v>44</v>
      </c>
      <c r="J9" s="214"/>
      <c r="K9" s="214"/>
    </row>
    <row r="10" spans="1:196" x14ac:dyDescent="0.25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4"/>
    </row>
    <row r="11" spans="1:196" x14ac:dyDescent="0.25">
      <c r="A11" s="103"/>
      <c r="B11" s="103"/>
      <c r="C11" s="103"/>
      <c r="D11" s="103"/>
      <c r="E11" s="103"/>
      <c r="F11" s="103"/>
      <c r="G11" s="103"/>
      <c r="H11" s="103"/>
      <c r="I11" s="105"/>
      <c r="J11" s="105"/>
      <c r="K11" s="106"/>
      <c r="L11" s="105"/>
      <c r="M11" s="105"/>
      <c r="N11" s="105"/>
      <c r="O11" s="105"/>
    </row>
    <row r="12" spans="1:196" x14ac:dyDescent="0.2">
      <c r="A12" s="201" t="s">
        <v>24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</row>
    <row r="13" spans="1:196" x14ac:dyDescent="0.2">
      <c r="A13" s="201" t="s">
        <v>45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</row>
    <row r="14" spans="1:196" x14ac:dyDescent="0.2">
      <c r="A14" s="201" t="s">
        <v>46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</row>
    <row r="15" spans="1:196" x14ac:dyDescent="0.2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4"/>
    </row>
    <row r="16" spans="1:196" x14ac:dyDescent="0.2">
      <c r="A16" s="100"/>
      <c r="B16" s="100"/>
      <c r="C16" s="100"/>
      <c r="D16" s="100"/>
      <c r="E16" s="100"/>
      <c r="F16" s="100"/>
      <c r="G16" s="100"/>
      <c r="H16" s="100"/>
      <c r="I16" s="100"/>
      <c r="K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  <c r="CV16" s="104"/>
      <c r="CW16" s="104"/>
      <c r="CX16" s="104"/>
      <c r="CY16" s="104"/>
      <c r="CZ16" s="104"/>
      <c r="DA16" s="104"/>
      <c r="DB16" s="104"/>
      <c r="DC16" s="104"/>
      <c r="DD16" s="104"/>
      <c r="DE16" s="104"/>
      <c r="DF16" s="104"/>
      <c r="DG16" s="104"/>
      <c r="DH16" s="104"/>
      <c r="DI16" s="104"/>
      <c r="DJ16" s="104"/>
      <c r="DK16" s="104"/>
      <c r="DL16" s="104"/>
      <c r="DM16" s="104"/>
      <c r="DN16" s="104"/>
      <c r="DO16" s="104"/>
      <c r="DP16" s="104"/>
      <c r="DQ16" s="104"/>
      <c r="DR16" s="104"/>
      <c r="DS16" s="104"/>
      <c r="DT16" s="104"/>
      <c r="DU16" s="104"/>
      <c r="DV16" s="104"/>
      <c r="DW16" s="104"/>
      <c r="DX16" s="104"/>
      <c r="DY16" s="104"/>
      <c r="DZ16" s="104"/>
      <c r="EA16" s="104"/>
      <c r="EB16" s="104"/>
      <c r="EC16" s="104"/>
      <c r="ED16" s="104"/>
      <c r="EE16" s="104"/>
      <c r="EF16" s="104"/>
      <c r="EG16" s="104"/>
      <c r="EH16" s="104"/>
      <c r="EI16" s="104"/>
      <c r="EJ16" s="104"/>
      <c r="EK16" s="104"/>
      <c r="EL16" s="104"/>
      <c r="EM16" s="104"/>
      <c r="EN16" s="104"/>
      <c r="EO16" s="104"/>
      <c r="EP16" s="104"/>
      <c r="EQ16" s="104"/>
      <c r="ER16" s="104"/>
      <c r="ES16" s="104"/>
      <c r="ET16" s="104"/>
      <c r="EU16" s="104"/>
      <c r="EV16" s="104"/>
      <c r="EW16" s="104"/>
      <c r="EX16" s="104"/>
      <c r="EY16" s="104"/>
      <c r="EZ16" s="104"/>
      <c r="FA16" s="104"/>
      <c r="FB16" s="104"/>
      <c r="FC16" s="104"/>
      <c r="FD16" s="104"/>
      <c r="FE16" s="104"/>
      <c r="FF16" s="104"/>
      <c r="FG16" s="104"/>
      <c r="FH16" s="104"/>
      <c r="FI16" s="104"/>
      <c r="FJ16" s="104"/>
      <c r="FK16" s="104"/>
      <c r="FL16" s="104"/>
      <c r="FM16" s="104"/>
      <c r="FN16" s="104"/>
      <c r="FO16" s="104"/>
      <c r="FP16" s="104"/>
      <c r="FQ16" s="104"/>
      <c r="FR16" s="104"/>
      <c r="FS16" s="104"/>
      <c r="FT16" s="104"/>
      <c r="FU16" s="104"/>
      <c r="FV16" s="104"/>
      <c r="FW16" s="104"/>
      <c r="FX16" s="104"/>
      <c r="FY16" s="104"/>
      <c r="FZ16" s="104"/>
      <c r="GA16" s="104"/>
      <c r="GB16" s="104"/>
      <c r="GC16" s="104"/>
      <c r="GD16" s="104"/>
      <c r="GE16" s="104"/>
      <c r="GF16" s="104"/>
      <c r="GG16" s="104"/>
      <c r="GH16" s="104"/>
      <c r="GI16" s="104"/>
      <c r="GJ16" s="104"/>
      <c r="GK16" s="104"/>
      <c r="GL16" s="104"/>
      <c r="GM16" s="104"/>
      <c r="GN16" s="104"/>
    </row>
    <row r="17" spans="1:196" ht="15.75" customHeight="1" x14ac:dyDescent="0.2">
      <c r="A17" s="202" t="s">
        <v>29</v>
      </c>
      <c r="B17" s="203"/>
      <c r="C17" s="203"/>
      <c r="D17" s="203"/>
      <c r="E17" s="203"/>
      <c r="F17" s="203"/>
      <c r="G17" s="203"/>
      <c r="H17" s="204"/>
      <c r="I17" s="208" t="s">
        <v>36</v>
      </c>
      <c r="J17" s="210" t="s">
        <v>47</v>
      </c>
      <c r="K17" s="211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  <c r="CV17" s="104"/>
      <c r="CW17" s="104"/>
      <c r="CX17" s="104"/>
      <c r="CY17" s="104"/>
      <c r="CZ17" s="104"/>
      <c r="DA17" s="104"/>
      <c r="DB17" s="104"/>
      <c r="DC17" s="104"/>
      <c r="DD17" s="104"/>
      <c r="DE17" s="104"/>
      <c r="DF17" s="104"/>
      <c r="DG17" s="104"/>
      <c r="DH17" s="104"/>
      <c r="DI17" s="104"/>
      <c r="DJ17" s="104"/>
      <c r="DK17" s="104"/>
      <c r="DL17" s="104"/>
      <c r="DM17" s="104"/>
      <c r="DN17" s="104"/>
      <c r="DO17" s="104"/>
      <c r="DP17" s="104"/>
      <c r="DQ17" s="104"/>
      <c r="DR17" s="104"/>
      <c r="DS17" s="104"/>
      <c r="DT17" s="104"/>
      <c r="DU17" s="104"/>
      <c r="DV17" s="104"/>
      <c r="DW17" s="104"/>
      <c r="DX17" s="104"/>
      <c r="DY17" s="104"/>
      <c r="DZ17" s="104"/>
      <c r="EA17" s="104"/>
      <c r="EB17" s="104"/>
      <c r="EC17" s="104"/>
      <c r="ED17" s="104"/>
      <c r="EE17" s="104"/>
      <c r="EF17" s="104"/>
      <c r="EG17" s="104"/>
      <c r="EH17" s="104"/>
      <c r="EI17" s="104"/>
      <c r="EJ17" s="104"/>
      <c r="EK17" s="104"/>
      <c r="EL17" s="104"/>
      <c r="EM17" s="104"/>
      <c r="EN17" s="104"/>
      <c r="EO17" s="104"/>
      <c r="EP17" s="104"/>
      <c r="EQ17" s="104"/>
      <c r="ER17" s="104"/>
      <c r="ES17" s="104"/>
      <c r="ET17" s="104"/>
      <c r="EU17" s="104"/>
      <c r="EV17" s="104"/>
      <c r="EW17" s="104"/>
      <c r="EX17" s="104"/>
      <c r="EY17" s="104"/>
      <c r="EZ17" s="104"/>
      <c r="FA17" s="104"/>
      <c r="FB17" s="104"/>
      <c r="FC17" s="104"/>
      <c r="FD17" s="104"/>
      <c r="FE17" s="104"/>
      <c r="FF17" s="104"/>
      <c r="FG17" s="104"/>
      <c r="FH17" s="104"/>
      <c r="FI17" s="104"/>
      <c r="FJ17" s="104"/>
      <c r="FK17" s="104"/>
      <c r="FL17" s="104"/>
      <c r="FM17" s="104"/>
      <c r="FN17" s="104"/>
      <c r="FO17" s="104"/>
      <c r="FP17" s="104"/>
      <c r="FQ17" s="104"/>
      <c r="FR17" s="104"/>
      <c r="FS17" s="104"/>
      <c r="FT17" s="104"/>
      <c r="FU17" s="104"/>
      <c r="FV17" s="104"/>
      <c r="FW17" s="104"/>
      <c r="FX17" s="104"/>
      <c r="FY17" s="104"/>
      <c r="FZ17" s="104"/>
      <c r="GA17" s="104"/>
      <c r="GB17" s="104"/>
      <c r="GC17" s="104"/>
      <c r="GD17" s="104"/>
      <c r="GE17" s="104"/>
      <c r="GF17" s="104"/>
      <c r="GG17" s="104"/>
      <c r="GH17" s="104"/>
      <c r="GI17" s="104"/>
      <c r="GJ17" s="104"/>
      <c r="GK17" s="104"/>
      <c r="GL17" s="104"/>
      <c r="GM17" s="104"/>
      <c r="GN17" s="104"/>
    </row>
    <row r="18" spans="1:196" x14ac:dyDescent="0.2">
      <c r="A18" s="205"/>
      <c r="B18" s="206"/>
      <c r="C18" s="206"/>
      <c r="D18" s="206"/>
      <c r="E18" s="206"/>
      <c r="F18" s="206"/>
      <c r="G18" s="206"/>
      <c r="H18" s="207"/>
      <c r="I18" s="209"/>
      <c r="J18" s="108" t="s">
        <v>48</v>
      </c>
      <c r="K18" s="108" t="s">
        <v>49</v>
      </c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4"/>
      <c r="BQ18" s="104"/>
      <c r="BR18" s="104"/>
      <c r="BS18" s="104"/>
      <c r="BT18" s="104"/>
      <c r="BU18" s="104"/>
      <c r="BV18" s="104"/>
      <c r="BW18" s="104"/>
      <c r="BX18" s="104"/>
      <c r="BY18" s="104"/>
      <c r="BZ18" s="104"/>
      <c r="CA18" s="104"/>
      <c r="CB18" s="104"/>
      <c r="CC18" s="104"/>
      <c r="CD18" s="104"/>
      <c r="CE18" s="104"/>
      <c r="CF18" s="104"/>
      <c r="CG18" s="104"/>
      <c r="CH18" s="104"/>
      <c r="CI18" s="104"/>
      <c r="CJ18" s="104"/>
      <c r="CK18" s="104"/>
      <c r="CL18" s="104"/>
      <c r="CM18" s="104"/>
      <c r="CN18" s="104"/>
      <c r="CO18" s="104"/>
      <c r="CP18" s="104"/>
      <c r="CQ18" s="104"/>
      <c r="CR18" s="104"/>
      <c r="CS18" s="104"/>
      <c r="CT18" s="104"/>
      <c r="CU18" s="104"/>
      <c r="CV18" s="104"/>
      <c r="CW18" s="104"/>
      <c r="CX18" s="104"/>
      <c r="CY18" s="104"/>
      <c r="CZ18" s="104"/>
      <c r="DA18" s="104"/>
      <c r="DB18" s="104"/>
      <c r="DC18" s="104"/>
      <c r="DD18" s="104"/>
      <c r="DE18" s="104"/>
      <c r="DF18" s="104"/>
      <c r="DG18" s="104"/>
      <c r="DH18" s="104"/>
      <c r="DI18" s="104"/>
      <c r="DJ18" s="104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EI18" s="104"/>
      <c r="EJ18" s="104"/>
      <c r="EK18" s="104"/>
      <c r="EL18" s="104"/>
      <c r="EM18" s="104"/>
      <c r="EN18" s="104"/>
      <c r="EO18" s="104"/>
      <c r="EP18" s="104"/>
      <c r="EQ18" s="104"/>
      <c r="ER18" s="104"/>
      <c r="ES18" s="104"/>
      <c r="ET18" s="104"/>
      <c r="EU18" s="104"/>
      <c r="EV18" s="104"/>
      <c r="EW18" s="104"/>
      <c r="EX18" s="104"/>
      <c r="EY18" s="104"/>
      <c r="EZ18" s="104"/>
      <c r="FA18" s="104"/>
      <c r="FB18" s="104"/>
      <c r="FC18" s="104"/>
      <c r="FD18" s="104"/>
      <c r="FE18" s="104"/>
      <c r="FF18" s="104"/>
      <c r="FG18" s="104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  <c r="GK18" s="104"/>
      <c r="GL18" s="104"/>
      <c r="GM18" s="104"/>
      <c r="GN18" s="104"/>
    </row>
    <row r="19" spans="1:196" s="116" customFormat="1" x14ac:dyDescent="0.2">
      <c r="A19" s="109" t="s">
        <v>19</v>
      </c>
      <c r="B19" s="110" t="s">
        <v>16</v>
      </c>
      <c r="C19" s="110" t="s">
        <v>17</v>
      </c>
      <c r="D19" s="110" t="s">
        <v>17</v>
      </c>
      <c r="E19" s="110" t="s">
        <v>17</v>
      </c>
      <c r="F19" s="110" t="s">
        <v>17</v>
      </c>
      <c r="G19" s="110" t="s">
        <v>18</v>
      </c>
      <c r="H19" s="111" t="s">
        <v>19</v>
      </c>
      <c r="I19" s="112" t="s">
        <v>8</v>
      </c>
      <c r="J19" s="113">
        <f>SUM(J20+J31+J25+J40)</f>
        <v>1000</v>
      </c>
      <c r="K19" s="114">
        <f>SUM(K20+K31+K25+K40)</f>
        <v>1000</v>
      </c>
      <c r="L19" s="115" t="e">
        <f>#REF!+#REF!+L31+#REF!</f>
        <v>#REF!</v>
      </c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7"/>
      <c r="BZ19" s="117"/>
      <c r="CA19" s="117"/>
      <c r="CB19" s="117"/>
      <c r="CC19" s="117"/>
      <c r="CD19" s="117"/>
      <c r="CE19" s="117"/>
      <c r="CF19" s="117"/>
      <c r="CG19" s="117"/>
      <c r="CH19" s="117"/>
      <c r="CI19" s="117"/>
      <c r="CJ19" s="117"/>
      <c r="CK19" s="117"/>
      <c r="CL19" s="117"/>
      <c r="CM19" s="117"/>
      <c r="CN19" s="117"/>
      <c r="CO19" s="117"/>
      <c r="CP19" s="117"/>
      <c r="CQ19" s="117"/>
      <c r="CR19" s="117"/>
      <c r="CS19" s="117"/>
      <c r="CT19" s="117"/>
      <c r="CU19" s="117"/>
      <c r="CV19" s="117"/>
      <c r="CW19" s="117"/>
      <c r="CX19" s="117"/>
      <c r="CY19" s="117"/>
      <c r="CZ19" s="117"/>
      <c r="DA19" s="117"/>
      <c r="DB19" s="117"/>
      <c r="DC19" s="117"/>
      <c r="DD19" s="117"/>
      <c r="DE19" s="117"/>
      <c r="DF19" s="117"/>
      <c r="DG19" s="117"/>
      <c r="DH19" s="117"/>
      <c r="DI19" s="117"/>
      <c r="DJ19" s="117"/>
      <c r="DK19" s="117"/>
      <c r="DL19" s="117"/>
      <c r="DM19" s="117"/>
      <c r="DN19" s="117"/>
      <c r="DO19" s="117"/>
      <c r="DP19" s="117"/>
      <c r="DQ19" s="117"/>
      <c r="DR19" s="117"/>
      <c r="DS19" s="117"/>
      <c r="DT19" s="117"/>
      <c r="DU19" s="117"/>
      <c r="DV19" s="117"/>
      <c r="DW19" s="117"/>
      <c r="DX19" s="117"/>
      <c r="DY19" s="117"/>
      <c r="DZ19" s="117"/>
      <c r="EA19" s="117"/>
      <c r="EB19" s="117"/>
      <c r="EC19" s="117"/>
      <c r="ED19" s="117"/>
      <c r="EE19" s="117"/>
      <c r="EF19" s="117"/>
      <c r="EG19" s="117"/>
      <c r="EH19" s="117"/>
      <c r="EI19" s="117"/>
      <c r="EJ19" s="117"/>
      <c r="EK19" s="117"/>
      <c r="EL19" s="117"/>
      <c r="EM19" s="117"/>
      <c r="EN19" s="117"/>
      <c r="EO19" s="117"/>
      <c r="EP19" s="117"/>
      <c r="EQ19" s="117"/>
      <c r="ER19" s="117"/>
      <c r="ES19" s="117"/>
      <c r="ET19" s="117"/>
      <c r="EU19" s="117"/>
      <c r="EV19" s="117"/>
      <c r="EW19" s="117"/>
      <c r="EX19" s="117"/>
      <c r="EY19" s="117"/>
      <c r="EZ19" s="117"/>
      <c r="FA19" s="117"/>
      <c r="FB19" s="117"/>
      <c r="FC19" s="117"/>
      <c r="FD19" s="117"/>
      <c r="FE19" s="117"/>
      <c r="FF19" s="117"/>
      <c r="FG19" s="117"/>
      <c r="FH19" s="117"/>
      <c r="FI19" s="117"/>
      <c r="FJ19" s="117"/>
      <c r="FK19" s="117"/>
      <c r="FL19" s="117"/>
      <c r="FM19" s="117"/>
      <c r="FN19" s="117"/>
      <c r="FO19" s="117"/>
      <c r="FP19" s="117"/>
      <c r="FQ19" s="117"/>
      <c r="FR19" s="117"/>
      <c r="FS19" s="117"/>
      <c r="FT19" s="117"/>
      <c r="FU19" s="117"/>
      <c r="FV19" s="117"/>
      <c r="FW19" s="117"/>
      <c r="FX19" s="117"/>
      <c r="FY19" s="117"/>
      <c r="FZ19" s="117"/>
      <c r="GA19" s="117"/>
      <c r="GB19" s="117"/>
      <c r="GC19" s="117"/>
      <c r="GD19" s="117"/>
      <c r="GE19" s="117"/>
      <c r="GF19" s="117"/>
      <c r="GG19" s="117"/>
      <c r="GH19" s="117"/>
      <c r="GI19" s="117"/>
      <c r="GJ19" s="117"/>
      <c r="GK19" s="117"/>
      <c r="GL19" s="117"/>
      <c r="GM19" s="117"/>
      <c r="GN19" s="117"/>
    </row>
    <row r="20" spans="1:196" s="116" customFormat="1" x14ac:dyDescent="0.2">
      <c r="A20" s="109" t="s">
        <v>19</v>
      </c>
      <c r="B20" s="118">
        <v>1</v>
      </c>
      <c r="C20" s="118">
        <v>2</v>
      </c>
      <c r="D20" s="118">
        <v>0</v>
      </c>
      <c r="E20" s="118">
        <v>0</v>
      </c>
      <c r="F20" s="118">
        <v>0</v>
      </c>
      <c r="G20" s="119">
        <v>0</v>
      </c>
      <c r="H20" s="120">
        <v>0</v>
      </c>
      <c r="I20" s="121" t="s">
        <v>9</v>
      </c>
      <c r="J20" s="122">
        <f>J21+J23</f>
        <v>-9070</v>
      </c>
      <c r="K20" s="122">
        <f>K21+K23</f>
        <v>-34930</v>
      </c>
      <c r="L20" s="115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117"/>
      <c r="BE20" s="117"/>
      <c r="BF20" s="117"/>
      <c r="BG20" s="117"/>
      <c r="BH20" s="117"/>
      <c r="BI20" s="117"/>
      <c r="BJ20" s="117"/>
      <c r="BK20" s="117"/>
      <c r="BL20" s="117"/>
      <c r="BM20" s="117"/>
      <c r="BN20" s="117"/>
      <c r="BO20" s="117"/>
      <c r="BP20" s="117"/>
      <c r="BQ20" s="117"/>
      <c r="BR20" s="117"/>
      <c r="BS20" s="117"/>
      <c r="BT20" s="117"/>
      <c r="BU20" s="117"/>
      <c r="BV20" s="117"/>
      <c r="BW20" s="117"/>
      <c r="BX20" s="117"/>
      <c r="BY20" s="117"/>
      <c r="BZ20" s="117"/>
      <c r="CA20" s="117"/>
      <c r="CB20" s="117"/>
      <c r="CC20" s="117"/>
      <c r="CD20" s="117"/>
      <c r="CE20" s="117"/>
      <c r="CF20" s="117"/>
      <c r="CG20" s="117"/>
      <c r="CH20" s="117"/>
      <c r="CI20" s="117"/>
      <c r="CJ20" s="117"/>
      <c r="CK20" s="117"/>
      <c r="CL20" s="117"/>
      <c r="CM20" s="117"/>
      <c r="CN20" s="117"/>
      <c r="CO20" s="117"/>
      <c r="CP20" s="117"/>
      <c r="CQ20" s="117"/>
      <c r="CR20" s="117"/>
      <c r="CS20" s="117"/>
      <c r="CT20" s="117"/>
      <c r="CU20" s="117"/>
      <c r="CV20" s="117"/>
      <c r="CW20" s="117"/>
      <c r="CX20" s="117"/>
      <c r="CY20" s="117"/>
      <c r="CZ20" s="117"/>
      <c r="DA20" s="117"/>
      <c r="DB20" s="117"/>
      <c r="DC20" s="117"/>
      <c r="DD20" s="117"/>
      <c r="DE20" s="117"/>
      <c r="DF20" s="117"/>
      <c r="DG20" s="117"/>
      <c r="DH20" s="117"/>
      <c r="DI20" s="117"/>
      <c r="DJ20" s="117"/>
      <c r="DK20" s="117"/>
      <c r="DL20" s="117"/>
      <c r="DM20" s="117"/>
      <c r="DN20" s="117"/>
      <c r="DO20" s="117"/>
      <c r="DP20" s="117"/>
      <c r="DQ20" s="117"/>
      <c r="DR20" s="117"/>
      <c r="DS20" s="117"/>
      <c r="DT20" s="117"/>
      <c r="DU20" s="117"/>
      <c r="DV20" s="117"/>
      <c r="DW20" s="117"/>
      <c r="DX20" s="117"/>
      <c r="DY20" s="117"/>
      <c r="DZ20" s="117"/>
      <c r="EA20" s="117"/>
      <c r="EB20" s="117"/>
      <c r="EC20" s="117"/>
      <c r="ED20" s="117"/>
      <c r="EE20" s="117"/>
      <c r="EF20" s="117"/>
      <c r="EG20" s="117"/>
      <c r="EH20" s="117"/>
      <c r="EI20" s="117"/>
      <c r="EJ20" s="117"/>
      <c r="EK20" s="117"/>
      <c r="EL20" s="117"/>
      <c r="EM20" s="117"/>
      <c r="EN20" s="117"/>
      <c r="EO20" s="117"/>
      <c r="EP20" s="117"/>
      <c r="EQ20" s="117"/>
      <c r="ER20" s="117"/>
      <c r="ES20" s="117"/>
      <c r="ET20" s="117"/>
      <c r="EU20" s="117"/>
      <c r="EV20" s="117"/>
      <c r="EW20" s="117"/>
      <c r="EX20" s="117"/>
      <c r="EY20" s="117"/>
      <c r="EZ20" s="117"/>
      <c r="FA20" s="117"/>
      <c r="FB20" s="117"/>
      <c r="FC20" s="117"/>
      <c r="FD20" s="117"/>
      <c r="FE20" s="117"/>
      <c r="FF20" s="117"/>
      <c r="FG20" s="117"/>
      <c r="FH20" s="117"/>
      <c r="FI20" s="117"/>
      <c r="FJ20" s="117"/>
      <c r="FK20" s="117"/>
      <c r="FL20" s="117"/>
      <c r="FM20" s="117"/>
      <c r="FN20" s="117"/>
      <c r="FO20" s="117"/>
      <c r="FP20" s="117"/>
      <c r="FQ20" s="117"/>
      <c r="FR20" s="117"/>
      <c r="FS20" s="117"/>
      <c r="FT20" s="117"/>
      <c r="FU20" s="117"/>
      <c r="FV20" s="117"/>
      <c r="FW20" s="117"/>
      <c r="FX20" s="117"/>
      <c r="FY20" s="117"/>
      <c r="FZ20" s="117"/>
      <c r="GA20" s="117"/>
      <c r="GB20" s="117"/>
      <c r="GC20" s="117"/>
      <c r="GD20" s="117"/>
      <c r="GE20" s="117"/>
      <c r="GF20" s="117"/>
      <c r="GG20" s="117"/>
      <c r="GH20" s="117"/>
      <c r="GI20" s="117"/>
      <c r="GJ20" s="117"/>
      <c r="GK20" s="117"/>
      <c r="GL20" s="117"/>
      <c r="GM20" s="117"/>
      <c r="GN20" s="117"/>
    </row>
    <row r="21" spans="1:196" ht="20.25" hidden="1" customHeight="1" x14ac:dyDescent="0.2">
      <c r="A21" s="123" t="s">
        <v>19</v>
      </c>
      <c r="B21" s="124">
        <v>1</v>
      </c>
      <c r="C21" s="124">
        <v>2</v>
      </c>
      <c r="D21" s="124">
        <v>0</v>
      </c>
      <c r="E21" s="124">
        <v>0</v>
      </c>
      <c r="F21" s="124">
        <v>0</v>
      </c>
      <c r="G21" s="125">
        <v>0</v>
      </c>
      <c r="H21" s="126">
        <v>700</v>
      </c>
      <c r="I21" s="127" t="s">
        <v>10</v>
      </c>
      <c r="J21" s="128">
        <f>J22</f>
        <v>0</v>
      </c>
      <c r="K21" s="128">
        <f>K22</f>
        <v>0</v>
      </c>
      <c r="L21" s="129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4"/>
      <c r="DA21" s="104"/>
      <c r="DB21" s="104"/>
      <c r="DC21" s="104"/>
      <c r="DD21" s="104"/>
      <c r="DE21" s="104"/>
      <c r="DF21" s="104"/>
      <c r="DG21" s="104"/>
      <c r="DH21" s="104"/>
      <c r="DI21" s="104"/>
      <c r="DJ21" s="104"/>
      <c r="DK21" s="104"/>
      <c r="DL21" s="104"/>
      <c r="DM21" s="104"/>
      <c r="DN21" s="104"/>
      <c r="DO21" s="104"/>
      <c r="DP21" s="104"/>
      <c r="DQ21" s="104"/>
      <c r="DR21" s="104"/>
      <c r="DS21" s="104"/>
      <c r="DT21" s="104"/>
      <c r="DU21" s="104"/>
      <c r="DV21" s="104"/>
      <c r="DW21" s="104"/>
      <c r="DX21" s="104"/>
      <c r="DY21" s="104"/>
      <c r="DZ21" s="104"/>
      <c r="EA21" s="104"/>
      <c r="EB21" s="104"/>
      <c r="EC21" s="104"/>
      <c r="ED21" s="104"/>
      <c r="EE21" s="104"/>
      <c r="EF21" s="104"/>
      <c r="EG21" s="104"/>
      <c r="EH21" s="104"/>
      <c r="EI21" s="104"/>
      <c r="EJ21" s="104"/>
      <c r="EK21" s="104"/>
      <c r="EL21" s="104"/>
      <c r="EM21" s="104"/>
      <c r="EN21" s="104"/>
      <c r="EO21" s="104"/>
      <c r="EP21" s="104"/>
      <c r="EQ21" s="104"/>
      <c r="ER21" s="104"/>
      <c r="ES21" s="104"/>
      <c r="ET21" s="104"/>
      <c r="EU21" s="104"/>
      <c r="EV21" s="104"/>
      <c r="EW21" s="104"/>
      <c r="EX21" s="104"/>
      <c r="EY21" s="104"/>
      <c r="EZ21" s="104"/>
      <c r="FA21" s="104"/>
      <c r="FB21" s="104"/>
      <c r="FC21" s="104"/>
      <c r="FD21" s="104"/>
      <c r="FE21" s="104"/>
      <c r="FF21" s="104"/>
      <c r="FG21" s="104"/>
      <c r="FH21" s="104"/>
      <c r="FI21" s="104"/>
      <c r="FJ21" s="104"/>
      <c r="FK21" s="104"/>
      <c r="FL21" s="104"/>
      <c r="FM21" s="104"/>
      <c r="FN21" s="104"/>
      <c r="FO21" s="104"/>
      <c r="FP21" s="104"/>
      <c r="FQ21" s="104"/>
      <c r="FR21" s="104"/>
      <c r="FS21" s="104"/>
      <c r="FT21" s="104"/>
      <c r="FU21" s="104"/>
      <c r="FV21" s="104"/>
      <c r="FW21" s="104"/>
      <c r="FX21" s="104"/>
      <c r="FY21" s="104"/>
      <c r="FZ21" s="104"/>
      <c r="GA21" s="104"/>
      <c r="GB21" s="104"/>
      <c r="GC21" s="104"/>
      <c r="GD21" s="104"/>
      <c r="GE21" s="104"/>
      <c r="GF21" s="104"/>
      <c r="GG21" s="104"/>
      <c r="GH21" s="104"/>
      <c r="GI21" s="104"/>
      <c r="GJ21" s="104"/>
      <c r="GK21" s="104"/>
      <c r="GL21" s="104"/>
      <c r="GM21" s="104"/>
      <c r="GN21" s="104"/>
    </row>
    <row r="22" spans="1:196" ht="31.5" hidden="1" x14ac:dyDescent="0.2">
      <c r="A22" s="123" t="s">
        <v>19</v>
      </c>
      <c r="B22" s="124">
        <v>1</v>
      </c>
      <c r="C22" s="124">
        <v>2</v>
      </c>
      <c r="D22" s="124">
        <v>0</v>
      </c>
      <c r="E22" s="124">
        <v>0</v>
      </c>
      <c r="F22" s="124">
        <v>5</v>
      </c>
      <c r="G22" s="125">
        <v>0</v>
      </c>
      <c r="H22" s="126">
        <v>710</v>
      </c>
      <c r="I22" s="127" t="s">
        <v>11</v>
      </c>
      <c r="J22" s="128"/>
      <c r="K22" s="128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  <c r="BN22" s="104"/>
      <c r="BO22" s="104"/>
      <c r="BP22" s="104"/>
      <c r="BQ22" s="104"/>
      <c r="BR22" s="104"/>
      <c r="BS22" s="104"/>
      <c r="BT22" s="104"/>
      <c r="BU22" s="104"/>
      <c r="BV22" s="104"/>
      <c r="BW22" s="104"/>
      <c r="BX22" s="104"/>
      <c r="BY22" s="104"/>
      <c r="BZ22" s="104"/>
      <c r="CA22" s="104"/>
      <c r="CB22" s="104"/>
      <c r="CC22" s="104"/>
      <c r="CD22" s="104"/>
      <c r="CE22" s="104"/>
      <c r="CF22" s="104"/>
      <c r="CG22" s="104"/>
      <c r="CH22" s="104"/>
      <c r="CI22" s="104"/>
      <c r="CJ22" s="104"/>
      <c r="CK22" s="104"/>
      <c r="CL22" s="104"/>
      <c r="CM22" s="104"/>
      <c r="CN22" s="104"/>
      <c r="CO22" s="104"/>
      <c r="CP22" s="104"/>
      <c r="CQ22" s="104"/>
      <c r="CR22" s="104"/>
      <c r="CS22" s="104"/>
      <c r="CT22" s="104"/>
      <c r="CU22" s="104"/>
      <c r="CV22" s="104"/>
      <c r="CW22" s="104"/>
      <c r="CX22" s="104"/>
      <c r="CY22" s="104"/>
      <c r="CZ22" s="104"/>
      <c r="DA22" s="104"/>
      <c r="DB22" s="104"/>
      <c r="DC22" s="104"/>
      <c r="DD22" s="104"/>
      <c r="DE22" s="104"/>
      <c r="DF22" s="104"/>
      <c r="DG22" s="104"/>
      <c r="DH22" s="104"/>
      <c r="DI22" s="104"/>
      <c r="DJ22" s="104"/>
      <c r="DK22" s="104"/>
      <c r="DL22" s="104"/>
      <c r="DM22" s="104"/>
      <c r="DN22" s="104"/>
      <c r="DO22" s="104"/>
      <c r="DP22" s="104"/>
      <c r="DQ22" s="104"/>
      <c r="DR22" s="104"/>
      <c r="DS22" s="104"/>
      <c r="DT22" s="104"/>
      <c r="DU22" s="104"/>
      <c r="DV22" s="104"/>
      <c r="DW22" s="104"/>
      <c r="DX22" s="104"/>
      <c r="DY22" s="104"/>
      <c r="DZ22" s="104"/>
      <c r="EA22" s="104"/>
      <c r="EB22" s="104"/>
      <c r="EC22" s="104"/>
      <c r="ED22" s="104"/>
      <c r="EE22" s="104"/>
      <c r="EF22" s="104"/>
      <c r="EG22" s="104"/>
      <c r="EH22" s="104"/>
      <c r="EI22" s="104"/>
      <c r="EJ22" s="104"/>
      <c r="EK22" s="104"/>
      <c r="EL22" s="104"/>
      <c r="EM22" s="104"/>
      <c r="EN22" s="104"/>
      <c r="EO22" s="104"/>
      <c r="EP22" s="104"/>
      <c r="EQ22" s="104"/>
      <c r="ER22" s="104"/>
      <c r="ES22" s="104"/>
      <c r="ET22" s="104"/>
      <c r="EU22" s="104"/>
      <c r="EV22" s="104"/>
      <c r="EW22" s="104"/>
      <c r="EX22" s="104"/>
      <c r="EY22" s="104"/>
      <c r="EZ22" s="104"/>
      <c r="FA22" s="104"/>
      <c r="FB22" s="104"/>
      <c r="FC22" s="104"/>
      <c r="FD22" s="104"/>
      <c r="FE22" s="104"/>
      <c r="FF22" s="104"/>
      <c r="FG22" s="104"/>
      <c r="FH22" s="104"/>
      <c r="FI22" s="104"/>
      <c r="FJ22" s="104"/>
      <c r="FK22" s="104"/>
      <c r="FL22" s="104"/>
      <c r="FM22" s="104"/>
      <c r="FN22" s="104"/>
      <c r="FO22" s="104"/>
      <c r="FP22" s="104"/>
      <c r="FQ22" s="104"/>
      <c r="FR22" s="104"/>
      <c r="FS22" s="104"/>
      <c r="FT22" s="104"/>
      <c r="FU22" s="104"/>
      <c r="FV22" s="104"/>
      <c r="FW22" s="104"/>
      <c r="FX22" s="104"/>
      <c r="FY22" s="104"/>
      <c r="FZ22" s="104"/>
      <c r="GA22" s="104"/>
      <c r="GB22" s="104"/>
      <c r="GC22" s="104"/>
      <c r="GD22" s="104"/>
      <c r="GE22" s="104"/>
      <c r="GF22" s="104"/>
      <c r="GG22" s="104"/>
      <c r="GH22" s="104"/>
      <c r="GI22" s="104"/>
      <c r="GJ22" s="104"/>
      <c r="GK22" s="104"/>
      <c r="GL22" s="104"/>
      <c r="GM22" s="104"/>
      <c r="GN22" s="104"/>
    </row>
    <row r="23" spans="1:196" ht="31.5" x14ac:dyDescent="0.2">
      <c r="A23" s="130" t="s">
        <v>19</v>
      </c>
      <c r="B23" s="131">
        <v>1</v>
      </c>
      <c r="C23" s="131">
        <v>2</v>
      </c>
      <c r="D23" s="131">
        <v>0</v>
      </c>
      <c r="E23" s="131">
        <v>0</v>
      </c>
      <c r="F23" s="131">
        <v>0</v>
      </c>
      <c r="G23" s="132">
        <v>0</v>
      </c>
      <c r="H23" s="133">
        <v>800</v>
      </c>
      <c r="I23" s="134" t="s">
        <v>30</v>
      </c>
      <c r="J23" s="135">
        <f>J24</f>
        <v>-9070</v>
      </c>
      <c r="K23" s="128">
        <f>K24</f>
        <v>-34930</v>
      </c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BL23" s="104"/>
      <c r="BM23" s="104"/>
      <c r="BN23" s="104"/>
      <c r="BO23" s="104"/>
      <c r="BP23" s="104"/>
      <c r="BQ23" s="104"/>
      <c r="BR23" s="104"/>
      <c r="BS23" s="104"/>
      <c r="BT23" s="104"/>
      <c r="BU23" s="104"/>
      <c r="BV23" s="104"/>
      <c r="BW23" s="104"/>
      <c r="BX23" s="104"/>
      <c r="BY23" s="104"/>
      <c r="BZ23" s="104"/>
      <c r="CA23" s="104"/>
      <c r="CB23" s="104"/>
      <c r="CC23" s="104"/>
      <c r="CD23" s="104"/>
      <c r="CE23" s="104"/>
      <c r="CF23" s="104"/>
      <c r="CG23" s="104"/>
      <c r="CH23" s="104"/>
      <c r="CI23" s="104"/>
      <c r="CJ23" s="104"/>
      <c r="CK23" s="104"/>
      <c r="CL23" s="104"/>
      <c r="CM23" s="104"/>
      <c r="CN23" s="104"/>
      <c r="CO23" s="104"/>
      <c r="CP23" s="104"/>
      <c r="CQ23" s="104"/>
      <c r="CR23" s="104"/>
      <c r="CS23" s="104"/>
      <c r="CT23" s="104"/>
      <c r="CU23" s="104"/>
      <c r="CV23" s="104"/>
      <c r="CW23" s="104"/>
      <c r="CX23" s="104"/>
      <c r="CY23" s="104"/>
      <c r="CZ23" s="104"/>
      <c r="DA23" s="104"/>
      <c r="DB23" s="104"/>
      <c r="DC23" s="104"/>
      <c r="DD23" s="104"/>
      <c r="DE23" s="104"/>
      <c r="DF23" s="104"/>
      <c r="DG23" s="104"/>
      <c r="DH23" s="104"/>
      <c r="DI23" s="104"/>
      <c r="DJ23" s="104"/>
      <c r="DK23" s="104"/>
      <c r="DL23" s="104"/>
      <c r="DM23" s="104"/>
      <c r="DN23" s="104"/>
      <c r="DO23" s="104"/>
      <c r="DP23" s="104"/>
      <c r="DQ23" s="104"/>
      <c r="DR23" s="104"/>
      <c r="DS23" s="104"/>
      <c r="DT23" s="104"/>
      <c r="DU23" s="104"/>
      <c r="DV23" s="104"/>
      <c r="DW23" s="104"/>
      <c r="DX23" s="104"/>
      <c r="DY23" s="104"/>
      <c r="DZ23" s="104"/>
      <c r="EA23" s="104"/>
      <c r="EB23" s="104"/>
      <c r="EC23" s="104"/>
      <c r="ED23" s="104"/>
      <c r="EE23" s="104"/>
      <c r="EF23" s="104"/>
      <c r="EG23" s="104"/>
      <c r="EH23" s="104"/>
      <c r="EI23" s="104"/>
      <c r="EJ23" s="104"/>
      <c r="EK23" s="104"/>
      <c r="EL23" s="104"/>
      <c r="EM23" s="104"/>
      <c r="EN23" s="104"/>
      <c r="EO23" s="104"/>
      <c r="EP23" s="104"/>
      <c r="EQ23" s="104"/>
      <c r="ER23" s="104"/>
      <c r="ES23" s="104"/>
      <c r="ET23" s="104"/>
      <c r="EU23" s="104"/>
      <c r="EV23" s="104"/>
      <c r="EW23" s="104"/>
      <c r="EX23" s="104"/>
      <c r="EY23" s="104"/>
      <c r="EZ23" s="104"/>
      <c r="FA23" s="104"/>
      <c r="FB23" s="104"/>
      <c r="FC23" s="104"/>
      <c r="FD23" s="104"/>
      <c r="FE23" s="104"/>
      <c r="FF23" s="104"/>
      <c r="FG23" s="104"/>
      <c r="FH23" s="104"/>
      <c r="FI23" s="104"/>
      <c r="FJ23" s="104"/>
      <c r="FK23" s="104"/>
      <c r="FL23" s="104"/>
      <c r="FM23" s="104"/>
      <c r="FN23" s="104"/>
      <c r="FO23" s="104"/>
      <c r="FP23" s="104"/>
      <c r="FQ23" s="104"/>
      <c r="FR23" s="104"/>
      <c r="FS23" s="104"/>
      <c r="FT23" s="104"/>
      <c r="FU23" s="104"/>
      <c r="FV23" s="104"/>
      <c r="FW23" s="104"/>
      <c r="FX23" s="104"/>
      <c r="FY23" s="104"/>
      <c r="FZ23" s="104"/>
      <c r="GA23" s="104"/>
      <c r="GB23" s="104"/>
      <c r="GC23" s="104"/>
      <c r="GD23" s="104"/>
      <c r="GE23" s="104"/>
      <c r="GF23" s="104"/>
      <c r="GG23" s="104"/>
      <c r="GH23" s="104"/>
      <c r="GI23" s="104"/>
      <c r="GJ23" s="104"/>
      <c r="GK23" s="104"/>
      <c r="GL23" s="104"/>
      <c r="GM23" s="104"/>
      <c r="GN23" s="104"/>
    </row>
    <row r="24" spans="1:196" ht="34.5" customHeight="1" x14ac:dyDescent="0.2">
      <c r="A24" s="130" t="s">
        <v>19</v>
      </c>
      <c r="B24" s="131">
        <v>1</v>
      </c>
      <c r="C24" s="131">
        <v>2</v>
      </c>
      <c r="D24" s="131">
        <v>0</v>
      </c>
      <c r="E24" s="131">
        <v>0</v>
      </c>
      <c r="F24" s="131">
        <v>5</v>
      </c>
      <c r="G24" s="132">
        <v>0</v>
      </c>
      <c r="H24" s="133">
        <v>810</v>
      </c>
      <c r="I24" s="134" t="s">
        <v>31</v>
      </c>
      <c r="J24" s="135">
        <f>-34930+25860</f>
        <v>-9070</v>
      </c>
      <c r="K24" s="128">
        <v>-34930</v>
      </c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4"/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4"/>
      <c r="CF24" s="104"/>
      <c r="CG24" s="104"/>
      <c r="CH24" s="104"/>
      <c r="CI24" s="104"/>
      <c r="CJ24" s="104"/>
      <c r="CK24" s="104"/>
      <c r="CL24" s="104"/>
      <c r="CM24" s="104"/>
      <c r="CN24" s="104"/>
      <c r="CO24" s="104"/>
      <c r="CP24" s="104"/>
      <c r="CQ24" s="104"/>
      <c r="CR24" s="104"/>
      <c r="CS24" s="104"/>
      <c r="CT24" s="104"/>
      <c r="CU24" s="104"/>
      <c r="CV24" s="104"/>
      <c r="CW24" s="104"/>
      <c r="CX24" s="104"/>
      <c r="CY24" s="104"/>
      <c r="CZ24" s="104"/>
      <c r="DA24" s="104"/>
      <c r="DB24" s="104"/>
      <c r="DC24" s="104"/>
      <c r="DD24" s="104"/>
      <c r="DE24" s="104"/>
      <c r="DF24" s="104"/>
      <c r="DG24" s="104"/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04"/>
      <c r="DS24" s="104"/>
      <c r="DT24" s="104"/>
      <c r="DU24" s="104"/>
      <c r="DV24" s="104"/>
      <c r="DW24" s="104"/>
      <c r="DX24" s="104"/>
      <c r="DY24" s="104"/>
      <c r="DZ24" s="104"/>
      <c r="EA24" s="104"/>
      <c r="EB24" s="104"/>
      <c r="EC24" s="104"/>
      <c r="ED24" s="104"/>
      <c r="EE24" s="104"/>
      <c r="EF24" s="104"/>
      <c r="EG24" s="104"/>
      <c r="EH24" s="104"/>
      <c r="EI24" s="104"/>
      <c r="EJ24" s="104"/>
      <c r="EK24" s="104"/>
      <c r="EL24" s="104"/>
      <c r="EM24" s="104"/>
      <c r="EN24" s="104"/>
      <c r="EO24" s="104"/>
      <c r="EP24" s="104"/>
      <c r="EQ24" s="104"/>
      <c r="ER24" s="104"/>
      <c r="ES24" s="104"/>
      <c r="ET24" s="104"/>
      <c r="EU24" s="104"/>
      <c r="EV24" s="104"/>
      <c r="EW24" s="104"/>
      <c r="EX24" s="104"/>
      <c r="EY24" s="104"/>
      <c r="EZ24" s="104"/>
      <c r="FA24" s="104"/>
      <c r="FB24" s="104"/>
      <c r="FC24" s="104"/>
      <c r="FD24" s="104"/>
      <c r="FE24" s="104"/>
      <c r="FF24" s="104"/>
      <c r="FG24" s="104"/>
      <c r="FH24" s="104"/>
      <c r="FI24" s="104"/>
      <c r="FJ24" s="104"/>
      <c r="FK24" s="104"/>
      <c r="FL24" s="104"/>
      <c r="FM24" s="104"/>
      <c r="FN24" s="104"/>
      <c r="FO24" s="104"/>
      <c r="FP24" s="104"/>
      <c r="FQ24" s="104"/>
      <c r="FR24" s="104"/>
      <c r="FS24" s="104"/>
      <c r="FT24" s="104"/>
      <c r="FU24" s="104"/>
      <c r="FV24" s="104"/>
      <c r="FW24" s="104"/>
      <c r="FX24" s="104"/>
      <c r="FY24" s="104"/>
      <c r="FZ24" s="104"/>
      <c r="GA24" s="104"/>
      <c r="GB24" s="104"/>
      <c r="GC24" s="104"/>
      <c r="GD24" s="104"/>
      <c r="GE24" s="104"/>
      <c r="GF24" s="104"/>
      <c r="GG24" s="104"/>
      <c r="GH24" s="104"/>
      <c r="GI24" s="104"/>
      <c r="GJ24" s="104"/>
      <c r="GK24" s="104"/>
      <c r="GL24" s="104"/>
      <c r="GM24" s="104"/>
      <c r="GN24" s="104"/>
    </row>
    <row r="25" spans="1:196" s="143" customFormat="1" hidden="1" x14ac:dyDescent="0.2">
      <c r="A25" s="136" t="s">
        <v>19</v>
      </c>
      <c r="B25" s="137">
        <v>1</v>
      </c>
      <c r="C25" s="137">
        <v>3</v>
      </c>
      <c r="D25" s="137">
        <v>0</v>
      </c>
      <c r="E25" s="137">
        <v>0</v>
      </c>
      <c r="F25" s="137">
        <v>0</v>
      </c>
      <c r="G25" s="138">
        <v>0</v>
      </c>
      <c r="H25" s="139">
        <v>0</v>
      </c>
      <c r="I25" s="140" t="s">
        <v>12</v>
      </c>
      <c r="J25" s="141">
        <f>J29+J27</f>
        <v>0</v>
      </c>
      <c r="K25" s="142">
        <f>K29+K27</f>
        <v>0</v>
      </c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17"/>
      <c r="BB25" s="117"/>
      <c r="BC25" s="117"/>
      <c r="BD25" s="117"/>
      <c r="BE25" s="117"/>
      <c r="BF25" s="117"/>
      <c r="BG25" s="117"/>
      <c r="BH25" s="117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  <c r="BS25" s="117"/>
      <c r="BT25" s="117"/>
      <c r="BU25" s="117"/>
      <c r="BV25" s="117"/>
      <c r="BW25" s="117"/>
      <c r="BX25" s="117"/>
      <c r="BY25" s="117"/>
      <c r="BZ25" s="117"/>
      <c r="CA25" s="117"/>
      <c r="CB25" s="117"/>
      <c r="CC25" s="117"/>
      <c r="CD25" s="117"/>
      <c r="CE25" s="117"/>
      <c r="CF25" s="117"/>
      <c r="CG25" s="117"/>
      <c r="CH25" s="117"/>
      <c r="CI25" s="117"/>
      <c r="CJ25" s="117"/>
      <c r="CK25" s="117"/>
      <c r="CL25" s="117"/>
      <c r="CM25" s="117"/>
      <c r="CN25" s="117"/>
      <c r="CO25" s="117"/>
      <c r="CP25" s="117"/>
      <c r="CQ25" s="117"/>
      <c r="CR25" s="117"/>
      <c r="CS25" s="117"/>
      <c r="CT25" s="117"/>
      <c r="CU25" s="117"/>
      <c r="CV25" s="117"/>
      <c r="CW25" s="117"/>
      <c r="CX25" s="117"/>
      <c r="CY25" s="117"/>
      <c r="CZ25" s="117"/>
      <c r="DA25" s="117"/>
      <c r="DB25" s="117"/>
      <c r="DC25" s="117"/>
      <c r="DD25" s="117"/>
      <c r="DE25" s="117"/>
      <c r="DF25" s="117"/>
      <c r="DG25" s="117"/>
      <c r="DH25" s="117"/>
      <c r="DI25" s="117"/>
      <c r="DJ25" s="117"/>
      <c r="DK25" s="117"/>
      <c r="DL25" s="117"/>
      <c r="DM25" s="117"/>
      <c r="DN25" s="117"/>
      <c r="DO25" s="117"/>
      <c r="DP25" s="117"/>
      <c r="DQ25" s="117"/>
      <c r="DR25" s="117"/>
      <c r="DS25" s="117"/>
      <c r="DT25" s="117"/>
      <c r="DU25" s="117"/>
      <c r="DV25" s="117"/>
      <c r="DW25" s="117"/>
      <c r="DX25" s="117"/>
      <c r="DY25" s="117"/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  <c r="EK25" s="117"/>
      <c r="EL25" s="117"/>
      <c r="EM25" s="117"/>
      <c r="EN25" s="117"/>
      <c r="EO25" s="117"/>
      <c r="EP25" s="117"/>
      <c r="EQ25" s="117"/>
      <c r="ER25" s="117"/>
      <c r="ES25" s="117"/>
      <c r="ET25" s="117"/>
      <c r="EU25" s="117"/>
      <c r="EV25" s="117"/>
      <c r="EW25" s="117"/>
      <c r="EX25" s="117"/>
      <c r="EY25" s="117"/>
      <c r="EZ25" s="117"/>
      <c r="FA25" s="117"/>
      <c r="FB25" s="117"/>
      <c r="FC25" s="117"/>
      <c r="FD25" s="117"/>
      <c r="FE25" s="117"/>
      <c r="FF25" s="117"/>
      <c r="FG25" s="117"/>
      <c r="FH25" s="117"/>
      <c r="FI25" s="117"/>
      <c r="FJ25" s="117"/>
      <c r="FK25" s="117"/>
      <c r="FL25" s="117"/>
      <c r="FM25" s="117"/>
      <c r="FN25" s="117"/>
      <c r="FO25" s="117"/>
      <c r="FP25" s="117"/>
      <c r="FQ25" s="117"/>
      <c r="FR25" s="117"/>
      <c r="FS25" s="117"/>
      <c r="FT25" s="117"/>
      <c r="FU25" s="117"/>
      <c r="FV25" s="117"/>
      <c r="FW25" s="117"/>
      <c r="FX25" s="117"/>
      <c r="FY25" s="117"/>
      <c r="FZ25" s="117"/>
      <c r="GA25" s="117"/>
      <c r="GB25" s="117"/>
      <c r="GC25" s="117"/>
      <c r="GD25" s="117"/>
      <c r="GE25" s="117"/>
      <c r="GF25" s="117"/>
      <c r="GG25" s="117"/>
      <c r="GH25" s="117"/>
      <c r="GI25" s="117"/>
      <c r="GJ25" s="117"/>
      <c r="GK25" s="117"/>
      <c r="GL25" s="117"/>
      <c r="GM25" s="117"/>
      <c r="GN25" s="117"/>
    </row>
    <row r="26" spans="1:196" s="117" customFormat="1" ht="28.5" hidden="1" customHeight="1" x14ac:dyDescent="0.2">
      <c r="A26" s="144" t="s">
        <v>19</v>
      </c>
      <c r="B26" s="124">
        <v>1</v>
      </c>
      <c r="C26" s="124">
        <v>3</v>
      </c>
      <c r="D26" s="124">
        <v>1</v>
      </c>
      <c r="E26" s="124">
        <v>0</v>
      </c>
      <c r="F26" s="124">
        <v>0</v>
      </c>
      <c r="G26" s="125">
        <v>0</v>
      </c>
      <c r="H26" s="145">
        <v>0</v>
      </c>
      <c r="I26" s="127" t="s">
        <v>50</v>
      </c>
      <c r="J26" s="128">
        <f>J29+J27</f>
        <v>0</v>
      </c>
      <c r="K26" s="128">
        <f>K27+K29</f>
        <v>0</v>
      </c>
    </row>
    <row r="27" spans="1:196" ht="31.5" hidden="1" x14ac:dyDescent="0.2">
      <c r="A27" s="123" t="s">
        <v>19</v>
      </c>
      <c r="B27" s="124">
        <v>1</v>
      </c>
      <c r="C27" s="124">
        <v>3</v>
      </c>
      <c r="D27" s="124">
        <v>1</v>
      </c>
      <c r="E27" s="124">
        <v>0</v>
      </c>
      <c r="F27" s="124">
        <v>0</v>
      </c>
      <c r="G27" s="125">
        <v>0</v>
      </c>
      <c r="H27" s="126">
        <v>700</v>
      </c>
      <c r="I27" s="127" t="s">
        <v>13</v>
      </c>
      <c r="J27" s="146">
        <f>J28</f>
        <v>0</v>
      </c>
      <c r="K27" s="146">
        <f>K28</f>
        <v>0</v>
      </c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  <c r="BN27" s="104"/>
      <c r="BO27" s="104"/>
      <c r="BP27" s="104"/>
      <c r="BQ27" s="104"/>
      <c r="BR27" s="104"/>
      <c r="BS27" s="104"/>
      <c r="BT27" s="104"/>
      <c r="BU27" s="104"/>
      <c r="BV27" s="104"/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4"/>
      <c r="CK27" s="104"/>
      <c r="CL27" s="104"/>
      <c r="CM27" s="104"/>
      <c r="CN27" s="104"/>
      <c r="CO27" s="104"/>
      <c r="CP27" s="104"/>
      <c r="CQ27" s="104"/>
      <c r="CR27" s="104"/>
      <c r="CS27" s="104"/>
      <c r="CT27" s="104"/>
      <c r="CU27" s="104"/>
      <c r="CV27" s="104"/>
      <c r="CW27" s="104"/>
      <c r="CX27" s="104"/>
      <c r="CY27" s="104"/>
      <c r="CZ27" s="104"/>
      <c r="DA27" s="104"/>
      <c r="DB27" s="104"/>
      <c r="DC27" s="104"/>
      <c r="DD27" s="104"/>
      <c r="DE27" s="104"/>
      <c r="DF27" s="104"/>
      <c r="DG27" s="104"/>
      <c r="DH27" s="104"/>
      <c r="DI27" s="104"/>
      <c r="DJ27" s="104"/>
      <c r="DK27" s="104"/>
      <c r="DL27" s="104"/>
      <c r="DM27" s="104"/>
      <c r="DN27" s="104"/>
      <c r="DO27" s="104"/>
      <c r="DP27" s="104"/>
      <c r="DQ27" s="104"/>
      <c r="DR27" s="104"/>
      <c r="DS27" s="104"/>
      <c r="DT27" s="104"/>
      <c r="DU27" s="104"/>
      <c r="DV27" s="104"/>
      <c r="DW27" s="104"/>
      <c r="DX27" s="104"/>
      <c r="DY27" s="104"/>
      <c r="DZ27" s="104"/>
      <c r="EA27" s="104"/>
      <c r="EB27" s="104"/>
      <c r="EC27" s="104"/>
      <c r="ED27" s="104"/>
      <c r="EE27" s="104"/>
      <c r="EF27" s="104"/>
      <c r="EG27" s="104"/>
      <c r="EH27" s="104"/>
      <c r="EI27" s="104"/>
      <c r="EJ27" s="104"/>
      <c r="EK27" s="104"/>
      <c r="EL27" s="104"/>
      <c r="EM27" s="104"/>
      <c r="EN27" s="104"/>
      <c r="EO27" s="104"/>
      <c r="EP27" s="104"/>
      <c r="EQ27" s="104"/>
      <c r="ER27" s="104"/>
      <c r="ES27" s="104"/>
      <c r="ET27" s="104"/>
      <c r="EU27" s="104"/>
      <c r="EV27" s="104"/>
      <c r="EW27" s="104"/>
      <c r="EX27" s="104"/>
      <c r="EY27" s="104"/>
      <c r="EZ27" s="104"/>
      <c r="FA27" s="104"/>
      <c r="FB27" s="104"/>
      <c r="FC27" s="104"/>
      <c r="FD27" s="104"/>
      <c r="FE27" s="104"/>
      <c r="FF27" s="104"/>
      <c r="FG27" s="104"/>
      <c r="FH27" s="104"/>
      <c r="FI27" s="104"/>
      <c r="FJ27" s="104"/>
      <c r="FK27" s="104"/>
      <c r="FL27" s="104"/>
      <c r="FM27" s="104"/>
      <c r="FN27" s="104"/>
      <c r="FO27" s="104"/>
      <c r="FP27" s="104"/>
      <c r="FQ27" s="104"/>
      <c r="FR27" s="104"/>
      <c r="FS27" s="104"/>
      <c r="FT27" s="104"/>
      <c r="FU27" s="104"/>
      <c r="FV27" s="104"/>
      <c r="FW27" s="104"/>
      <c r="FX27" s="104"/>
      <c r="FY27" s="104"/>
      <c r="FZ27" s="104"/>
      <c r="GA27" s="104"/>
      <c r="GB27" s="104"/>
      <c r="GC27" s="104"/>
      <c r="GD27" s="104"/>
      <c r="GE27" s="104"/>
      <c r="GF27" s="104"/>
      <c r="GG27" s="104"/>
      <c r="GH27" s="104"/>
      <c r="GI27" s="104"/>
      <c r="GJ27" s="104"/>
      <c r="GK27" s="104"/>
      <c r="GL27" s="104"/>
      <c r="GM27" s="104"/>
      <c r="GN27" s="104"/>
    </row>
    <row r="28" spans="1:196" ht="31.5" hidden="1" x14ac:dyDescent="0.2">
      <c r="A28" s="123" t="s">
        <v>19</v>
      </c>
      <c r="B28" s="124">
        <v>1</v>
      </c>
      <c r="C28" s="124">
        <v>3</v>
      </c>
      <c r="D28" s="124">
        <v>1</v>
      </c>
      <c r="E28" s="124">
        <v>0</v>
      </c>
      <c r="F28" s="124">
        <v>5</v>
      </c>
      <c r="G28" s="125">
        <v>0</v>
      </c>
      <c r="H28" s="126">
        <v>710</v>
      </c>
      <c r="I28" s="127" t="s">
        <v>26</v>
      </c>
      <c r="J28" s="128"/>
      <c r="K28" s="128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BL28" s="104"/>
      <c r="BM28" s="104"/>
      <c r="BN28" s="104"/>
      <c r="BO28" s="104"/>
      <c r="BP28" s="104"/>
      <c r="BQ28" s="104"/>
      <c r="BR28" s="104"/>
      <c r="BS28" s="104"/>
      <c r="BT28" s="104"/>
      <c r="BU28" s="104"/>
      <c r="BV28" s="104"/>
      <c r="BW28" s="104"/>
      <c r="BX28" s="104"/>
      <c r="BY28" s="104"/>
      <c r="BZ28" s="104"/>
      <c r="CA28" s="104"/>
      <c r="CB28" s="104"/>
      <c r="CC28" s="104"/>
      <c r="CD28" s="104"/>
      <c r="CE28" s="104"/>
      <c r="CF28" s="104"/>
      <c r="CG28" s="104"/>
      <c r="CH28" s="104"/>
      <c r="CI28" s="104"/>
      <c r="CJ28" s="104"/>
      <c r="CK28" s="104"/>
      <c r="CL28" s="104"/>
      <c r="CM28" s="104"/>
      <c r="CN28" s="104"/>
      <c r="CO28" s="104"/>
      <c r="CP28" s="104"/>
      <c r="CQ28" s="104"/>
      <c r="CR28" s="104"/>
      <c r="CS28" s="104"/>
      <c r="CT28" s="104"/>
      <c r="CU28" s="104"/>
      <c r="CV28" s="104"/>
      <c r="CW28" s="104"/>
      <c r="CX28" s="104"/>
      <c r="CY28" s="104"/>
      <c r="CZ28" s="104"/>
      <c r="DA28" s="104"/>
      <c r="DB28" s="104"/>
      <c r="DC28" s="104"/>
      <c r="DD28" s="104"/>
      <c r="DE28" s="104"/>
      <c r="DF28" s="104"/>
      <c r="DG28" s="104"/>
      <c r="DH28" s="104"/>
      <c r="DI28" s="104"/>
      <c r="DJ28" s="104"/>
      <c r="DK28" s="104"/>
      <c r="DL28" s="104"/>
      <c r="DM28" s="104"/>
      <c r="DN28" s="104"/>
      <c r="DO28" s="104"/>
      <c r="DP28" s="104"/>
      <c r="DQ28" s="104"/>
      <c r="DR28" s="104"/>
      <c r="DS28" s="104"/>
      <c r="DT28" s="104"/>
      <c r="DU28" s="104"/>
      <c r="DV28" s="104"/>
      <c r="DW28" s="104"/>
      <c r="DX28" s="104"/>
      <c r="DY28" s="104"/>
      <c r="DZ28" s="104"/>
      <c r="EA28" s="104"/>
      <c r="EB28" s="104"/>
      <c r="EC28" s="104"/>
      <c r="ED28" s="104"/>
      <c r="EE28" s="104"/>
      <c r="EF28" s="104"/>
      <c r="EG28" s="104"/>
      <c r="EH28" s="104"/>
      <c r="EI28" s="104"/>
      <c r="EJ28" s="104"/>
      <c r="EK28" s="104"/>
      <c r="EL28" s="104"/>
      <c r="EM28" s="104"/>
      <c r="EN28" s="104"/>
      <c r="EO28" s="104"/>
      <c r="EP28" s="104"/>
      <c r="EQ28" s="104"/>
      <c r="ER28" s="104"/>
      <c r="ES28" s="104"/>
      <c r="ET28" s="104"/>
      <c r="EU28" s="104"/>
      <c r="EV28" s="104"/>
      <c r="EW28" s="104"/>
      <c r="EX28" s="104"/>
      <c r="EY28" s="104"/>
      <c r="EZ28" s="104"/>
      <c r="FA28" s="104"/>
      <c r="FB28" s="104"/>
      <c r="FC28" s="104"/>
      <c r="FD28" s="104"/>
      <c r="FE28" s="104"/>
      <c r="FF28" s="104"/>
      <c r="FG28" s="104"/>
      <c r="FH28" s="104"/>
      <c r="FI28" s="104"/>
      <c r="FJ28" s="104"/>
      <c r="FK28" s="104"/>
      <c r="FL28" s="104"/>
      <c r="FM28" s="104"/>
      <c r="FN28" s="104"/>
      <c r="FO28" s="104"/>
      <c r="FP28" s="104"/>
      <c r="FQ28" s="104"/>
      <c r="FR28" s="104"/>
      <c r="FS28" s="104"/>
      <c r="FT28" s="104"/>
      <c r="FU28" s="104"/>
      <c r="FV28" s="104"/>
      <c r="FW28" s="104"/>
      <c r="FX28" s="104"/>
      <c r="FY28" s="104"/>
      <c r="FZ28" s="104"/>
      <c r="GA28" s="104"/>
      <c r="GB28" s="104"/>
      <c r="GC28" s="104"/>
      <c r="GD28" s="104"/>
      <c r="GE28" s="104"/>
      <c r="GF28" s="104"/>
      <c r="GG28" s="104"/>
      <c r="GH28" s="104"/>
      <c r="GI28" s="104"/>
      <c r="GJ28" s="104"/>
      <c r="GK28" s="104"/>
      <c r="GL28" s="104"/>
      <c r="GM28" s="104"/>
      <c r="GN28" s="104"/>
    </row>
    <row r="29" spans="1:196" ht="31.5" hidden="1" x14ac:dyDescent="0.2">
      <c r="A29" s="123" t="s">
        <v>19</v>
      </c>
      <c r="B29" s="131">
        <v>1</v>
      </c>
      <c r="C29" s="131">
        <v>3</v>
      </c>
      <c r="D29" s="131">
        <v>1</v>
      </c>
      <c r="E29" s="131">
        <v>0</v>
      </c>
      <c r="F29" s="131">
        <v>0</v>
      </c>
      <c r="G29" s="132">
        <v>0</v>
      </c>
      <c r="H29" s="133">
        <v>800</v>
      </c>
      <c r="I29" s="134" t="s">
        <v>14</v>
      </c>
      <c r="J29" s="128">
        <f>J30</f>
        <v>0</v>
      </c>
      <c r="K29" s="128">
        <f>K30</f>
        <v>0</v>
      </c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4"/>
      <c r="BM29" s="104"/>
      <c r="BN29" s="104"/>
      <c r="BO29" s="104"/>
      <c r="BP29" s="104"/>
      <c r="BQ29" s="104"/>
      <c r="BR29" s="104"/>
      <c r="BS29" s="104"/>
      <c r="BT29" s="104"/>
      <c r="BU29" s="104"/>
      <c r="BV29" s="104"/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4"/>
      <c r="CK29" s="104"/>
      <c r="CL29" s="104"/>
      <c r="CM29" s="104"/>
      <c r="CN29" s="104"/>
      <c r="CO29" s="104"/>
      <c r="CP29" s="104"/>
      <c r="CQ29" s="104"/>
      <c r="CR29" s="104"/>
      <c r="CS29" s="104"/>
      <c r="CT29" s="104"/>
      <c r="CU29" s="104"/>
      <c r="CV29" s="104"/>
      <c r="CW29" s="104"/>
      <c r="CX29" s="104"/>
      <c r="CY29" s="104"/>
      <c r="CZ29" s="104"/>
      <c r="DA29" s="104"/>
      <c r="DB29" s="104"/>
      <c r="DC29" s="104"/>
      <c r="DD29" s="104"/>
      <c r="DE29" s="104"/>
      <c r="DF29" s="104"/>
      <c r="DG29" s="104"/>
      <c r="DH29" s="104"/>
      <c r="DI29" s="104"/>
      <c r="DJ29" s="104"/>
      <c r="DK29" s="104"/>
      <c r="DL29" s="104"/>
      <c r="DM29" s="104"/>
      <c r="DN29" s="104"/>
      <c r="DO29" s="104"/>
      <c r="DP29" s="104"/>
      <c r="DQ29" s="104"/>
      <c r="DR29" s="104"/>
      <c r="DS29" s="104"/>
      <c r="DT29" s="104"/>
      <c r="DU29" s="104"/>
      <c r="DV29" s="104"/>
      <c r="DW29" s="104"/>
      <c r="DX29" s="104"/>
      <c r="DY29" s="104"/>
      <c r="DZ29" s="104"/>
      <c r="EA29" s="104"/>
      <c r="EB29" s="104"/>
      <c r="EC29" s="104"/>
      <c r="ED29" s="104"/>
      <c r="EE29" s="104"/>
      <c r="EF29" s="104"/>
      <c r="EG29" s="104"/>
      <c r="EH29" s="104"/>
      <c r="EI29" s="104"/>
      <c r="EJ29" s="104"/>
      <c r="EK29" s="104"/>
      <c r="EL29" s="104"/>
      <c r="EM29" s="104"/>
      <c r="EN29" s="104"/>
      <c r="EO29" s="104"/>
      <c r="EP29" s="104"/>
      <c r="EQ29" s="104"/>
      <c r="ER29" s="104"/>
      <c r="ES29" s="104"/>
      <c r="ET29" s="104"/>
      <c r="EU29" s="104"/>
      <c r="EV29" s="104"/>
      <c r="EW29" s="104"/>
      <c r="EX29" s="104"/>
      <c r="EY29" s="104"/>
      <c r="EZ29" s="104"/>
      <c r="FA29" s="104"/>
      <c r="FB29" s="104"/>
      <c r="FC29" s="104"/>
      <c r="FD29" s="104"/>
      <c r="FE29" s="104"/>
      <c r="FF29" s="104"/>
      <c r="FG29" s="104"/>
      <c r="FH29" s="104"/>
      <c r="FI29" s="104"/>
      <c r="FJ29" s="104"/>
      <c r="FK29" s="104"/>
      <c r="FL29" s="104"/>
      <c r="FM29" s="104"/>
      <c r="FN29" s="104"/>
      <c r="FO29" s="104"/>
      <c r="FP29" s="104"/>
      <c r="FQ29" s="104"/>
      <c r="FR29" s="104"/>
      <c r="FS29" s="104"/>
      <c r="FT29" s="104"/>
      <c r="FU29" s="104"/>
      <c r="FV29" s="104"/>
      <c r="FW29" s="104"/>
      <c r="FX29" s="104"/>
      <c r="FY29" s="104"/>
      <c r="FZ29" s="104"/>
      <c r="GA29" s="104"/>
      <c r="GB29" s="104"/>
      <c r="GC29" s="104"/>
      <c r="GD29" s="104"/>
      <c r="GE29" s="104"/>
      <c r="GF29" s="104"/>
      <c r="GG29" s="104"/>
      <c r="GH29" s="104"/>
      <c r="GI29" s="104"/>
      <c r="GJ29" s="104"/>
      <c r="GK29" s="104"/>
      <c r="GL29" s="104"/>
      <c r="GM29" s="104"/>
      <c r="GN29" s="104"/>
    </row>
    <row r="30" spans="1:196" ht="31.5" hidden="1" x14ac:dyDescent="0.2">
      <c r="A30" s="130" t="s">
        <v>19</v>
      </c>
      <c r="B30" s="131">
        <v>1</v>
      </c>
      <c r="C30" s="131">
        <v>3</v>
      </c>
      <c r="D30" s="131">
        <v>1</v>
      </c>
      <c r="E30" s="131">
        <v>0</v>
      </c>
      <c r="F30" s="131">
        <v>5</v>
      </c>
      <c r="G30" s="132">
        <v>0</v>
      </c>
      <c r="H30" s="133">
        <v>810</v>
      </c>
      <c r="I30" s="134" t="s">
        <v>27</v>
      </c>
      <c r="J30" s="147"/>
      <c r="K30" s="146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4"/>
      <c r="BM30" s="104"/>
      <c r="BN30" s="104"/>
      <c r="BO30" s="104"/>
      <c r="BP30" s="104"/>
      <c r="BQ30" s="104"/>
      <c r="BR30" s="104"/>
      <c r="BS30" s="104"/>
      <c r="BT30" s="104"/>
      <c r="BU30" s="104"/>
      <c r="BV30" s="104"/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4"/>
      <c r="CK30" s="104"/>
      <c r="CL30" s="104"/>
      <c r="CM30" s="104"/>
      <c r="CN30" s="104"/>
      <c r="CO30" s="104"/>
      <c r="CP30" s="104"/>
      <c r="CQ30" s="104"/>
      <c r="CR30" s="104"/>
      <c r="CS30" s="104"/>
      <c r="CT30" s="104"/>
      <c r="CU30" s="104"/>
      <c r="CV30" s="104"/>
      <c r="CW30" s="104"/>
      <c r="CX30" s="104"/>
      <c r="CY30" s="104"/>
      <c r="CZ30" s="104"/>
      <c r="DA30" s="104"/>
      <c r="DB30" s="104"/>
      <c r="DC30" s="104"/>
      <c r="DD30" s="104"/>
      <c r="DE30" s="104"/>
      <c r="DF30" s="104"/>
      <c r="DG30" s="104"/>
      <c r="DH30" s="104"/>
      <c r="DI30" s="104"/>
      <c r="DJ30" s="104"/>
      <c r="DK30" s="104"/>
      <c r="DL30" s="104"/>
      <c r="DM30" s="104"/>
      <c r="DN30" s="104"/>
      <c r="DO30" s="104"/>
      <c r="DP30" s="104"/>
      <c r="DQ30" s="104"/>
      <c r="DR30" s="104"/>
      <c r="DS30" s="104"/>
      <c r="DT30" s="104"/>
      <c r="DU30" s="104"/>
      <c r="DV30" s="104"/>
      <c r="DW30" s="104"/>
      <c r="DX30" s="104"/>
      <c r="DY30" s="104"/>
      <c r="DZ30" s="104"/>
      <c r="EA30" s="104"/>
      <c r="EB30" s="104"/>
      <c r="EC30" s="104"/>
      <c r="ED30" s="104"/>
      <c r="EE30" s="104"/>
      <c r="EF30" s="104"/>
      <c r="EG30" s="104"/>
      <c r="EH30" s="104"/>
      <c r="EI30" s="104"/>
      <c r="EJ30" s="104"/>
      <c r="EK30" s="104"/>
      <c r="EL30" s="104"/>
      <c r="EM30" s="104"/>
      <c r="EN30" s="104"/>
      <c r="EO30" s="104"/>
      <c r="EP30" s="104"/>
      <c r="EQ30" s="104"/>
      <c r="ER30" s="104"/>
      <c r="ES30" s="104"/>
      <c r="ET30" s="104"/>
      <c r="EU30" s="104"/>
      <c r="EV30" s="104"/>
      <c r="EW30" s="104"/>
      <c r="EX30" s="104"/>
      <c r="EY30" s="104"/>
      <c r="EZ30" s="104"/>
      <c r="FA30" s="104"/>
      <c r="FB30" s="104"/>
      <c r="FC30" s="104"/>
      <c r="FD30" s="104"/>
      <c r="FE30" s="104"/>
      <c r="FF30" s="104"/>
      <c r="FG30" s="104"/>
      <c r="FH30" s="104"/>
      <c r="FI30" s="104"/>
      <c r="FJ30" s="104"/>
      <c r="FK30" s="104"/>
      <c r="FL30" s="104"/>
      <c r="FM30" s="104"/>
      <c r="FN30" s="104"/>
      <c r="FO30" s="104"/>
      <c r="FP30" s="104"/>
      <c r="FQ30" s="104"/>
      <c r="FR30" s="104"/>
      <c r="FS30" s="104"/>
      <c r="FT30" s="104"/>
      <c r="FU30" s="104"/>
      <c r="FV30" s="104"/>
      <c r="FW30" s="104"/>
      <c r="FX30" s="104"/>
      <c r="FY30" s="104"/>
      <c r="FZ30" s="104"/>
      <c r="GA30" s="104"/>
      <c r="GB30" s="104"/>
      <c r="GC30" s="104"/>
      <c r="GD30" s="104"/>
      <c r="GE30" s="104"/>
      <c r="GF30" s="104"/>
      <c r="GG30" s="104"/>
      <c r="GH30" s="104"/>
      <c r="GI30" s="104"/>
      <c r="GJ30" s="104"/>
      <c r="GK30" s="104"/>
      <c r="GL30" s="104"/>
      <c r="GM30" s="104"/>
      <c r="GN30" s="104"/>
    </row>
    <row r="31" spans="1:196" s="143" customFormat="1" x14ac:dyDescent="0.2">
      <c r="A31" s="136" t="s">
        <v>19</v>
      </c>
      <c r="B31" s="137">
        <v>1</v>
      </c>
      <c r="C31" s="137">
        <v>5</v>
      </c>
      <c r="D31" s="137">
        <v>0</v>
      </c>
      <c r="E31" s="137">
        <v>0</v>
      </c>
      <c r="F31" s="137">
        <v>0</v>
      </c>
      <c r="G31" s="138">
        <v>0</v>
      </c>
      <c r="H31" s="148">
        <v>0</v>
      </c>
      <c r="I31" s="149" t="s">
        <v>34</v>
      </c>
      <c r="J31" s="142">
        <f>J32+J36</f>
        <v>10070</v>
      </c>
      <c r="K31" s="142">
        <f>K32+K36</f>
        <v>35930</v>
      </c>
      <c r="L31" s="150" t="e">
        <f>-L34+L39</f>
        <v>#REF!</v>
      </c>
      <c r="M31" s="150"/>
      <c r="N31" s="151"/>
      <c r="O31" s="151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7"/>
      <c r="BM31" s="117"/>
      <c r="BN31" s="117"/>
      <c r="BO31" s="117"/>
      <c r="BP31" s="117"/>
      <c r="BQ31" s="117"/>
      <c r="BR31" s="117"/>
      <c r="BS31" s="117"/>
      <c r="BT31" s="117"/>
      <c r="BU31" s="117"/>
      <c r="BV31" s="117"/>
      <c r="BW31" s="117"/>
      <c r="BX31" s="117"/>
      <c r="BY31" s="117"/>
      <c r="BZ31" s="117"/>
      <c r="CA31" s="117"/>
      <c r="CB31" s="117"/>
      <c r="CC31" s="117"/>
      <c r="CD31" s="117"/>
      <c r="CE31" s="117"/>
      <c r="CF31" s="117"/>
      <c r="CG31" s="117"/>
      <c r="CH31" s="117"/>
      <c r="CI31" s="117"/>
      <c r="CJ31" s="117"/>
      <c r="CK31" s="117"/>
      <c r="CL31" s="117"/>
      <c r="CM31" s="117"/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7"/>
      <c r="CY31" s="117"/>
      <c r="CZ31" s="117"/>
      <c r="DA31" s="117"/>
      <c r="DB31" s="117"/>
      <c r="DC31" s="117"/>
      <c r="DD31" s="117"/>
      <c r="DE31" s="117"/>
      <c r="DF31" s="117"/>
      <c r="DG31" s="117"/>
      <c r="DH31" s="117"/>
      <c r="DI31" s="117"/>
      <c r="DJ31" s="117"/>
      <c r="DK31" s="117"/>
      <c r="DL31" s="117"/>
      <c r="DM31" s="117"/>
      <c r="DN31" s="117"/>
      <c r="DO31" s="117"/>
      <c r="DP31" s="117"/>
      <c r="DQ31" s="117"/>
      <c r="DR31" s="117"/>
      <c r="DS31" s="117"/>
      <c r="DT31" s="117"/>
      <c r="DU31" s="117"/>
      <c r="DV31" s="117"/>
      <c r="DW31" s="117"/>
      <c r="DX31" s="117"/>
      <c r="DY31" s="117"/>
      <c r="DZ31" s="117"/>
      <c r="EA31" s="117"/>
      <c r="EB31" s="117"/>
      <c r="EC31" s="117"/>
      <c r="ED31" s="117"/>
      <c r="EE31" s="117"/>
      <c r="EF31" s="117"/>
      <c r="EG31" s="117"/>
      <c r="EH31" s="117"/>
      <c r="EI31" s="117"/>
      <c r="EJ31" s="117"/>
      <c r="EK31" s="117"/>
      <c r="EL31" s="117"/>
      <c r="EM31" s="117"/>
      <c r="EN31" s="117"/>
      <c r="EO31" s="117"/>
      <c r="EP31" s="117"/>
      <c r="EQ31" s="117"/>
      <c r="ER31" s="117"/>
      <c r="ES31" s="117"/>
      <c r="ET31" s="117"/>
      <c r="EU31" s="117"/>
      <c r="EV31" s="117"/>
      <c r="EW31" s="117"/>
      <c r="EX31" s="117"/>
      <c r="EY31" s="117"/>
      <c r="EZ31" s="117"/>
      <c r="FA31" s="117"/>
      <c r="FB31" s="117"/>
      <c r="FC31" s="117"/>
      <c r="FD31" s="117"/>
      <c r="FE31" s="117"/>
      <c r="FF31" s="117"/>
      <c r="FG31" s="117"/>
      <c r="FH31" s="117"/>
      <c r="FI31" s="117"/>
      <c r="FJ31" s="117"/>
      <c r="FK31" s="117"/>
      <c r="FL31" s="117"/>
      <c r="FM31" s="117"/>
      <c r="FN31" s="117"/>
      <c r="FO31" s="117"/>
      <c r="FP31" s="117"/>
      <c r="FQ31" s="117"/>
      <c r="FR31" s="117"/>
      <c r="FS31" s="117"/>
      <c r="FT31" s="117"/>
      <c r="FU31" s="117"/>
      <c r="FV31" s="117"/>
      <c r="FW31" s="117"/>
      <c r="FX31" s="117"/>
      <c r="FY31" s="117"/>
      <c r="FZ31" s="117"/>
      <c r="GA31" s="117"/>
      <c r="GB31" s="117"/>
      <c r="GC31" s="117"/>
      <c r="GD31" s="117"/>
      <c r="GE31" s="117"/>
      <c r="GF31" s="117"/>
      <c r="GG31" s="117"/>
      <c r="GH31" s="117"/>
      <c r="GI31" s="117"/>
      <c r="GJ31" s="117"/>
      <c r="GK31" s="117"/>
      <c r="GL31" s="117"/>
      <c r="GM31" s="117"/>
      <c r="GN31" s="117"/>
    </row>
    <row r="32" spans="1:196" x14ac:dyDescent="0.2">
      <c r="A32" s="123" t="s">
        <v>19</v>
      </c>
      <c r="B32" s="124">
        <v>1</v>
      </c>
      <c r="C32" s="124">
        <v>5</v>
      </c>
      <c r="D32" s="124">
        <v>0</v>
      </c>
      <c r="E32" s="124">
        <v>0</v>
      </c>
      <c r="F32" s="124">
        <v>0</v>
      </c>
      <c r="G32" s="125">
        <v>0</v>
      </c>
      <c r="H32" s="126">
        <v>500</v>
      </c>
      <c r="I32" s="152" t="s">
        <v>3</v>
      </c>
      <c r="J32" s="153">
        <f t="shared" ref="J32:K34" si="0">J33</f>
        <v>-1664607.8</v>
      </c>
      <c r="K32" s="128">
        <f t="shared" si="0"/>
        <v>-1664877.2</v>
      </c>
      <c r="L32" s="154"/>
      <c r="M32" s="155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4"/>
      <c r="BQ32" s="104"/>
      <c r="BR32" s="104"/>
      <c r="BS32" s="104"/>
      <c r="BT32" s="104"/>
      <c r="BU32" s="104"/>
      <c r="BV32" s="104"/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4"/>
      <c r="CK32" s="104"/>
      <c r="CL32" s="104"/>
      <c r="CM32" s="104"/>
      <c r="CN32" s="104"/>
      <c r="CO32" s="104"/>
      <c r="CP32" s="104"/>
      <c r="CQ32" s="104"/>
      <c r="CR32" s="104"/>
      <c r="CS32" s="104"/>
      <c r="CT32" s="104"/>
      <c r="CU32" s="104"/>
      <c r="CV32" s="104"/>
      <c r="CW32" s="104"/>
      <c r="CX32" s="104"/>
      <c r="CY32" s="104"/>
      <c r="CZ32" s="104"/>
      <c r="DA32" s="104"/>
      <c r="DB32" s="104"/>
      <c r="DC32" s="104"/>
      <c r="DD32" s="104"/>
      <c r="DE32" s="104"/>
      <c r="DF32" s="104"/>
      <c r="DG32" s="104"/>
      <c r="DH32" s="104"/>
      <c r="DI32" s="104"/>
      <c r="DJ32" s="104"/>
      <c r="DK32" s="104"/>
      <c r="DL32" s="104"/>
      <c r="DM32" s="104"/>
      <c r="DN32" s="104"/>
      <c r="DO32" s="104"/>
      <c r="DP32" s="104"/>
      <c r="DQ32" s="104"/>
      <c r="DR32" s="104"/>
      <c r="DS32" s="104"/>
      <c r="DT32" s="104"/>
      <c r="DU32" s="104"/>
      <c r="DV32" s="104"/>
      <c r="DW32" s="104"/>
      <c r="DX32" s="104"/>
      <c r="DY32" s="104"/>
      <c r="DZ32" s="104"/>
      <c r="EA32" s="104"/>
      <c r="EB32" s="104"/>
      <c r="EC32" s="104"/>
      <c r="ED32" s="104"/>
      <c r="EE32" s="104"/>
      <c r="EF32" s="104"/>
      <c r="EG32" s="104"/>
      <c r="EH32" s="104"/>
      <c r="EI32" s="104"/>
      <c r="EJ32" s="104"/>
      <c r="EK32" s="104"/>
      <c r="EL32" s="104"/>
      <c r="EM32" s="104"/>
      <c r="EN32" s="104"/>
      <c r="EO32" s="104"/>
      <c r="EP32" s="104"/>
      <c r="EQ32" s="104"/>
      <c r="ER32" s="104"/>
      <c r="ES32" s="104"/>
      <c r="ET32" s="104"/>
      <c r="EU32" s="104"/>
      <c r="EV32" s="104"/>
      <c r="EW32" s="104"/>
      <c r="EX32" s="104"/>
      <c r="EY32" s="104"/>
      <c r="EZ32" s="104"/>
      <c r="FA32" s="104"/>
      <c r="FB32" s="104"/>
      <c r="FC32" s="104"/>
      <c r="FD32" s="104"/>
      <c r="FE32" s="104"/>
      <c r="FF32" s="104"/>
      <c r="FG32" s="104"/>
      <c r="FH32" s="104"/>
      <c r="FI32" s="104"/>
      <c r="FJ32" s="104"/>
      <c r="FK32" s="104"/>
      <c r="FL32" s="104"/>
      <c r="FM32" s="104"/>
      <c r="FN32" s="104"/>
      <c r="FO32" s="104"/>
      <c r="FP32" s="104"/>
      <c r="FQ32" s="104"/>
      <c r="FR32" s="104"/>
      <c r="FS32" s="104"/>
      <c r="FT32" s="104"/>
      <c r="FU32" s="104"/>
      <c r="FV32" s="104"/>
      <c r="FW32" s="104"/>
      <c r="FX32" s="104"/>
      <c r="FY32" s="104"/>
      <c r="FZ32" s="104"/>
      <c r="GA32" s="104"/>
      <c r="GB32" s="104"/>
      <c r="GC32" s="104"/>
      <c r="GD32" s="104"/>
      <c r="GE32" s="104"/>
      <c r="GF32" s="104"/>
      <c r="GG32" s="104"/>
      <c r="GH32" s="104"/>
      <c r="GI32" s="104"/>
      <c r="GJ32" s="104"/>
      <c r="GK32" s="104"/>
      <c r="GL32" s="104"/>
      <c r="GM32" s="104"/>
      <c r="GN32" s="104"/>
    </row>
    <row r="33" spans="1:196" x14ac:dyDescent="0.2">
      <c r="A33" s="123" t="s">
        <v>19</v>
      </c>
      <c r="B33" s="124">
        <v>1</v>
      </c>
      <c r="C33" s="124">
        <v>5</v>
      </c>
      <c r="D33" s="124">
        <v>2</v>
      </c>
      <c r="E33" s="124">
        <v>0</v>
      </c>
      <c r="F33" s="124">
        <v>0</v>
      </c>
      <c r="G33" s="125">
        <v>0</v>
      </c>
      <c r="H33" s="126">
        <v>500</v>
      </c>
      <c r="I33" s="152" t="s">
        <v>4</v>
      </c>
      <c r="J33" s="153">
        <f t="shared" si="0"/>
        <v>-1664607.8</v>
      </c>
      <c r="K33" s="153">
        <f t="shared" si="0"/>
        <v>-1664877.2</v>
      </c>
      <c r="L33" s="154"/>
      <c r="M33" s="155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4"/>
      <c r="BQ33" s="104"/>
      <c r="BR33" s="104"/>
      <c r="BS33" s="104"/>
      <c r="BT33" s="104"/>
      <c r="BU33" s="104"/>
      <c r="BV33" s="104"/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104"/>
      <c r="CP33" s="104"/>
      <c r="CQ33" s="104"/>
      <c r="CR33" s="104"/>
      <c r="CS33" s="104"/>
      <c r="CT33" s="104"/>
      <c r="CU33" s="104"/>
      <c r="CV33" s="104"/>
      <c r="CW33" s="104"/>
      <c r="CX33" s="104"/>
      <c r="CY33" s="104"/>
      <c r="CZ33" s="104"/>
      <c r="DA33" s="104"/>
      <c r="DB33" s="104"/>
      <c r="DC33" s="104"/>
      <c r="DD33" s="104"/>
      <c r="DE33" s="104"/>
      <c r="DF33" s="104"/>
      <c r="DG33" s="104"/>
      <c r="DH33" s="104"/>
      <c r="DI33" s="104"/>
      <c r="DJ33" s="104"/>
      <c r="DK33" s="104"/>
      <c r="DL33" s="104"/>
      <c r="DM33" s="104"/>
      <c r="DN33" s="104"/>
      <c r="DO33" s="104"/>
      <c r="DP33" s="104"/>
      <c r="DQ33" s="104"/>
      <c r="DR33" s="104"/>
      <c r="DS33" s="104"/>
      <c r="DT33" s="104"/>
      <c r="DU33" s="104"/>
      <c r="DV33" s="104"/>
      <c r="DW33" s="104"/>
      <c r="DX33" s="104"/>
      <c r="DY33" s="104"/>
      <c r="DZ33" s="104"/>
      <c r="EA33" s="104"/>
      <c r="EB33" s="104"/>
      <c r="EC33" s="104"/>
      <c r="ED33" s="104"/>
      <c r="EE33" s="104"/>
      <c r="EF33" s="104"/>
      <c r="EG33" s="104"/>
      <c r="EH33" s="104"/>
      <c r="EI33" s="104"/>
      <c r="EJ33" s="104"/>
      <c r="EK33" s="104"/>
      <c r="EL33" s="104"/>
      <c r="EM33" s="104"/>
      <c r="EN33" s="104"/>
      <c r="EO33" s="104"/>
      <c r="EP33" s="104"/>
      <c r="EQ33" s="104"/>
      <c r="ER33" s="104"/>
      <c r="ES33" s="104"/>
      <c r="ET33" s="104"/>
      <c r="EU33" s="104"/>
      <c r="EV33" s="104"/>
      <c r="EW33" s="104"/>
      <c r="EX33" s="104"/>
      <c r="EY33" s="104"/>
      <c r="EZ33" s="104"/>
      <c r="FA33" s="104"/>
      <c r="FB33" s="104"/>
      <c r="FC33" s="104"/>
      <c r="FD33" s="104"/>
      <c r="FE33" s="104"/>
      <c r="FF33" s="104"/>
      <c r="FG33" s="104"/>
      <c r="FH33" s="104"/>
      <c r="FI33" s="104"/>
      <c r="FJ33" s="104"/>
      <c r="FK33" s="104"/>
      <c r="FL33" s="104"/>
      <c r="FM33" s="104"/>
      <c r="FN33" s="104"/>
      <c r="FO33" s="104"/>
      <c r="FP33" s="104"/>
      <c r="FQ33" s="104"/>
      <c r="FR33" s="104"/>
      <c r="FS33" s="104"/>
      <c r="FT33" s="104"/>
      <c r="FU33" s="104"/>
      <c r="FV33" s="104"/>
      <c r="FW33" s="104"/>
      <c r="FX33" s="104"/>
      <c r="FY33" s="104"/>
      <c r="FZ33" s="104"/>
      <c r="GA33" s="104"/>
      <c r="GB33" s="104"/>
      <c r="GC33" s="104"/>
      <c r="GD33" s="104"/>
      <c r="GE33" s="104"/>
      <c r="GF33" s="104"/>
      <c r="GG33" s="104"/>
      <c r="GH33" s="104"/>
      <c r="GI33" s="104"/>
      <c r="GJ33" s="104"/>
      <c r="GK33" s="104"/>
      <c r="GL33" s="104"/>
      <c r="GM33" s="104"/>
      <c r="GN33" s="104"/>
    </row>
    <row r="34" spans="1:196" x14ac:dyDescent="0.2">
      <c r="A34" s="123" t="s">
        <v>19</v>
      </c>
      <c r="B34" s="124">
        <v>1</v>
      </c>
      <c r="C34" s="124">
        <v>5</v>
      </c>
      <c r="D34" s="124">
        <v>2</v>
      </c>
      <c r="E34" s="124">
        <v>1</v>
      </c>
      <c r="F34" s="124">
        <v>0</v>
      </c>
      <c r="G34" s="125">
        <v>0</v>
      </c>
      <c r="H34" s="126">
        <v>510</v>
      </c>
      <c r="I34" s="152" t="s">
        <v>5</v>
      </c>
      <c r="J34" s="153">
        <f t="shared" si="0"/>
        <v>-1664607.8</v>
      </c>
      <c r="K34" s="153">
        <f t="shared" si="0"/>
        <v>-1664877.2</v>
      </c>
      <c r="L34" s="154" t="e">
        <f>L35+L36+L37+L38</f>
        <v>#REF!</v>
      </c>
      <c r="M34" s="155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4"/>
      <c r="BS34" s="104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4"/>
      <c r="CN34" s="104"/>
      <c r="CO34" s="104"/>
      <c r="CP34" s="104"/>
      <c r="CQ34" s="104"/>
      <c r="CR34" s="104"/>
      <c r="CS34" s="104"/>
      <c r="CT34" s="104"/>
      <c r="CU34" s="104"/>
      <c r="CV34" s="104"/>
      <c r="CW34" s="104"/>
      <c r="CX34" s="104"/>
      <c r="CY34" s="104"/>
      <c r="CZ34" s="104"/>
      <c r="DA34" s="104"/>
      <c r="DB34" s="104"/>
      <c r="DC34" s="104"/>
      <c r="DD34" s="104"/>
      <c r="DE34" s="104"/>
      <c r="DF34" s="104"/>
      <c r="DG34" s="104"/>
      <c r="DH34" s="104"/>
      <c r="DI34" s="104"/>
      <c r="DJ34" s="104"/>
      <c r="DK34" s="104"/>
      <c r="DL34" s="104"/>
      <c r="DM34" s="104"/>
      <c r="DN34" s="104"/>
      <c r="DO34" s="104"/>
      <c r="DP34" s="104"/>
      <c r="DQ34" s="104"/>
      <c r="DR34" s="104"/>
      <c r="DS34" s="104"/>
      <c r="DT34" s="104"/>
      <c r="DU34" s="104"/>
      <c r="DV34" s="104"/>
      <c r="DW34" s="104"/>
      <c r="DX34" s="104"/>
      <c r="DY34" s="104"/>
      <c r="DZ34" s="104"/>
      <c r="EA34" s="104"/>
      <c r="EB34" s="104"/>
      <c r="EC34" s="104"/>
      <c r="ED34" s="104"/>
      <c r="EE34" s="104"/>
      <c r="EF34" s="104"/>
      <c r="EG34" s="104"/>
      <c r="EH34" s="104"/>
      <c r="EI34" s="104"/>
      <c r="EJ34" s="104"/>
      <c r="EK34" s="104"/>
      <c r="EL34" s="104"/>
      <c r="EM34" s="104"/>
      <c r="EN34" s="104"/>
      <c r="EO34" s="104"/>
      <c r="EP34" s="104"/>
      <c r="EQ34" s="104"/>
      <c r="ER34" s="104"/>
      <c r="ES34" s="104"/>
      <c r="ET34" s="104"/>
      <c r="EU34" s="104"/>
      <c r="EV34" s="104"/>
      <c r="EW34" s="104"/>
      <c r="EX34" s="104"/>
      <c r="EY34" s="104"/>
      <c r="EZ34" s="104"/>
      <c r="FA34" s="104"/>
      <c r="FB34" s="104"/>
      <c r="FC34" s="104"/>
      <c r="FD34" s="104"/>
      <c r="FE34" s="104"/>
      <c r="FF34" s="104"/>
      <c r="FG34" s="104"/>
      <c r="FH34" s="104"/>
      <c r="FI34" s="104"/>
      <c r="FJ34" s="104"/>
      <c r="FK34" s="104"/>
      <c r="FL34" s="104"/>
      <c r="FM34" s="104"/>
      <c r="FN34" s="104"/>
      <c r="FO34" s="104"/>
      <c r="FP34" s="104"/>
      <c r="FQ34" s="104"/>
      <c r="FR34" s="104"/>
      <c r="FS34" s="104"/>
      <c r="FT34" s="104"/>
      <c r="FU34" s="104"/>
      <c r="FV34" s="104"/>
      <c r="FW34" s="104"/>
      <c r="FX34" s="104"/>
      <c r="FY34" s="104"/>
      <c r="FZ34" s="104"/>
      <c r="GA34" s="104"/>
      <c r="GB34" s="104"/>
      <c r="GC34" s="104"/>
      <c r="GD34" s="104"/>
      <c r="GE34" s="104"/>
      <c r="GF34" s="104"/>
      <c r="GG34" s="104"/>
      <c r="GH34" s="104"/>
      <c r="GI34" s="104"/>
      <c r="GJ34" s="104"/>
      <c r="GK34" s="104"/>
      <c r="GL34" s="104"/>
      <c r="GM34" s="104"/>
      <c r="GN34" s="104"/>
    </row>
    <row r="35" spans="1:196" ht="15.75" customHeight="1" x14ac:dyDescent="0.2">
      <c r="A35" s="123" t="s">
        <v>19</v>
      </c>
      <c r="B35" s="124">
        <v>1</v>
      </c>
      <c r="C35" s="124">
        <v>5</v>
      </c>
      <c r="D35" s="124">
        <v>2</v>
      </c>
      <c r="E35" s="124">
        <v>1</v>
      </c>
      <c r="F35" s="124">
        <v>5</v>
      </c>
      <c r="G35" s="125">
        <v>0</v>
      </c>
      <c r="H35" s="126">
        <v>510</v>
      </c>
      <c r="I35" s="127" t="s">
        <v>7</v>
      </c>
      <c r="J35" s="128">
        <f>-1655883.2-7347.1-1377.5</f>
        <v>-1664607.8</v>
      </c>
      <c r="K35" s="128">
        <f>-1651486.9-7347.1-6043.2</f>
        <v>-1664877.2</v>
      </c>
      <c r="L35" s="156">
        <v>1174367.1000000001</v>
      </c>
      <c r="M35" s="155"/>
      <c r="N35" s="129"/>
      <c r="O35" s="129"/>
      <c r="P35" s="129"/>
      <c r="Q35" s="129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104"/>
      <c r="BR35" s="104"/>
      <c r="BS35" s="104"/>
      <c r="BT35" s="104"/>
      <c r="BU35" s="104"/>
      <c r="BV35" s="104"/>
      <c r="BW35" s="104"/>
      <c r="BX35" s="104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104"/>
      <c r="CK35" s="104"/>
      <c r="CL35" s="104"/>
      <c r="CM35" s="104"/>
      <c r="CN35" s="104"/>
      <c r="CO35" s="104"/>
      <c r="CP35" s="104"/>
      <c r="CQ35" s="104"/>
      <c r="CR35" s="104"/>
      <c r="CS35" s="104"/>
      <c r="CT35" s="104"/>
      <c r="CU35" s="104"/>
      <c r="CV35" s="104"/>
      <c r="CW35" s="104"/>
      <c r="CX35" s="104"/>
      <c r="CY35" s="104"/>
      <c r="CZ35" s="104"/>
      <c r="DA35" s="104"/>
      <c r="DB35" s="104"/>
      <c r="DC35" s="104"/>
      <c r="DD35" s="104"/>
      <c r="DE35" s="104"/>
      <c r="DF35" s="104"/>
      <c r="DG35" s="104"/>
      <c r="DH35" s="104"/>
      <c r="DI35" s="104"/>
      <c r="DJ35" s="104"/>
      <c r="DK35" s="104"/>
      <c r="DL35" s="104"/>
      <c r="DM35" s="104"/>
      <c r="DN35" s="104"/>
      <c r="DO35" s="104"/>
      <c r="DP35" s="104"/>
      <c r="DQ35" s="104"/>
      <c r="DR35" s="104"/>
      <c r="DS35" s="104"/>
      <c r="DT35" s="104"/>
      <c r="DU35" s="104"/>
      <c r="DV35" s="104"/>
      <c r="DW35" s="104"/>
      <c r="DX35" s="104"/>
      <c r="DY35" s="104"/>
      <c r="DZ35" s="104"/>
      <c r="EA35" s="104"/>
      <c r="EB35" s="104"/>
      <c r="EC35" s="104"/>
      <c r="ED35" s="104"/>
      <c r="EE35" s="104"/>
      <c r="EF35" s="104"/>
      <c r="EG35" s="104"/>
      <c r="EH35" s="104"/>
      <c r="EI35" s="104"/>
      <c r="EJ35" s="104"/>
      <c r="EK35" s="104"/>
      <c r="EL35" s="104"/>
      <c r="EM35" s="104"/>
      <c r="EN35" s="104"/>
      <c r="EO35" s="104"/>
      <c r="EP35" s="104"/>
      <c r="EQ35" s="104"/>
      <c r="ER35" s="104"/>
      <c r="ES35" s="104"/>
      <c r="ET35" s="104"/>
      <c r="EU35" s="104"/>
      <c r="EV35" s="104"/>
      <c r="EW35" s="104"/>
      <c r="EX35" s="104"/>
      <c r="EY35" s="104"/>
      <c r="EZ35" s="104"/>
      <c r="FA35" s="104"/>
      <c r="FB35" s="104"/>
      <c r="FC35" s="104"/>
      <c r="FD35" s="104"/>
      <c r="FE35" s="104"/>
      <c r="FF35" s="104"/>
      <c r="FG35" s="104"/>
      <c r="FH35" s="104"/>
      <c r="FI35" s="104"/>
      <c r="FJ35" s="104"/>
      <c r="FK35" s="104"/>
      <c r="FL35" s="104"/>
      <c r="FM35" s="104"/>
      <c r="FN35" s="104"/>
      <c r="FO35" s="104"/>
      <c r="FP35" s="104"/>
      <c r="FQ35" s="104"/>
      <c r="FR35" s="104"/>
      <c r="FS35" s="104"/>
      <c r="FT35" s="104"/>
      <c r="FU35" s="104"/>
      <c r="FV35" s="104"/>
      <c r="FW35" s="104"/>
      <c r="FX35" s="104"/>
      <c r="FY35" s="104"/>
      <c r="FZ35" s="104"/>
      <c r="GA35" s="104"/>
      <c r="GB35" s="104"/>
      <c r="GC35" s="104"/>
      <c r="GD35" s="104"/>
      <c r="GE35" s="104"/>
      <c r="GF35" s="104"/>
      <c r="GG35" s="104"/>
      <c r="GH35" s="104"/>
      <c r="GI35" s="104"/>
      <c r="GJ35" s="104"/>
      <c r="GK35" s="104"/>
      <c r="GL35" s="104"/>
      <c r="GM35" s="104"/>
      <c r="GN35" s="104"/>
    </row>
    <row r="36" spans="1:196" x14ac:dyDescent="0.2">
      <c r="A36" s="123" t="s">
        <v>19</v>
      </c>
      <c r="B36" s="124">
        <v>1</v>
      </c>
      <c r="C36" s="124">
        <v>5</v>
      </c>
      <c r="D36" s="124">
        <v>0</v>
      </c>
      <c r="E36" s="124">
        <v>0</v>
      </c>
      <c r="F36" s="124">
        <v>0</v>
      </c>
      <c r="G36" s="125">
        <v>0</v>
      </c>
      <c r="H36" s="126">
        <v>600</v>
      </c>
      <c r="I36" s="127" t="s">
        <v>6</v>
      </c>
      <c r="J36" s="128">
        <f t="shared" ref="J36:K38" si="1">J37</f>
        <v>1674677.8</v>
      </c>
      <c r="K36" s="128">
        <f>K37</f>
        <v>1700807.2</v>
      </c>
      <c r="L36" s="154" t="e">
        <f>#REF!</f>
        <v>#REF!</v>
      </c>
      <c r="M36" s="155"/>
      <c r="N36" s="129"/>
      <c r="O36" s="129"/>
      <c r="P36" s="129"/>
      <c r="Q36" s="129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DJ36" s="104"/>
      <c r="DK36" s="104"/>
      <c r="DL36" s="104"/>
      <c r="DM36" s="104"/>
      <c r="DN36" s="104"/>
      <c r="DO36" s="104"/>
      <c r="DP36" s="104"/>
      <c r="DQ36" s="104"/>
      <c r="DR36" s="104"/>
      <c r="DS36" s="104"/>
      <c r="DT36" s="104"/>
      <c r="DU36" s="104"/>
      <c r="DV36" s="104"/>
      <c r="DW36" s="104"/>
      <c r="DX36" s="104"/>
      <c r="DY36" s="104"/>
      <c r="DZ36" s="104"/>
      <c r="EA36" s="104"/>
      <c r="EB36" s="104"/>
      <c r="EC36" s="104"/>
      <c r="ED36" s="104"/>
      <c r="EE36" s="104"/>
      <c r="EF36" s="104"/>
      <c r="EG36" s="104"/>
      <c r="EH36" s="104"/>
      <c r="EI36" s="104"/>
      <c r="EJ36" s="104"/>
      <c r="EK36" s="104"/>
      <c r="EL36" s="104"/>
      <c r="EM36" s="104"/>
      <c r="EN36" s="104"/>
      <c r="EO36" s="104"/>
      <c r="EP36" s="104"/>
      <c r="EQ36" s="104"/>
      <c r="ER36" s="104"/>
      <c r="ES36" s="104"/>
      <c r="ET36" s="104"/>
      <c r="EU36" s="104"/>
      <c r="EV36" s="104"/>
      <c r="EW36" s="104"/>
      <c r="EX36" s="104"/>
      <c r="EY36" s="104"/>
      <c r="EZ36" s="104"/>
      <c r="FA36" s="104"/>
      <c r="FB36" s="104"/>
      <c r="FC36" s="104"/>
      <c r="FD36" s="104"/>
      <c r="FE36" s="104"/>
      <c r="FF36" s="104"/>
      <c r="FG36" s="104"/>
      <c r="FH36" s="104"/>
      <c r="FI36" s="104"/>
      <c r="FJ36" s="104"/>
      <c r="FK36" s="104"/>
      <c r="FL36" s="104"/>
      <c r="FM36" s="104"/>
      <c r="FN36" s="104"/>
      <c r="FO36" s="104"/>
      <c r="FP36" s="104"/>
      <c r="FQ36" s="104"/>
      <c r="FR36" s="104"/>
      <c r="FS36" s="104"/>
      <c r="FT36" s="104"/>
      <c r="FU36" s="104"/>
      <c r="FV36" s="104"/>
      <c r="FW36" s="104"/>
      <c r="FX36" s="104"/>
      <c r="FY36" s="104"/>
      <c r="FZ36" s="104"/>
      <c r="GA36" s="104"/>
      <c r="GB36" s="104"/>
      <c r="GC36" s="104"/>
      <c r="GD36" s="104"/>
      <c r="GE36" s="104"/>
      <c r="GF36" s="104"/>
      <c r="GG36" s="104"/>
      <c r="GH36" s="104"/>
      <c r="GI36" s="104"/>
      <c r="GJ36" s="104"/>
      <c r="GK36" s="104"/>
      <c r="GL36" s="104"/>
      <c r="GM36" s="104"/>
      <c r="GN36" s="104"/>
    </row>
    <row r="37" spans="1:196" x14ac:dyDescent="0.2">
      <c r="A37" s="123" t="s">
        <v>19</v>
      </c>
      <c r="B37" s="124">
        <v>1</v>
      </c>
      <c r="C37" s="124">
        <v>5</v>
      </c>
      <c r="D37" s="124">
        <v>2</v>
      </c>
      <c r="E37" s="124">
        <v>0</v>
      </c>
      <c r="F37" s="124">
        <v>0</v>
      </c>
      <c r="G37" s="125">
        <v>0</v>
      </c>
      <c r="H37" s="126">
        <v>600</v>
      </c>
      <c r="I37" s="127" t="s">
        <v>0</v>
      </c>
      <c r="J37" s="128">
        <f t="shared" si="1"/>
        <v>1674677.8</v>
      </c>
      <c r="K37" s="128">
        <f t="shared" si="1"/>
        <v>1700807.2</v>
      </c>
      <c r="L37" s="154" t="e">
        <f>#REF!</f>
        <v>#REF!</v>
      </c>
      <c r="M37" s="155"/>
      <c r="N37" s="129"/>
      <c r="O37" s="129"/>
      <c r="P37" s="129"/>
      <c r="Q37" s="129"/>
    </row>
    <row r="38" spans="1:196" x14ac:dyDescent="0.2">
      <c r="A38" s="123" t="s">
        <v>19</v>
      </c>
      <c r="B38" s="124">
        <v>1</v>
      </c>
      <c r="C38" s="124">
        <v>5</v>
      </c>
      <c r="D38" s="124">
        <v>2</v>
      </c>
      <c r="E38" s="124">
        <v>1</v>
      </c>
      <c r="F38" s="124">
        <v>0</v>
      </c>
      <c r="G38" s="125">
        <v>0</v>
      </c>
      <c r="H38" s="126">
        <v>610</v>
      </c>
      <c r="I38" s="127" t="s">
        <v>1</v>
      </c>
      <c r="J38" s="128">
        <f t="shared" si="1"/>
        <v>1674677.8</v>
      </c>
      <c r="K38" s="128">
        <f>K39</f>
        <v>1700807.2</v>
      </c>
      <c r="L38" s="155" t="e">
        <f>#REF!</f>
        <v>#REF!</v>
      </c>
      <c r="M38" s="155"/>
      <c r="N38" s="129"/>
      <c r="O38" s="129"/>
      <c r="P38" s="129"/>
      <c r="Q38" s="129"/>
    </row>
    <row r="39" spans="1:196" ht="15.75" customHeight="1" x14ac:dyDescent="0.2">
      <c r="A39" s="123" t="s">
        <v>19</v>
      </c>
      <c r="B39" s="124">
        <v>1</v>
      </c>
      <c r="C39" s="124">
        <v>5</v>
      </c>
      <c r="D39" s="124">
        <v>2</v>
      </c>
      <c r="E39" s="124">
        <v>1</v>
      </c>
      <c r="F39" s="124">
        <v>5</v>
      </c>
      <c r="G39" s="125">
        <v>0</v>
      </c>
      <c r="H39" s="126">
        <v>610</v>
      </c>
      <c r="I39" s="127" t="s">
        <v>2</v>
      </c>
      <c r="J39" s="128">
        <f>1691813.2+7347.1+1377.5-25860</f>
        <v>1674677.8</v>
      </c>
      <c r="K39" s="128">
        <f>1687416.9+7347.1+6043.2</f>
        <v>1700807.2</v>
      </c>
      <c r="L39" s="154" t="e">
        <f>-#REF!+L44</f>
        <v>#REF!</v>
      </c>
      <c r="M39" s="155"/>
      <c r="N39" s="129"/>
      <c r="O39" s="129"/>
      <c r="P39" s="129"/>
      <c r="Q39" s="129"/>
    </row>
    <row r="40" spans="1:196" s="116" customFormat="1" ht="15.75" hidden="1" customHeight="1" x14ac:dyDescent="0.2">
      <c r="A40" s="109" t="s">
        <v>19</v>
      </c>
      <c r="B40" s="157">
        <v>1</v>
      </c>
      <c r="C40" s="157">
        <v>6</v>
      </c>
      <c r="D40" s="157">
        <v>0</v>
      </c>
      <c r="E40" s="157">
        <v>0</v>
      </c>
      <c r="F40" s="157">
        <v>0</v>
      </c>
      <c r="G40" s="158">
        <v>0</v>
      </c>
      <c r="H40" s="159">
        <v>0</v>
      </c>
      <c r="I40" s="160" t="s">
        <v>15</v>
      </c>
      <c r="J40" s="161">
        <f>J41+J46</f>
        <v>0</v>
      </c>
      <c r="K40" s="161">
        <f>K41+K46</f>
        <v>0</v>
      </c>
      <c r="L40" s="155" t="e">
        <f>-#REF!</f>
        <v>#REF!</v>
      </c>
      <c r="M40" s="162"/>
    </row>
    <row r="41" spans="1:196" s="116" customFormat="1" hidden="1" x14ac:dyDescent="0.2">
      <c r="A41" s="109" t="s">
        <v>19</v>
      </c>
      <c r="B41" s="118">
        <v>1</v>
      </c>
      <c r="C41" s="118">
        <v>6</v>
      </c>
      <c r="D41" s="118">
        <v>4</v>
      </c>
      <c r="E41" s="118">
        <v>0</v>
      </c>
      <c r="F41" s="118">
        <v>0</v>
      </c>
      <c r="G41" s="119">
        <v>0</v>
      </c>
      <c r="H41" s="163">
        <v>0</v>
      </c>
      <c r="I41" s="164" t="s">
        <v>33</v>
      </c>
      <c r="J41" s="161">
        <f>J42</f>
        <v>0</v>
      </c>
      <c r="K41" s="161">
        <f>K43</f>
        <v>0</v>
      </c>
      <c r="L41" s="165" t="e">
        <f>-#REF!</f>
        <v>#REF!</v>
      </c>
      <c r="M41" s="162" t="e">
        <f>L43+L41+L40+#REF!</f>
        <v>#REF!</v>
      </c>
    </row>
    <row r="42" spans="1:196" s="116" customFormat="1" hidden="1" x14ac:dyDescent="0.2">
      <c r="A42" s="144" t="s">
        <v>19</v>
      </c>
      <c r="B42" s="124">
        <v>1</v>
      </c>
      <c r="C42" s="124">
        <v>6</v>
      </c>
      <c r="D42" s="124">
        <v>4</v>
      </c>
      <c r="E42" s="124">
        <v>1</v>
      </c>
      <c r="F42" s="124">
        <v>0</v>
      </c>
      <c r="G42" s="125">
        <v>0</v>
      </c>
      <c r="H42" s="145">
        <v>0</v>
      </c>
      <c r="I42" s="127" t="s">
        <v>20</v>
      </c>
      <c r="J42" s="166">
        <f>J43</f>
        <v>0</v>
      </c>
      <c r="K42" s="166">
        <f>K43</f>
        <v>0</v>
      </c>
      <c r="L42" s="165"/>
      <c r="M42" s="162"/>
    </row>
    <row r="43" spans="1:196" ht="64.5" hidden="1" customHeight="1" x14ac:dyDescent="0.2">
      <c r="A43" s="123" t="s">
        <v>19</v>
      </c>
      <c r="B43" s="131">
        <v>1</v>
      </c>
      <c r="C43" s="131">
        <v>6</v>
      </c>
      <c r="D43" s="131">
        <v>4</v>
      </c>
      <c r="E43" s="131">
        <v>1</v>
      </c>
      <c r="F43" s="131">
        <v>0</v>
      </c>
      <c r="G43" s="132">
        <v>0</v>
      </c>
      <c r="H43" s="167">
        <v>800</v>
      </c>
      <c r="I43" s="168" t="s">
        <v>21</v>
      </c>
      <c r="J43" s="169">
        <f>J44</f>
        <v>0</v>
      </c>
      <c r="K43" s="169">
        <f>K44</f>
        <v>0</v>
      </c>
      <c r="L43" s="165" t="e">
        <f>-#REF!</f>
        <v>#REF!</v>
      </c>
      <c r="M43" s="170"/>
    </row>
    <row r="44" spans="1:196" ht="61.5" hidden="1" customHeight="1" x14ac:dyDescent="0.2">
      <c r="A44" s="123" t="s">
        <v>19</v>
      </c>
      <c r="B44" s="124">
        <v>1</v>
      </c>
      <c r="C44" s="124">
        <v>6</v>
      </c>
      <c r="D44" s="124">
        <v>4</v>
      </c>
      <c r="E44" s="124">
        <v>1</v>
      </c>
      <c r="F44" s="124">
        <v>5</v>
      </c>
      <c r="G44" s="125">
        <v>0</v>
      </c>
      <c r="H44" s="145">
        <v>810</v>
      </c>
      <c r="I44" s="171" t="s">
        <v>28</v>
      </c>
      <c r="J44" s="169"/>
      <c r="K44" s="169"/>
      <c r="L44" s="172">
        <v>48162.2</v>
      </c>
      <c r="M44" s="155"/>
    </row>
    <row r="45" spans="1:196" hidden="1" x14ac:dyDescent="0.2">
      <c r="A45" s="130"/>
      <c r="B45" s="131"/>
      <c r="C45" s="131"/>
      <c r="D45" s="131"/>
      <c r="E45" s="131"/>
      <c r="F45" s="131"/>
      <c r="G45" s="132"/>
      <c r="H45" s="167"/>
      <c r="I45" s="168"/>
      <c r="J45" s="173"/>
      <c r="K45" s="173"/>
    </row>
    <row r="46" spans="1:196" s="116" customFormat="1" ht="31.5" hidden="1" x14ac:dyDescent="0.2">
      <c r="A46" s="109" t="s">
        <v>19</v>
      </c>
      <c r="B46" s="174">
        <v>1</v>
      </c>
      <c r="C46" s="174">
        <v>6</v>
      </c>
      <c r="D46" s="174">
        <v>5</v>
      </c>
      <c r="E46" s="174">
        <v>0</v>
      </c>
      <c r="F46" s="174">
        <v>0</v>
      </c>
      <c r="G46" s="175">
        <v>0</v>
      </c>
      <c r="H46" s="176">
        <v>0</v>
      </c>
      <c r="I46" s="177" t="s">
        <v>22</v>
      </c>
      <c r="J46" s="178">
        <f>J47</f>
        <v>0</v>
      </c>
      <c r="K46" s="178">
        <f>K47</f>
        <v>0</v>
      </c>
      <c r="L46" s="115"/>
    </row>
    <row r="47" spans="1:196" s="116" customFormat="1" ht="27.75" hidden="1" customHeight="1" x14ac:dyDescent="0.2">
      <c r="A47" s="123" t="s">
        <v>19</v>
      </c>
      <c r="B47" s="179">
        <v>1</v>
      </c>
      <c r="C47" s="179">
        <v>6</v>
      </c>
      <c r="D47" s="179">
        <v>5</v>
      </c>
      <c r="E47" s="179">
        <v>0</v>
      </c>
      <c r="F47" s="179">
        <v>0</v>
      </c>
      <c r="G47" s="180">
        <v>0</v>
      </c>
      <c r="H47" s="181">
        <v>600</v>
      </c>
      <c r="I47" s="182" t="s">
        <v>23</v>
      </c>
      <c r="J47" s="183">
        <f>J48</f>
        <v>0</v>
      </c>
      <c r="K47" s="183">
        <f>K48</f>
        <v>0</v>
      </c>
    </row>
    <row r="48" spans="1:196" s="116" customFormat="1" ht="32.25" hidden="1" customHeight="1" x14ac:dyDescent="0.2">
      <c r="A48" s="123" t="s">
        <v>19</v>
      </c>
      <c r="B48" s="179">
        <v>1</v>
      </c>
      <c r="C48" s="179">
        <v>6</v>
      </c>
      <c r="D48" s="179">
        <v>5</v>
      </c>
      <c r="E48" s="179">
        <v>1</v>
      </c>
      <c r="F48" s="179">
        <v>5</v>
      </c>
      <c r="G48" s="180">
        <v>0</v>
      </c>
      <c r="H48" s="181">
        <v>640</v>
      </c>
      <c r="I48" s="182" t="s">
        <v>25</v>
      </c>
      <c r="J48" s="184"/>
      <c r="K48" s="184"/>
    </row>
    <row r="49" spans="1:14" x14ac:dyDescent="0.2">
      <c r="A49" s="185"/>
      <c r="B49" s="100"/>
      <c r="C49" s="100"/>
      <c r="D49" s="100"/>
      <c r="E49" s="100"/>
      <c r="F49" s="100"/>
      <c r="G49" s="100"/>
      <c r="H49" s="100"/>
      <c r="I49" s="186"/>
      <c r="J49" s="129"/>
      <c r="K49" s="187"/>
    </row>
    <row r="50" spans="1:14" x14ac:dyDescent="0.2">
      <c r="A50" s="185"/>
      <c r="B50" s="100"/>
      <c r="C50" s="100"/>
      <c r="D50" s="100"/>
      <c r="E50" s="100"/>
      <c r="F50" s="100"/>
      <c r="G50" s="100"/>
      <c r="H50" s="100"/>
      <c r="I50" s="188"/>
      <c r="J50" s="129"/>
      <c r="K50" s="187"/>
    </row>
    <row r="51" spans="1:14" x14ac:dyDescent="0.2">
      <c r="A51" s="185"/>
      <c r="B51" s="189"/>
      <c r="C51" s="189"/>
      <c r="D51" s="189"/>
      <c r="E51" s="189"/>
      <c r="F51" s="189"/>
      <c r="G51" s="190"/>
      <c r="H51" s="191"/>
      <c r="I51" s="192"/>
      <c r="J51" s="129"/>
      <c r="K51" s="187"/>
    </row>
    <row r="52" spans="1:14" x14ac:dyDescent="0.2">
      <c r="A52" s="185"/>
      <c r="B52" s="189"/>
      <c r="C52" s="189"/>
      <c r="D52" s="189"/>
      <c r="E52" s="189"/>
      <c r="F52" s="189"/>
      <c r="G52" s="190"/>
      <c r="H52" s="191"/>
      <c r="I52" s="192"/>
      <c r="J52" s="129"/>
      <c r="K52" s="187"/>
    </row>
    <row r="53" spans="1:14" x14ac:dyDescent="0.2">
      <c r="A53" s="185"/>
      <c r="B53" s="189"/>
      <c r="C53" s="189"/>
      <c r="D53" s="189"/>
      <c r="E53" s="189"/>
      <c r="F53" s="189"/>
      <c r="G53" s="190"/>
      <c r="H53" s="191"/>
      <c r="I53" s="192"/>
      <c r="J53" s="129"/>
      <c r="K53" s="187"/>
    </row>
    <row r="54" spans="1:14" x14ac:dyDescent="0.2">
      <c r="A54" s="185"/>
      <c r="I54" s="188"/>
      <c r="J54" s="129"/>
      <c r="K54" s="187"/>
    </row>
    <row r="55" spans="1:14" x14ac:dyDescent="0.2">
      <c r="A55" s="185"/>
      <c r="I55" s="192"/>
      <c r="J55" s="187"/>
      <c r="K55" s="187"/>
      <c r="L55" s="104"/>
      <c r="M55" s="104"/>
      <c r="N55" s="104"/>
    </row>
    <row r="56" spans="1:14" x14ac:dyDescent="0.2">
      <c r="A56" s="185"/>
      <c r="I56" s="193"/>
      <c r="J56" s="151"/>
      <c r="K56" s="187"/>
      <c r="L56" s="104"/>
      <c r="M56" s="104"/>
      <c r="N56" s="104"/>
    </row>
    <row r="57" spans="1:14" x14ac:dyDescent="0.2">
      <c r="A57" s="185"/>
      <c r="I57" s="194"/>
      <c r="J57" s="195"/>
      <c r="K57" s="151"/>
      <c r="L57" s="104"/>
      <c r="M57" s="104"/>
      <c r="N57" s="104"/>
    </row>
    <row r="58" spans="1:14" x14ac:dyDescent="0.2">
      <c r="A58" s="185"/>
      <c r="I58" s="194"/>
      <c r="J58" s="196"/>
      <c r="K58" s="187"/>
      <c r="L58" s="104"/>
      <c r="M58" s="104"/>
      <c r="N58" s="104"/>
    </row>
    <row r="59" spans="1:14" x14ac:dyDescent="0.2">
      <c r="A59" s="185"/>
      <c r="I59" s="194"/>
      <c r="J59" s="196"/>
      <c r="K59" s="187"/>
      <c r="L59" s="104"/>
      <c r="M59" s="104"/>
      <c r="N59" s="104"/>
    </row>
    <row r="60" spans="1:14" x14ac:dyDescent="0.2">
      <c r="A60" s="185"/>
      <c r="I60" s="194"/>
      <c r="J60" s="196"/>
      <c r="K60" s="187"/>
      <c r="L60" s="104"/>
      <c r="M60" s="104"/>
      <c r="N60" s="104"/>
    </row>
    <row r="61" spans="1:14" x14ac:dyDescent="0.2">
      <c r="A61" s="185"/>
      <c r="I61" s="194"/>
      <c r="J61" s="187"/>
      <c r="K61" s="187"/>
      <c r="L61" s="104"/>
      <c r="M61" s="104"/>
      <c r="N61" s="104"/>
    </row>
    <row r="62" spans="1:14" x14ac:dyDescent="0.2">
      <c r="A62" s="185"/>
      <c r="I62" s="194"/>
      <c r="J62" s="187"/>
      <c r="K62" s="187"/>
      <c r="L62" s="104"/>
      <c r="M62" s="104"/>
      <c r="N62" s="104"/>
    </row>
    <row r="63" spans="1:14" x14ac:dyDescent="0.2">
      <c r="A63" s="185"/>
      <c r="I63" s="194"/>
      <c r="J63" s="187"/>
      <c r="K63" s="187"/>
      <c r="L63" s="104"/>
      <c r="M63" s="104"/>
      <c r="N63" s="104"/>
    </row>
    <row r="64" spans="1:14" x14ac:dyDescent="0.2">
      <c r="A64" s="185"/>
      <c r="I64" s="194"/>
      <c r="J64" s="187"/>
      <c r="K64" s="187"/>
      <c r="L64" s="104"/>
      <c r="M64" s="104"/>
      <c r="N64" s="104"/>
    </row>
    <row r="65" spans="1:14" x14ac:dyDescent="0.2">
      <c r="A65" s="185"/>
      <c r="I65" s="194"/>
      <c r="J65" s="187"/>
      <c r="K65" s="187"/>
      <c r="L65" s="104"/>
      <c r="M65" s="104"/>
      <c r="N65" s="104"/>
    </row>
    <row r="66" spans="1:14" x14ac:dyDescent="0.2">
      <c r="A66" s="185"/>
      <c r="J66" s="129"/>
      <c r="K66" s="129"/>
    </row>
    <row r="67" spans="1:14" x14ac:dyDescent="0.2">
      <c r="A67" s="185"/>
      <c r="J67" s="129"/>
      <c r="K67" s="129"/>
    </row>
    <row r="68" spans="1:14" x14ac:dyDescent="0.2">
      <c r="A68" s="185"/>
      <c r="J68" s="129"/>
      <c r="K68" s="129"/>
    </row>
    <row r="69" spans="1:14" x14ac:dyDescent="0.2">
      <c r="A69" s="185"/>
      <c r="J69" s="129"/>
      <c r="K69" s="129"/>
    </row>
    <row r="70" spans="1:14" x14ac:dyDescent="0.2">
      <c r="A70" s="185"/>
      <c r="J70" s="129"/>
      <c r="K70" s="129"/>
    </row>
    <row r="71" spans="1:14" x14ac:dyDescent="0.2">
      <c r="A71" s="185"/>
      <c r="J71" s="129"/>
      <c r="K71" s="129"/>
    </row>
    <row r="72" spans="1:14" x14ac:dyDescent="0.2">
      <c r="A72" s="185"/>
      <c r="J72" s="129"/>
      <c r="K72" s="129"/>
    </row>
    <row r="73" spans="1:14" x14ac:dyDescent="0.2">
      <c r="A73" s="185"/>
      <c r="J73" s="129"/>
      <c r="K73" s="129"/>
    </row>
    <row r="74" spans="1:14" x14ac:dyDescent="0.2">
      <c r="A74" s="185"/>
    </row>
    <row r="75" spans="1:14" x14ac:dyDescent="0.2">
      <c r="A75" s="185"/>
    </row>
    <row r="76" spans="1:14" x14ac:dyDescent="0.2">
      <c r="A76" s="185"/>
    </row>
    <row r="77" spans="1:14" x14ac:dyDescent="0.2">
      <c r="A77" s="185"/>
    </row>
    <row r="78" spans="1:14" x14ac:dyDescent="0.2">
      <c r="A78" s="185"/>
    </row>
    <row r="79" spans="1:14" x14ac:dyDescent="0.2">
      <c r="A79" s="185"/>
    </row>
    <row r="80" spans="1:14" x14ac:dyDescent="0.2">
      <c r="A80" s="185"/>
    </row>
    <row r="81" spans="1:1" x14ac:dyDescent="0.2">
      <c r="A81" s="185"/>
    </row>
    <row r="82" spans="1:1" x14ac:dyDescent="0.2">
      <c r="A82" s="185"/>
    </row>
    <row r="83" spans="1:1" x14ac:dyDescent="0.2">
      <c r="A83" s="185"/>
    </row>
    <row r="84" spans="1:1" x14ac:dyDescent="0.2">
      <c r="A84" s="185"/>
    </row>
    <row r="85" spans="1:1" x14ac:dyDescent="0.2">
      <c r="A85" s="185"/>
    </row>
    <row r="86" spans="1:1" x14ac:dyDescent="0.2">
      <c r="A86" s="185"/>
    </row>
    <row r="87" spans="1:1" x14ac:dyDescent="0.2">
      <c r="A87" s="185"/>
    </row>
    <row r="88" spans="1:1" x14ac:dyDescent="0.2">
      <c r="A88" s="185"/>
    </row>
    <row r="89" spans="1:1" x14ac:dyDescent="0.2">
      <c r="A89" s="185"/>
    </row>
    <row r="90" spans="1:1" x14ac:dyDescent="0.2">
      <c r="A90" s="185"/>
    </row>
    <row r="91" spans="1:1" x14ac:dyDescent="0.2">
      <c r="A91" s="185"/>
    </row>
    <row r="92" spans="1:1" x14ac:dyDescent="0.2">
      <c r="A92" s="185"/>
    </row>
    <row r="93" spans="1:1" x14ac:dyDescent="0.2">
      <c r="A93" s="185"/>
    </row>
    <row r="94" spans="1:1" x14ac:dyDescent="0.2">
      <c r="A94" s="185"/>
    </row>
    <row r="95" spans="1:1" x14ac:dyDescent="0.2">
      <c r="A95" s="185"/>
    </row>
    <row r="96" spans="1:1" x14ac:dyDescent="0.2">
      <c r="A96" s="185"/>
    </row>
    <row r="97" spans="1:1" x14ac:dyDescent="0.2">
      <c r="A97" s="185"/>
    </row>
    <row r="98" spans="1:1" x14ac:dyDescent="0.2">
      <c r="A98" s="185"/>
    </row>
    <row r="99" spans="1:1" x14ac:dyDescent="0.2">
      <c r="A99" s="185"/>
    </row>
    <row r="100" spans="1:1" x14ac:dyDescent="0.2">
      <c r="A100" s="185"/>
    </row>
    <row r="101" spans="1:1" x14ac:dyDescent="0.2">
      <c r="A101" s="185"/>
    </row>
    <row r="102" spans="1:1" x14ac:dyDescent="0.2">
      <c r="A102" s="185"/>
    </row>
    <row r="103" spans="1:1" x14ac:dyDescent="0.2">
      <c r="A103" s="185"/>
    </row>
    <row r="104" spans="1:1" x14ac:dyDescent="0.2">
      <c r="A104" s="185"/>
    </row>
    <row r="105" spans="1:1" x14ac:dyDescent="0.2">
      <c r="A105" s="185"/>
    </row>
    <row r="106" spans="1:1" x14ac:dyDescent="0.2">
      <c r="A106" s="185"/>
    </row>
    <row r="107" spans="1:1" x14ac:dyDescent="0.2">
      <c r="A107" s="185"/>
    </row>
    <row r="108" spans="1:1" x14ac:dyDescent="0.2">
      <c r="A108" s="185"/>
    </row>
    <row r="109" spans="1:1" x14ac:dyDescent="0.2">
      <c r="A109" s="185"/>
    </row>
    <row r="110" spans="1:1" x14ac:dyDescent="0.2">
      <c r="A110" s="185"/>
    </row>
    <row r="111" spans="1:1" x14ac:dyDescent="0.2">
      <c r="A111" s="185"/>
    </row>
    <row r="112" spans="1:1" x14ac:dyDescent="0.2">
      <c r="A112" s="185"/>
    </row>
    <row r="113" spans="1:1" x14ac:dyDescent="0.2">
      <c r="A113" s="185"/>
    </row>
    <row r="114" spans="1:1" x14ac:dyDescent="0.2">
      <c r="A114" s="185"/>
    </row>
    <row r="115" spans="1:1" x14ac:dyDescent="0.2">
      <c r="A115" s="185"/>
    </row>
    <row r="116" spans="1:1" x14ac:dyDescent="0.2">
      <c r="A116" s="185"/>
    </row>
    <row r="117" spans="1:1" x14ac:dyDescent="0.2">
      <c r="A117" s="185"/>
    </row>
    <row r="118" spans="1:1" x14ac:dyDescent="0.2">
      <c r="A118" s="185"/>
    </row>
    <row r="119" spans="1:1" x14ac:dyDescent="0.2">
      <c r="A119" s="185"/>
    </row>
    <row r="120" spans="1:1" x14ac:dyDescent="0.2">
      <c r="A120" s="185"/>
    </row>
    <row r="121" spans="1:1" x14ac:dyDescent="0.2">
      <c r="A121" s="185"/>
    </row>
    <row r="122" spans="1:1" x14ac:dyDescent="0.2">
      <c r="A122" s="185"/>
    </row>
    <row r="123" spans="1:1" x14ac:dyDescent="0.2">
      <c r="A123" s="185"/>
    </row>
    <row r="124" spans="1:1" x14ac:dyDescent="0.2">
      <c r="A124" s="185"/>
    </row>
    <row r="125" spans="1:1" x14ac:dyDescent="0.2">
      <c r="A125" s="185"/>
    </row>
    <row r="126" spans="1:1" x14ac:dyDescent="0.2">
      <c r="A126" s="185"/>
    </row>
    <row r="127" spans="1:1" x14ac:dyDescent="0.2">
      <c r="A127" s="185"/>
    </row>
    <row r="128" spans="1:1" x14ac:dyDescent="0.2">
      <c r="A128" s="185"/>
    </row>
    <row r="129" spans="1:1" x14ac:dyDescent="0.2">
      <c r="A129" s="185"/>
    </row>
    <row r="130" spans="1:1" x14ac:dyDescent="0.2">
      <c r="A130" s="185"/>
    </row>
    <row r="131" spans="1:1" x14ac:dyDescent="0.2">
      <c r="A131" s="185"/>
    </row>
    <row r="132" spans="1:1" x14ac:dyDescent="0.2">
      <c r="A132" s="185"/>
    </row>
    <row r="133" spans="1:1" x14ac:dyDescent="0.2">
      <c r="A133" s="185"/>
    </row>
    <row r="134" spans="1:1" x14ac:dyDescent="0.2">
      <c r="A134" s="185"/>
    </row>
    <row r="135" spans="1:1" x14ac:dyDescent="0.2">
      <c r="A135" s="185"/>
    </row>
    <row r="136" spans="1:1" x14ac:dyDescent="0.2">
      <c r="A136" s="185"/>
    </row>
    <row r="137" spans="1:1" x14ac:dyDescent="0.2">
      <c r="A137" s="185"/>
    </row>
    <row r="138" spans="1:1" x14ac:dyDescent="0.2">
      <c r="A138" s="185"/>
    </row>
    <row r="139" spans="1:1" x14ac:dyDescent="0.2">
      <c r="A139" s="185"/>
    </row>
    <row r="140" spans="1:1" x14ac:dyDescent="0.2">
      <c r="A140" s="185"/>
    </row>
    <row r="141" spans="1:1" x14ac:dyDescent="0.2">
      <c r="A141" s="185"/>
    </row>
    <row r="142" spans="1:1" x14ac:dyDescent="0.2">
      <c r="A142" s="185"/>
    </row>
    <row r="143" spans="1:1" x14ac:dyDescent="0.2">
      <c r="A143" s="185"/>
    </row>
    <row r="144" spans="1:1" x14ac:dyDescent="0.2">
      <c r="A144" s="185"/>
    </row>
    <row r="145" spans="1:15" x14ac:dyDescent="0.2">
      <c r="A145" s="185"/>
    </row>
    <row r="146" spans="1:15" x14ac:dyDescent="0.2">
      <c r="A146" s="185"/>
    </row>
    <row r="147" spans="1:15" x14ac:dyDescent="0.2">
      <c r="A147" s="185"/>
    </row>
    <row r="148" spans="1:15" x14ac:dyDescent="0.2">
      <c r="A148" s="185"/>
    </row>
    <row r="149" spans="1:15" x14ac:dyDescent="0.2">
      <c r="A149" s="185"/>
    </row>
    <row r="150" spans="1:15" x14ac:dyDescent="0.2">
      <c r="A150" s="185"/>
    </row>
    <row r="151" spans="1:15" x14ac:dyDescent="0.2">
      <c r="A151" s="185"/>
    </row>
    <row r="152" spans="1:15" x14ac:dyDescent="0.2">
      <c r="A152" s="185"/>
    </row>
    <row r="153" spans="1:15" x14ac:dyDescent="0.2">
      <c r="A153" s="185"/>
    </row>
    <row r="154" spans="1:15" x14ac:dyDescent="0.2">
      <c r="A154" s="185"/>
    </row>
    <row r="155" spans="1:15" x14ac:dyDescent="0.2">
      <c r="A155" s="185"/>
    </row>
    <row r="156" spans="1:15" x14ac:dyDescent="0.2">
      <c r="A156" s="185"/>
    </row>
    <row r="157" spans="1:15" x14ac:dyDescent="0.2">
      <c r="A157" s="185"/>
    </row>
    <row r="158" spans="1:15" x14ac:dyDescent="0.2">
      <c r="A158" s="185"/>
    </row>
    <row r="159" spans="1:15" x14ac:dyDescent="0.2">
      <c r="A159" s="185"/>
    </row>
    <row r="160" spans="1:15" s="96" customFormat="1" x14ac:dyDescent="0.2">
      <c r="A160" s="185"/>
      <c r="G160" s="97"/>
      <c r="H160" s="98"/>
      <c r="I160" s="99"/>
      <c r="J160" s="100"/>
      <c r="K160" s="100"/>
      <c r="L160" s="100"/>
      <c r="M160" s="100"/>
      <c r="N160" s="100"/>
      <c r="O160" s="100"/>
    </row>
    <row r="161" spans="1:15" s="96" customFormat="1" x14ac:dyDescent="0.2">
      <c r="A161" s="185"/>
      <c r="G161" s="97"/>
      <c r="H161" s="98"/>
      <c r="I161" s="99"/>
      <c r="J161" s="100"/>
      <c r="K161" s="100"/>
      <c r="L161" s="100"/>
      <c r="M161" s="100"/>
      <c r="N161" s="100"/>
      <c r="O161" s="100"/>
    </row>
    <row r="162" spans="1:15" s="96" customFormat="1" x14ac:dyDescent="0.2">
      <c r="A162" s="185"/>
      <c r="G162" s="97"/>
      <c r="H162" s="98"/>
      <c r="I162" s="99"/>
      <c r="J162" s="100"/>
      <c r="K162" s="100"/>
      <c r="L162" s="100"/>
      <c r="M162" s="100"/>
      <c r="N162" s="100"/>
      <c r="O162" s="100"/>
    </row>
    <row r="163" spans="1:15" s="96" customFormat="1" x14ac:dyDescent="0.2">
      <c r="A163" s="185"/>
      <c r="G163" s="97"/>
      <c r="H163" s="98"/>
      <c r="I163" s="99"/>
      <c r="J163" s="100"/>
      <c r="K163" s="100"/>
      <c r="L163" s="100"/>
      <c r="M163" s="100"/>
      <c r="N163" s="100"/>
      <c r="O163" s="100"/>
    </row>
    <row r="164" spans="1:15" s="96" customFormat="1" x14ac:dyDescent="0.2">
      <c r="A164" s="185"/>
      <c r="G164" s="97"/>
      <c r="H164" s="98"/>
      <c r="I164" s="99"/>
      <c r="J164" s="100"/>
      <c r="K164" s="100"/>
      <c r="L164" s="100"/>
      <c r="M164" s="100"/>
      <c r="N164" s="100"/>
      <c r="O164" s="100"/>
    </row>
    <row r="165" spans="1:15" s="96" customFormat="1" x14ac:dyDescent="0.2">
      <c r="A165" s="185"/>
      <c r="G165" s="97"/>
      <c r="H165" s="98"/>
      <c r="I165" s="99"/>
      <c r="J165" s="100"/>
      <c r="K165" s="100"/>
      <c r="L165" s="100"/>
      <c r="M165" s="100"/>
      <c r="N165" s="100"/>
      <c r="O165" s="100"/>
    </row>
    <row r="166" spans="1:15" s="96" customFormat="1" x14ac:dyDescent="0.2">
      <c r="A166" s="185"/>
      <c r="G166" s="97"/>
      <c r="H166" s="98"/>
      <c r="I166" s="99"/>
      <c r="J166" s="100"/>
      <c r="K166" s="100"/>
      <c r="L166" s="100"/>
      <c r="M166" s="100"/>
      <c r="N166" s="100"/>
      <c r="O166" s="100"/>
    </row>
    <row r="167" spans="1:15" s="96" customFormat="1" x14ac:dyDescent="0.2">
      <c r="A167" s="185"/>
      <c r="G167" s="97"/>
      <c r="H167" s="98"/>
      <c r="I167" s="99"/>
      <c r="J167" s="100"/>
      <c r="K167" s="100"/>
      <c r="L167" s="100"/>
      <c r="M167" s="100"/>
      <c r="N167" s="100"/>
      <c r="O167" s="100"/>
    </row>
    <row r="168" spans="1:15" s="96" customFormat="1" x14ac:dyDescent="0.2">
      <c r="A168" s="185"/>
      <c r="G168" s="97"/>
      <c r="H168" s="98"/>
      <c r="I168" s="99"/>
      <c r="J168" s="100"/>
      <c r="K168" s="100"/>
      <c r="L168" s="100"/>
      <c r="M168" s="100"/>
      <c r="N168" s="100"/>
      <c r="O168" s="100"/>
    </row>
    <row r="169" spans="1:15" s="96" customFormat="1" x14ac:dyDescent="0.2">
      <c r="A169" s="185"/>
      <c r="G169" s="97"/>
      <c r="H169" s="98"/>
      <c r="I169" s="99"/>
      <c r="J169" s="100"/>
      <c r="K169" s="100"/>
      <c r="L169" s="100"/>
      <c r="M169" s="100"/>
      <c r="N169" s="100"/>
      <c r="O169" s="100"/>
    </row>
    <row r="170" spans="1:15" s="96" customFormat="1" x14ac:dyDescent="0.2">
      <c r="A170" s="185"/>
      <c r="G170" s="97"/>
      <c r="H170" s="98"/>
      <c r="I170" s="99"/>
      <c r="J170" s="100"/>
      <c r="K170" s="100"/>
      <c r="L170" s="100"/>
      <c r="M170" s="100"/>
      <c r="N170" s="100"/>
      <c r="O170" s="100"/>
    </row>
    <row r="171" spans="1:15" s="96" customFormat="1" x14ac:dyDescent="0.2">
      <c r="A171" s="185"/>
      <c r="G171" s="97"/>
      <c r="H171" s="98"/>
      <c r="I171" s="99"/>
      <c r="J171" s="100"/>
      <c r="K171" s="100"/>
      <c r="L171" s="100"/>
      <c r="M171" s="100"/>
      <c r="N171" s="100"/>
      <c r="O171" s="100"/>
    </row>
    <row r="172" spans="1:15" s="96" customFormat="1" x14ac:dyDescent="0.2">
      <c r="A172" s="185"/>
      <c r="G172" s="97"/>
      <c r="H172" s="98"/>
      <c r="I172" s="99"/>
      <c r="J172" s="100"/>
      <c r="K172" s="100"/>
      <c r="L172" s="100"/>
      <c r="M172" s="100"/>
      <c r="N172" s="100"/>
      <c r="O172" s="100"/>
    </row>
    <row r="173" spans="1:15" s="96" customFormat="1" x14ac:dyDescent="0.2">
      <c r="A173" s="185"/>
      <c r="G173" s="97"/>
      <c r="H173" s="98"/>
      <c r="I173" s="99"/>
      <c r="J173" s="100"/>
      <c r="K173" s="100"/>
      <c r="L173" s="100"/>
      <c r="M173" s="100"/>
      <c r="N173" s="100"/>
      <c r="O173" s="100"/>
    </row>
    <row r="174" spans="1:15" s="96" customFormat="1" x14ac:dyDescent="0.2">
      <c r="A174" s="185"/>
      <c r="G174" s="97"/>
      <c r="H174" s="98"/>
      <c r="I174" s="99"/>
      <c r="J174" s="100"/>
      <c r="K174" s="100"/>
      <c r="L174" s="100"/>
      <c r="M174" s="100"/>
      <c r="N174" s="100"/>
      <c r="O174" s="100"/>
    </row>
    <row r="175" spans="1:15" s="96" customFormat="1" x14ac:dyDescent="0.2">
      <c r="A175" s="185"/>
      <c r="G175" s="97"/>
      <c r="H175" s="98"/>
      <c r="I175" s="99"/>
      <c r="J175" s="100"/>
      <c r="K175" s="100"/>
      <c r="L175" s="100"/>
      <c r="M175" s="100"/>
      <c r="N175" s="100"/>
      <c r="O175" s="100"/>
    </row>
    <row r="176" spans="1:15" s="96" customFormat="1" x14ac:dyDescent="0.2">
      <c r="A176" s="185"/>
      <c r="G176" s="97"/>
      <c r="H176" s="98"/>
      <c r="I176" s="99"/>
      <c r="J176" s="100"/>
      <c r="K176" s="100"/>
      <c r="L176" s="100"/>
      <c r="M176" s="100"/>
      <c r="N176" s="100"/>
      <c r="O176" s="100"/>
    </row>
    <row r="177" spans="1:15" s="96" customFormat="1" x14ac:dyDescent="0.2">
      <c r="A177" s="185"/>
      <c r="G177" s="97"/>
      <c r="H177" s="98"/>
      <c r="I177" s="99"/>
      <c r="J177" s="100"/>
      <c r="K177" s="100"/>
      <c r="L177" s="100"/>
      <c r="M177" s="100"/>
      <c r="N177" s="100"/>
      <c r="O177" s="100"/>
    </row>
    <row r="178" spans="1:15" s="96" customFormat="1" x14ac:dyDescent="0.2">
      <c r="A178" s="185"/>
      <c r="G178" s="97"/>
      <c r="H178" s="98"/>
      <c r="I178" s="99"/>
      <c r="J178" s="100"/>
      <c r="K178" s="100"/>
      <c r="L178" s="100"/>
      <c r="M178" s="100"/>
      <c r="N178" s="100"/>
      <c r="O178" s="100"/>
    </row>
    <row r="179" spans="1:15" s="96" customFormat="1" x14ac:dyDescent="0.2">
      <c r="A179" s="185"/>
      <c r="G179" s="97"/>
      <c r="H179" s="98"/>
      <c r="I179" s="99"/>
      <c r="J179" s="100"/>
      <c r="K179" s="100"/>
      <c r="L179" s="100"/>
      <c r="M179" s="100"/>
      <c r="N179" s="100"/>
      <c r="O179" s="100"/>
    </row>
    <row r="180" spans="1:15" s="96" customFormat="1" x14ac:dyDescent="0.2">
      <c r="A180" s="185"/>
      <c r="G180" s="97"/>
      <c r="H180" s="98"/>
      <c r="I180" s="99"/>
      <c r="J180" s="100"/>
      <c r="K180" s="100"/>
      <c r="L180" s="100"/>
      <c r="M180" s="100"/>
      <c r="N180" s="100"/>
      <c r="O180" s="100"/>
    </row>
    <row r="181" spans="1:15" s="96" customFormat="1" x14ac:dyDescent="0.2">
      <c r="A181" s="185"/>
      <c r="G181" s="97"/>
      <c r="H181" s="98"/>
      <c r="I181" s="99"/>
      <c r="J181" s="100"/>
      <c r="K181" s="100"/>
      <c r="L181" s="100"/>
      <c r="M181" s="100"/>
      <c r="N181" s="100"/>
      <c r="O181" s="100"/>
    </row>
    <row r="182" spans="1:15" s="96" customFormat="1" x14ac:dyDescent="0.2">
      <c r="A182" s="185"/>
      <c r="G182" s="97"/>
      <c r="H182" s="98"/>
      <c r="I182" s="99"/>
      <c r="J182" s="100"/>
      <c r="K182" s="100"/>
      <c r="L182" s="100"/>
      <c r="M182" s="100"/>
      <c r="N182" s="100"/>
      <c r="O182" s="100"/>
    </row>
    <row r="183" spans="1:15" s="96" customFormat="1" x14ac:dyDescent="0.2">
      <c r="A183" s="185"/>
      <c r="G183" s="97"/>
      <c r="H183" s="98"/>
      <c r="I183" s="99"/>
      <c r="J183" s="100"/>
      <c r="K183" s="100"/>
      <c r="L183" s="100"/>
      <c r="M183" s="100"/>
      <c r="N183" s="100"/>
      <c r="O183" s="100"/>
    </row>
    <row r="184" spans="1:15" s="96" customFormat="1" x14ac:dyDescent="0.2">
      <c r="A184" s="185"/>
      <c r="G184" s="97"/>
      <c r="H184" s="98"/>
      <c r="I184" s="99"/>
      <c r="J184" s="100"/>
      <c r="K184" s="100"/>
      <c r="L184" s="100"/>
      <c r="M184" s="100"/>
      <c r="N184" s="100"/>
      <c r="O184" s="100"/>
    </row>
    <row r="185" spans="1:15" s="96" customFormat="1" x14ac:dyDescent="0.2">
      <c r="A185" s="185"/>
      <c r="G185" s="97"/>
      <c r="H185" s="98"/>
      <c r="I185" s="99"/>
      <c r="J185" s="100"/>
      <c r="K185" s="100"/>
      <c r="L185" s="100"/>
      <c r="M185" s="100"/>
      <c r="N185" s="100"/>
      <c r="O185" s="100"/>
    </row>
    <row r="186" spans="1:15" s="96" customFormat="1" x14ac:dyDescent="0.2">
      <c r="A186" s="185"/>
      <c r="G186" s="97"/>
      <c r="H186" s="98"/>
      <c r="I186" s="99"/>
      <c r="J186" s="100"/>
      <c r="K186" s="100"/>
      <c r="L186" s="100"/>
      <c r="M186" s="100"/>
      <c r="N186" s="100"/>
      <c r="O186" s="100"/>
    </row>
    <row r="187" spans="1:15" s="96" customFormat="1" x14ac:dyDescent="0.2">
      <c r="A187" s="185"/>
      <c r="G187" s="97"/>
      <c r="H187" s="98"/>
      <c r="I187" s="99"/>
      <c r="J187" s="100"/>
      <c r="K187" s="100"/>
      <c r="L187" s="100"/>
      <c r="M187" s="100"/>
      <c r="N187" s="100"/>
      <c r="O187" s="100"/>
    </row>
    <row r="188" spans="1:15" s="96" customFormat="1" x14ac:dyDescent="0.2">
      <c r="A188" s="185"/>
      <c r="G188" s="97"/>
      <c r="H188" s="98"/>
      <c r="I188" s="99"/>
      <c r="J188" s="100"/>
      <c r="K188" s="100"/>
      <c r="L188" s="100"/>
      <c r="M188" s="100"/>
      <c r="N188" s="100"/>
      <c r="O188" s="100"/>
    </row>
    <row r="189" spans="1:15" s="96" customFormat="1" x14ac:dyDescent="0.2">
      <c r="A189" s="185"/>
      <c r="G189" s="97"/>
      <c r="H189" s="98"/>
      <c r="I189" s="99"/>
      <c r="J189" s="100"/>
      <c r="K189" s="100"/>
      <c r="L189" s="100"/>
      <c r="M189" s="100"/>
      <c r="N189" s="100"/>
      <c r="O189" s="100"/>
    </row>
    <row r="190" spans="1:15" s="96" customFormat="1" x14ac:dyDescent="0.2">
      <c r="A190" s="185"/>
      <c r="G190" s="97"/>
      <c r="H190" s="98"/>
      <c r="I190" s="99"/>
      <c r="J190" s="100"/>
      <c r="K190" s="100"/>
      <c r="L190" s="100"/>
      <c r="M190" s="100"/>
      <c r="N190" s="100"/>
      <c r="O190" s="100"/>
    </row>
    <row r="191" spans="1:15" s="96" customFormat="1" x14ac:dyDescent="0.2">
      <c r="A191" s="185"/>
      <c r="G191" s="97"/>
      <c r="H191" s="98"/>
      <c r="I191" s="99"/>
      <c r="J191" s="100"/>
      <c r="K191" s="100"/>
      <c r="L191" s="100"/>
      <c r="M191" s="100"/>
      <c r="N191" s="100"/>
      <c r="O191" s="100"/>
    </row>
    <row r="192" spans="1:15" s="96" customFormat="1" x14ac:dyDescent="0.2">
      <c r="A192" s="185"/>
      <c r="G192" s="97"/>
      <c r="H192" s="98"/>
      <c r="I192" s="99"/>
      <c r="J192" s="100"/>
      <c r="K192" s="100"/>
      <c r="L192" s="100"/>
      <c r="M192" s="100"/>
      <c r="N192" s="100"/>
      <c r="O192" s="100"/>
    </row>
    <row r="193" spans="1:15" s="96" customFormat="1" x14ac:dyDescent="0.2">
      <c r="A193" s="185"/>
      <c r="G193" s="97"/>
      <c r="H193" s="98"/>
      <c r="I193" s="99"/>
      <c r="J193" s="100"/>
      <c r="K193" s="100"/>
      <c r="L193" s="100"/>
      <c r="M193" s="100"/>
      <c r="N193" s="100"/>
      <c r="O193" s="100"/>
    </row>
    <row r="194" spans="1:15" s="96" customFormat="1" x14ac:dyDescent="0.2">
      <c r="A194" s="185"/>
      <c r="G194" s="97"/>
      <c r="H194" s="98"/>
      <c r="I194" s="99"/>
      <c r="J194" s="100"/>
      <c r="K194" s="100"/>
      <c r="L194" s="100"/>
      <c r="M194" s="100"/>
      <c r="N194" s="100"/>
      <c r="O194" s="100"/>
    </row>
    <row r="195" spans="1:15" s="96" customFormat="1" x14ac:dyDescent="0.2">
      <c r="A195" s="185"/>
      <c r="G195" s="97"/>
      <c r="H195" s="98"/>
      <c r="I195" s="99"/>
      <c r="J195" s="100"/>
      <c r="K195" s="100"/>
      <c r="L195" s="100"/>
      <c r="M195" s="100"/>
      <c r="N195" s="100"/>
      <c r="O195" s="100"/>
    </row>
    <row r="196" spans="1:15" s="96" customFormat="1" x14ac:dyDescent="0.2">
      <c r="A196" s="185"/>
      <c r="G196" s="97"/>
      <c r="H196" s="98"/>
      <c r="I196" s="99"/>
      <c r="J196" s="100"/>
      <c r="K196" s="100"/>
      <c r="L196" s="100"/>
      <c r="M196" s="100"/>
      <c r="N196" s="100"/>
      <c r="O196" s="100"/>
    </row>
    <row r="197" spans="1:15" s="96" customFormat="1" x14ac:dyDescent="0.2">
      <c r="A197" s="185"/>
      <c r="G197" s="97"/>
      <c r="H197" s="98"/>
      <c r="I197" s="99"/>
      <c r="J197" s="100"/>
      <c r="K197" s="100"/>
      <c r="L197" s="100"/>
      <c r="M197" s="100"/>
      <c r="N197" s="100"/>
      <c r="O197" s="100"/>
    </row>
    <row r="198" spans="1:15" s="96" customFormat="1" x14ac:dyDescent="0.2">
      <c r="A198" s="185"/>
      <c r="G198" s="97"/>
      <c r="H198" s="98"/>
      <c r="I198" s="99"/>
      <c r="J198" s="100"/>
      <c r="K198" s="100"/>
      <c r="L198" s="100"/>
      <c r="M198" s="100"/>
      <c r="N198" s="100"/>
      <c r="O198" s="100"/>
    </row>
    <row r="199" spans="1:15" s="96" customFormat="1" x14ac:dyDescent="0.2">
      <c r="A199" s="185"/>
      <c r="G199" s="97"/>
      <c r="H199" s="98"/>
      <c r="I199" s="99"/>
      <c r="J199" s="100"/>
      <c r="K199" s="100"/>
      <c r="L199" s="100"/>
      <c r="M199" s="100"/>
      <c r="N199" s="100"/>
      <c r="O199" s="100"/>
    </row>
    <row r="200" spans="1:15" s="96" customFormat="1" x14ac:dyDescent="0.2">
      <c r="A200" s="185"/>
      <c r="G200" s="97"/>
      <c r="H200" s="98"/>
      <c r="I200" s="99"/>
      <c r="J200" s="100"/>
      <c r="K200" s="100"/>
      <c r="L200" s="100"/>
      <c r="M200" s="100"/>
      <c r="N200" s="100"/>
      <c r="O200" s="100"/>
    </row>
    <row r="201" spans="1:15" s="96" customFormat="1" x14ac:dyDescent="0.2">
      <c r="A201" s="185"/>
      <c r="G201" s="97"/>
      <c r="H201" s="98"/>
      <c r="I201" s="99"/>
      <c r="J201" s="100"/>
      <c r="K201" s="100"/>
      <c r="L201" s="100"/>
      <c r="M201" s="100"/>
      <c r="N201" s="100"/>
      <c r="O201" s="100"/>
    </row>
    <row r="202" spans="1:15" s="96" customFormat="1" x14ac:dyDescent="0.2">
      <c r="A202" s="185"/>
      <c r="G202" s="97"/>
      <c r="H202" s="98"/>
      <c r="I202" s="99"/>
      <c r="J202" s="100"/>
      <c r="K202" s="100"/>
      <c r="L202" s="100"/>
      <c r="M202" s="100"/>
      <c r="N202" s="100"/>
      <c r="O202" s="100"/>
    </row>
    <row r="203" spans="1:15" s="96" customFormat="1" x14ac:dyDescent="0.2">
      <c r="A203" s="185"/>
      <c r="G203" s="97"/>
      <c r="H203" s="98"/>
      <c r="I203" s="99"/>
      <c r="J203" s="100"/>
      <c r="K203" s="100"/>
      <c r="L203" s="100"/>
      <c r="M203" s="100"/>
      <c r="N203" s="100"/>
      <c r="O203" s="100"/>
    </row>
    <row r="204" spans="1:15" s="96" customFormat="1" x14ac:dyDescent="0.2">
      <c r="A204" s="185"/>
      <c r="G204" s="97"/>
      <c r="H204" s="98"/>
      <c r="I204" s="99"/>
      <c r="J204" s="100"/>
      <c r="K204" s="100"/>
      <c r="L204" s="100"/>
      <c r="M204" s="100"/>
      <c r="N204" s="100"/>
      <c r="O204" s="100"/>
    </row>
    <row r="205" spans="1:15" s="96" customFormat="1" x14ac:dyDescent="0.2">
      <c r="A205" s="185"/>
      <c r="G205" s="97"/>
      <c r="H205" s="98"/>
      <c r="I205" s="99"/>
      <c r="J205" s="100"/>
      <c r="K205" s="100"/>
      <c r="L205" s="100"/>
      <c r="M205" s="100"/>
      <c r="N205" s="100"/>
      <c r="O205" s="100"/>
    </row>
    <row r="206" spans="1:15" s="96" customFormat="1" x14ac:dyDescent="0.2">
      <c r="A206" s="185"/>
      <c r="G206" s="97"/>
      <c r="H206" s="98"/>
      <c r="I206" s="99"/>
      <c r="J206" s="100"/>
      <c r="K206" s="100"/>
      <c r="L206" s="100"/>
      <c r="M206" s="100"/>
      <c r="N206" s="100"/>
      <c r="O206" s="100"/>
    </row>
    <row r="207" spans="1:15" s="96" customFormat="1" x14ac:dyDescent="0.2">
      <c r="A207" s="185"/>
      <c r="G207" s="97"/>
      <c r="H207" s="98"/>
      <c r="I207" s="99"/>
      <c r="J207" s="100"/>
      <c r="K207" s="100"/>
      <c r="L207" s="100"/>
      <c r="M207" s="100"/>
      <c r="N207" s="100"/>
      <c r="O207" s="100"/>
    </row>
    <row r="208" spans="1:15" s="96" customFormat="1" x14ac:dyDescent="0.2">
      <c r="A208" s="185"/>
      <c r="G208" s="97"/>
      <c r="H208" s="98"/>
      <c r="I208" s="99"/>
      <c r="J208" s="100"/>
      <c r="K208" s="100"/>
      <c r="L208" s="100"/>
      <c r="M208" s="100"/>
      <c r="N208" s="100"/>
      <c r="O208" s="100"/>
    </row>
    <row r="209" spans="1:15" s="96" customFormat="1" x14ac:dyDescent="0.2">
      <c r="A209" s="185"/>
      <c r="G209" s="97"/>
      <c r="H209" s="98"/>
      <c r="I209" s="99"/>
      <c r="J209" s="100"/>
      <c r="K209" s="100"/>
      <c r="L209" s="100"/>
      <c r="M209" s="100"/>
      <c r="N209" s="100"/>
      <c r="O209" s="100"/>
    </row>
    <row r="210" spans="1:15" s="96" customFormat="1" x14ac:dyDescent="0.2">
      <c r="A210" s="185"/>
      <c r="G210" s="97"/>
      <c r="H210" s="98"/>
      <c r="I210" s="99"/>
      <c r="J210" s="100"/>
      <c r="K210" s="100"/>
      <c r="L210" s="100"/>
      <c r="M210" s="100"/>
      <c r="N210" s="100"/>
      <c r="O210" s="100"/>
    </row>
    <row r="211" spans="1:15" s="96" customFormat="1" x14ac:dyDescent="0.2">
      <c r="A211" s="185"/>
      <c r="G211" s="97"/>
      <c r="H211" s="98"/>
      <c r="I211" s="99"/>
      <c r="J211" s="100"/>
      <c r="K211" s="100"/>
      <c r="L211" s="100"/>
      <c r="M211" s="100"/>
      <c r="N211" s="100"/>
      <c r="O211" s="100"/>
    </row>
    <row r="212" spans="1:15" s="96" customFormat="1" x14ac:dyDescent="0.2">
      <c r="A212" s="185"/>
      <c r="G212" s="97"/>
      <c r="H212" s="98"/>
      <c r="I212" s="99"/>
      <c r="J212" s="100"/>
      <c r="K212" s="100"/>
      <c r="L212" s="100"/>
      <c r="M212" s="100"/>
      <c r="N212" s="100"/>
      <c r="O212" s="100"/>
    </row>
    <row r="213" spans="1:15" s="96" customFormat="1" x14ac:dyDescent="0.2">
      <c r="A213" s="185"/>
      <c r="G213" s="97"/>
      <c r="H213" s="98"/>
      <c r="I213" s="99"/>
      <c r="J213" s="100"/>
      <c r="K213" s="100"/>
      <c r="L213" s="100"/>
      <c r="M213" s="100"/>
      <c r="N213" s="100"/>
      <c r="O213" s="100"/>
    </row>
    <row r="214" spans="1:15" s="96" customFormat="1" x14ac:dyDescent="0.2">
      <c r="A214" s="185"/>
      <c r="G214" s="97"/>
      <c r="H214" s="98"/>
      <c r="I214" s="99"/>
      <c r="J214" s="100"/>
      <c r="K214" s="100"/>
      <c r="L214" s="100"/>
      <c r="M214" s="100"/>
      <c r="N214" s="100"/>
      <c r="O214" s="100"/>
    </row>
    <row r="215" spans="1:15" s="96" customFormat="1" x14ac:dyDescent="0.2">
      <c r="A215" s="185"/>
      <c r="G215" s="97"/>
      <c r="H215" s="98"/>
      <c r="I215" s="99"/>
      <c r="J215" s="100"/>
      <c r="K215" s="100"/>
      <c r="L215" s="100"/>
      <c r="M215" s="100"/>
      <c r="N215" s="100"/>
      <c r="O215" s="100"/>
    </row>
    <row r="216" spans="1:15" s="96" customFormat="1" x14ac:dyDescent="0.2">
      <c r="A216" s="185"/>
      <c r="G216" s="97"/>
      <c r="H216" s="98"/>
      <c r="I216" s="99"/>
      <c r="J216" s="100"/>
      <c r="K216" s="100"/>
      <c r="L216" s="100"/>
      <c r="M216" s="100"/>
      <c r="N216" s="100"/>
      <c r="O216" s="100"/>
    </row>
    <row r="217" spans="1:15" s="96" customFormat="1" x14ac:dyDescent="0.2">
      <c r="A217" s="185"/>
      <c r="G217" s="97"/>
      <c r="H217" s="98"/>
      <c r="I217" s="99"/>
      <c r="J217" s="100"/>
      <c r="K217" s="100"/>
      <c r="L217" s="100"/>
      <c r="M217" s="100"/>
      <c r="N217" s="100"/>
      <c r="O217" s="100"/>
    </row>
    <row r="218" spans="1:15" s="96" customFormat="1" x14ac:dyDescent="0.2">
      <c r="A218" s="185"/>
      <c r="G218" s="97"/>
      <c r="H218" s="98"/>
      <c r="I218" s="99"/>
      <c r="J218" s="100"/>
      <c r="K218" s="100"/>
      <c r="L218" s="100"/>
      <c r="M218" s="100"/>
      <c r="N218" s="100"/>
      <c r="O218" s="100"/>
    </row>
    <row r="219" spans="1:15" s="96" customFormat="1" x14ac:dyDescent="0.2">
      <c r="A219" s="185"/>
      <c r="G219" s="97"/>
      <c r="H219" s="98"/>
      <c r="I219" s="99"/>
      <c r="J219" s="100"/>
      <c r="K219" s="100"/>
      <c r="L219" s="100"/>
      <c r="M219" s="100"/>
      <c r="N219" s="100"/>
      <c r="O219" s="100"/>
    </row>
    <row r="220" spans="1:15" s="96" customFormat="1" x14ac:dyDescent="0.2">
      <c r="A220" s="185"/>
      <c r="G220" s="97"/>
      <c r="H220" s="98"/>
      <c r="I220" s="99"/>
      <c r="J220" s="100"/>
      <c r="K220" s="100"/>
      <c r="L220" s="100"/>
      <c r="M220" s="100"/>
      <c r="N220" s="100"/>
      <c r="O220" s="100"/>
    </row>
    <row r="221" spans="1:15" s="96" customFormat="1" x14ac:dyDescent="0.2">
      <c r="A221" s="185"/>
      <c r="G221" s="97"/>
      <c r="H221" s="98"/>
      <c r="I221" s="99"/>
      <c r="J221" s="100"/>
      <c r="K221" s="100"/>
      <c r="L221" s="100"/>
      <c r="M221" s="100"/>
      <c r="N221" s="100"/>
      <c r="O221" s="100"/>
    </row>
    <row r="222" spans="1:15" s="96" customFormat="1" x14ac:dyDescent="0.2">
      <c r="A222" s="185"/>
      <c r="G222" s="97"/>
      <c r="H222" s="98"/>
      <c r="I222" s="99"/>
      <c r="J222" s="100"/>
      <c r="K222" s="100"/>
      <c r="L222" s="100"/>
      <c r="M222" s="100"/>
      <c r="N222" s="100"/>
      <c r="O222" s="100"/>
    </row>
    <row r="223" spans="1:15" s="96" customFormat="1" x14ac:dyDescent="0.2">
      <c r="A223" s="185"/>
      <c r="G223" s="97"/>
      <c r="H223" s="98"/>
      <c r="I223" s="99"/>
      <c r="J223" s="100"/>
      <c r="K223" s="100"/>
      <c r="L223" s="100"/>
      <c r="M223" s="100"/>
      <c r="N223" s="100"/>
      <c r="O223" s="100"/>
    </row>
    <row r="224" spans="1:15" s="96" customFormat="1" x14ac:dyDescent="0.2">
      <c r="A224" s="185"/>
      <c r="G224" s="97"/>
      <c r="H224" s="98"/>
      <c r="I224" s="99"/>
      <c r="J224" s="100"/>
      <c r="K224" s="100"/>
      <c r="L224" s="100"/>
      <c r="M224" s="100"/>
      <c r="N224" s="100"/>
      <c r="O224" s="100"/>
    </row>
    <row r="225" spans="1:15" s="96" customFormat="1" x14ac:dyDescent="0.2">
      <c r="A225" s="185"/>
      <c r="G225" s="97"/>
      <c r="H225" s="98"/>
      <c r="I225" s="99"/>
      <c r="J225" s="100"/>
      <c r="K225" s="100"/>
      <c r="L225" s="100"/>
      <c r="M225" s="100"/>
      <c r="N225" s="100"/>
      <c r="O225" s="100"/>
    </row>
    <row r="226" spans="1:15" s="96" customFormat="1" x14ac:dyDescent="0.2">
      <c r="A226" s="185"/>
      <c r="G226" s="97"/>
      <c r="H226" s="98"/>
      <c r="I226" s="99"/>
      <c r="J226" s="100"/>
      <c r="K226" s="100"/>
      <c r="L226" s="100"/>
      <c r="M226" s="100"/>
      <c r="N226" s="100"/>
      <c r="O226" s="100"/>
    </row>
    <row r="227" spans="1:15" s="96" customFormat="1" x14ac:dyDescent="0.2">
      <c r="A227" s="185"/>
      <c r="G227" s="97"/>
      <c r="H227" s="98"/>
      <c r="I227" s="99"/>
      <c r="J227" s="100"/>
      <c r="K227" s="100"/>
      <c r="L227" s="100"/>
      <c r="M227" s="100"/>
      <c r="N227" s="100"/>
      <c r="O227" s="100"/>
    </row>
    <row r="228" spans="1:15" s="96" customFormat="1" x14ac:dyDescent="0.2">
      <c r="A228" s="185"/>
      <c r="G228" s="97"/>
      <c r="H228" s="98"/>
      <c r="I228" s="99"/>
      <c r="J228" s="100"/>
      <c r="K228" s="100"/>
      <c r="L228" s="100"/>
      <c r="M228" s="100"/>
      <c r="N228" s="100"/>
      <c r="O228" s="100"/>
    </row>
    <row r="229" spans="1:15" s="96" customFormat="1" x14ac:dyDescent="0.2">
      <c r="A229" s="185"/>
      <c r="G229" s="97"/>
      <c r="H229" s="98"/>
      <c r="I229" s="99"/>
      <c r="J229" s="100"/>
      <c r="K229" s="100"/>
      <c r="L229" s="100"/>
      <c r="M229" s="100"/>
      <c r="N229" s="100"/>
      <c r="O229" s="100"/>
    </row>
    <row r="230" spans="1:15" s="96" customFormat="1" x14ac:dyDescent="0.2">
      <c r="A230" s="185"/>
      <c r="G230" s="97"/>
      <c r="H230" s="98"/>
      <c r="I230" s="99"/>
      <c r="J230" s="100"/>
      <c r="K230" s="100"/>
      <c r="L230" s="100"/>
      <c r="M230" s="100"/>
      <c r="N230" s="100"/>
      <c r="O230" s="100"/>
    </row>
    <row r="231" spans="1:15" s="96" customFormat="1" x14ac:dyDescent="0.2">
      <c r="A231" s="185"/>
      <c r="G231" s="97"/>
      <c r="H231" s="98"/>
      <c r="I231" s="99"/>
      <c r="J231" s="100"/>
      <c r="K231" s="100"/>
      <c r="L231" s="100"/>
      <c r="M231" s="100"/>
      <c r="N231" s="100"/>
      <c r="O231" s="100"/>
    </row>
    <row r="232" spans="1:15" s="96" customFormat="1" x14ac:dyDescent="0.2">
      <c r="A232" s="185"/>
      <c r="G232" s="97"/>
      <c r="H232" s="98"/>
      <c r="I232" s="99"/>
      <c r="J232" s="100"/>
      <c r="K232" s="100"/>
      <c r="L232" s="100"/>
      <c r="M232" s="100"/>
      <c r="N232" s="100"/>
      <c r="O232" s="100"/>
    </row>
    <row r="233" spans="1:15" s="96" customFormat="1" x14ac:dyDescent="0.2">
      <c r="A233" s="185"/>
      <c r="G233" s="97"/>
      <c r="H233" s="98"/>
      <c r="I233" s="99"/>
      <c r="J233" s="100"/>
      <c r="K233" s="100"/>
      <c r="L233" s="100"/>
      <c r="M233" s="100"/>
      <c r="N233" s="100"/>
      <c r="O233" s="100"/>
    </row>
    <row r="234" spans="1:15" s="96" customFormat="1" x14ac:dyDescent="0.2">
      <c r="A234" s="185"/>
      <c r="G234" s="97"/>
      <c r="H234" s="98"/>
      <c r="I234" s="99"/>
      <c r="J234" s="100"/>
      <c r="K234" s="100"/>
      <c r="L234" s="100"/>
      <c r="M234" s="100"/>
      <c r="N234" s="100"/>
      <c r="O234" s="100"/>
    </row>
    <row r="235" spans="1:15" s="96" customFormat="1" x14ac:dyDescent="0.2">
      <c r="A235" s="185"/>
      <c r="G235" s="97"/>
      <c r="H235" s="98"/>
      <c r="I235" s="99"/>
      <c r="J235" s="100"/>
      <c r="K235" s="100"/>
      <c r="L235" s="100"/>
      <c r="M235" s="100"/>
      <c r="N235" s="100"/>
      <c r="O235" s="100"/>
    </row>
    <row r="236" spans="1:15" s="96" customFormat="1" x14ac:dyDescent="0.2">
      <c r="A236" s="185"/>
      <c r="G236" s="97"/>
      <c r="H236" s="98"/>
      <c r="I236" s="99"/>
      <c r="J236" s="100"/>
      <c r="K236" s="100"/>
      <c r="L236" s="100"/>
      <c r="M236" s="100"/>
      <c r="N236" s="100"/>
      <c r="O236" s="100"/>
    </row>
    <row r="237" spans="1:15" s="96" customFormat="1" x14ac:dyDescent="0.2">
      <c r="A237" s="185"/>
      <c r="G237" s="97"/>
      <c r="H237" s="98"/>
      <c r="I237" s="99"/>
      <c r="J237" s="100"/>
      <c r="K237" s="100"/>
      <c r="L237" s="100"/>
      <c r="M237" s="100"/>
      <c r="N237" s="100"/>
      <c r="O237" s="100"/>
    </row>
    <row r="238" spans="1:15" s="96" customFormat="1" x14ac:dyDescent="0.2">
      <c r="A238" s="185"/>
      <c r="G238" s="97"/>
      <c r="H238" s="98"/>
      <c r="I238" s="99"/>
      <c r="J238" s="100"/>
      <c r="K238" s="100"/>
      <c r="L238" s="100"/>
      <c r="M238" s="100"/>
      <c r="N238" s="100"/>
      <c r="O238" s="100"/>
    </row>
    <row r="239" spans="1:15" s="96" customFormat="1" x14ac:dyDescent="0.2">
      <c r="A239" s="185"/>
      <c r="G239" s="97"/>
      <c r="H239" s="98"/>
      <c r="I239" s="99"/>
      <c r="J239" s="100"/>
      <c r="K239" s="100"/>
      <c r="L239" s="100"/>
      <c r="M239" s="100"/>
      <c r="N239" s="100"/>
      <c r="O239" s="100"/>
    </row>
    <row r="240" spans="1:15" s="96" customFormat="1" x14ac:dyDescent="0.2">
      <c r="A240" s="185"/>
      <c r="G240" s="97"/>
      <c r="H240" s="98"/>
      <c r="I240" s="99"/>
      <c r="J240" s="100"/>
      <c r="K240" s="100"/>
      <c r="L240" s="100"/>
      <c r="M240" s="100"/>
      <c r="N240" s="100"/>
      <c r="O240" s="100"/>
    </row>
    <row r="241" spans="1:15" s="96" customFormat="1" x14ac:dyDescent="0.2">
      <c r="A241" s="185"/>
      <c r="G241" s="97"/>
      <c r="H241" s="98"/>
      <c r="I241" s="99"/>
      <c r="J241" s="100"/>
      <c r="K241" s="100"/>
      <c r="L241" s="100"/>
      <c r="M241" s="100"/>
      <c r="N241" s="100"/>
      <c r="O241" s="100"/>
    </row>
    <row r="242" spans="1:15" s="96" customFormat="1" x14ac:dyDescent="0.2">
      <c r="A242" s="185"/>
      <c r="G242" s="97"/>
      <c r="H242" s="98"/>
      <c r="I242" s="99"/>
      <c r="J242" s="100"/>
      <c r="K242" s="100"/>
      <c r="L242" s="100"/>
      <c r="M242" s="100"/>
      <c r="N242" s="100"/>
      <c r="O242" s="100"/>
    </row>
    <row r="243" spans="1:15" s="96" customFormat="1" x14ac:dyDescent="0.2">
      <c r="A243" s="185"/>
      <c r="G243" s="97"/>
      <c r="H243" s="98"/>
      <c r="I243" s="99"/>
      <c r="J243" s="100"/>
      <c r="K243" s="100"/>
      <c r="L243" s="100"/>
      <c r="M243" s="100"/>
      <c r="N243" s="100"/>
      <c r="O243" s="100"/>
    </row>
    <row r="244" spans="1:15" s="96" customFormat="1" x14ac:dyDescent="0.2">
      <c r="A244" s="185"/>
      <c r="G244" s="97"/>
      <c r="H244" s="98"/>
      <c r="I244" s="99"/>
      <c r="J244" s="100"/>
      <c r="K244" s="100"/>
      <c r="L244" s="100"/>
      <c r="M244" s="100"/>
      <c r="N244" s="100"/>
      <c r="O244" s="100"/>
    </row>
    <row r="245" spans="1:15" s="96" customFormat="1" x14ac:dyDescent="0.2">
      <c r="A245" s="185"/>
      <c r="G245" s="97"/>
      <c r="H245" s="98"/>
      <c r="I245" s="99"/>
      <c r="J245" s="100"/>
      <c r="K245" s="100"/>
      <c r="L245" s="100"/>
      <c r="M245" s="100"/>
      <c r="N245" s="100"/>
      <c r="O245" s="100"/>
    </row>
    <row r="246" spans="1:15" s="96" customFormat="1" x14ac:dyDescent="0.2">
      <c r="A246" s="185"/>
      <c r="G246" s="97"/>
      <c r="H246" s="98"/>
      <c r="I246" s="99"/>
      <c r="J246" s="100"/>
      <c r="K246" s="100"/>
      <c r="L246" s="100"/>
      <c r="M246" s="100"/>
      <c r="N246" s="100"/>
      <c r="O246" s="100"/>
    </row>
    <row r="247" spans="1:15" s="96" customFormat="1" x14ac:dyDescent="0.2">
      <c r="A247" s="185"/>
      <c r="G247" s="97"/>
      <c r="H247" s="98"/>
      <c r="I247" s="99"/>
      <c r="J247" s="100"/>
      <c r="K247" s="100"/>
      <c r="L247" s="100"/>
      <c r="M247" s="100"/>
      <c r="N247" s="100"/>
      <c r="O247" s="100"/>
    </row>
    <row r="248" spans="1:15" s="96" customFormat="1" x14ac:dyDescent="0.2">
      <c r="A248" s="185"/>
      <c r="G248" s="97"/>
      <c r="H248" s="98"/>
      <c r="I248" s="99"/>
      <c r="J248" s="100"/>
      <c r="K248" s="100"/>
      <c r="L248" s="100"/>
      <c r="M248" s="100"/>
      <c r="N248" s="100"/>
      <c r="O248" s="100"/>
    </row>
    <row r="249" spans="1:15" s="96" customFormat="1" x14ac:dyDescent="0.2">
      <c r="A249" s="185"/>
      <c r="G249" s="97"/>
      <c r="H249" s="98"/>
      <c r="I249" s="99"/>
      <c r="J249" s="100"/>
      <c r="K249" s="100"/>
      <c r="L249" s="100"/>
      <c r="M249" s="100"/>
      <c r="N249" s="100"/>
      <c r="O249" s="100"/>
    </row>
    <row r="250" spans="1:15" s="96" customFormat="1" x14ac:dyDescent="0.2">
      <c r="A250" s="185"/>
      <c r="G250" s="97"/>
      <c r="H250" s="98"/>
      <c r="I250" s="99"/>
      <c r="J250" s="100"/>
      <c r="K250" s="100"/>
      <c r="L250" s="100"/>
      <c r="M250" s="100"/>
      <c r="N250" s="100"/>
      <c r="O250" s="100"/>
    </row>
    <row r="251" spans="1:15" s="96" customFormat="1" x14ac:dyDescent="0.2">
      <c r="A251" s="185"/>
      <c r="G251" s="97"/>
      <c r="H251" s="98"/>
      <c r="I251" s="99"/>
      <c r="J251" s="100"/>
      <c r="K251" s="100"/>
      <c r="L251" s="100"/>
      <c r="M251" s="100"/>
      <c r="N251" s="100"/>
      <c r="O251" s="100"/>
    </row>
    <row r="252" spans="1:15" s="96" customFormat="1" x14ac:dyDescent="0.2">
      <c r="A252" s="185"/>
      <c r="G252" s="97"/>
      <c r="H252" s="98"/>
      <c r="I252" s="99"/>
      <c r="J252" s="100"/>
      <c r="K252" s="100"/>
      <c r="L252" s="100"/>
      <c r="M252" s="100"/>
      <c r="N252" s="100"/>
      <c r="O252" s="100"/>
    </row>
    <row r="253" spans="1:15" s="96" customFormat="1" x14ac:dyDescent="0.2">
      <c r="A253" s="185"/>
      <c r="G253" s="97"/>
      <c r="H253" s="98"/>
      <c r="I253" s="99"/>
      <c r="J253" s="100"/>
      <c r="K253" s="100"/>
      <c r="L253" s="100"/>
      <c r="M253" s="100"/>
      <c r="N253" s="100"/>
      <c r="O253" s="100"/>
    </row>
    <row r="254" spans="1:15" s="96" customFormat="1" x14ac:dyDescent="0.2">
      <c r="A254" s="185"/>
      <c r="G254" s="97"/>
      <c r="H254" s="98"/>
      <c r="I254" s="99"/>
      <c r="J254" s="100"/>
      <c r="K254" s="100"/>
      <c r="L254" s="100"/>
      <c r="M254" s="100"/>
      <c r="N254" s="100"/>
      <c r="O254" s="100"/>
    </row>
    <row r="255" spans="1:15" s="96" customFormat="1" x14ac:dyDescent="0.2">
      <c r="A255" s="185"/>
      <c r="G255" s="97"/>
      <c r="H255" s="98"/>
      <c r="I255" s="99"/>
      <c r="J255" s="100"/>
      <c r="K255" s="100"/>
      <c r="L255" s="100"/>
      <c r="M255" s="100"/>
      <c r="N255" s="100"/>
      <c r="O255" s="100"/>
    </row>
    <row r="256" spans="1:15" s="96" customFormat="1" x14ac:dyDescent="0.2">
      <c r="A256" s="185"/>
      <c r="G256" s="97"/>
      <c r="H256" s="98"/>
      <c r="I256" s="99"/>
      <c r="J256" s="100"/>
      <c r="K256" s="100"/>
      <c r="L256" s="100"/>
      <c r="M256" s="100"/>
      <c r="N256" s="100"/>
      <c r="O256" s="100"/>
    </row>
    <row r="257" spans="1:15" s="96" customFormat="1" x14ac:dyDescent="0.2">
      <c r="A257" s="185"/>
      <c r="G257" s="97"/>
      <c r="H257" s="98"/>
      <c r="I257" s="99"/>
      <c r="J257" s="100"/>
      <c r="K257" s="100"/>
      <c r="L257" s="100"/>
      <c r="M257" s="100"/>
      <c r="N257" s="100"/>
      <c r="O257" s="100"/>
    </row>
    <row r="258" spans="1:15" s="96" customFormat="1" x14ac:dyDescent="0.2">
      <c r="A258" s="185"/>
      <c r="G258" s="97"/>
      <c r="H258" s="98"/>
      <c r="I258" s="99"/>
      <c r="J258" s="100"/>
      <c r="K258" s="100"/>
      <c r="L258" s="100"/>
      <c r="M258" s="100"/>
      <c r="N258" s="100"/>
      <c r="O258" s="100"/>
    </row>
    <row r="259" spans="1:15" s="96" customFormat="1" x14ac:dyDescent="0.2">
      <c r="A259" s="185"/>
      <c r="G259" s="97"/>
      <c r="H259" s="98"/>
      <c r="I259" s="99"/>
      <c r="J259" s="100"/>
      <c r="K259" s="100"/>
      <c r="L259" s="100"/>
      <c r="M259" s="100"/>
      <c r="N259" s="100"/>
      <c r="O259" s="100"/>
    </row>
    <row r="260" spans="1:15" s="96" customFormat="1" x14ac:dyDescent="0.2">
      <c r="A260" s="185"/>
      <c r="G260" s="97"/>
      <c r="H260" s="98"/>
      <c r="I260" s="99"/>
      <c r="J260" s="100"/>
      <c r="K260" s="100"/>
      <c r="L260" s="100"/>
      <c r="M260" s="100"/>
      <c r="N260" s="100"/>
      <c r="O260" s="100"/>
    </row>
    <row r="261" spans="1:15" s="96" customFormat="1" x14ac:dyDescent="0.2">
      <c r="A261" s="185"/>
      <c r="G261" s="97"/>
      <c r="H261" s="98"/>
      <c r="I261" s="99"/>
      <c r="J261" s="100"/>
      <c r="K261" s="100"/>
      <c r="L261" s="100"/>
      <c r="M261" s="100"/>
      <c r="N261" s="100"/>
      <c r="O261" s="100"/>
    </row>
    <row r="262" spans="1:15" s="96" customFormat="1" x14ac:dyDescent="0.2">
      <c r="A262" s="185"/>
      <c r="G262" s="97"/>
      <c r="H262" s="98"/>
      <c r="I262" s="99"/>
      <c r="J262" s="100"/>
      <c r="K262" s="100"/>
      <c r="L262" s="100"/>
      <c r="M262" s="100"/>
      <c r="N262" s="100"/>
      <c r="O262" s="100"/>
    </row>
    <row r="263" spans="1:15" s="96" customFormat="1" x14ac:dyDescent="0.2">
      <c r="A263" s="185"/>
      <c r="G263" s="97"/>
      <c r="H263" s="98"/>
      <c r="I263" s="99"/>
      <c r="J263" s="100"/>
      <c r="K263" s="100"/>
      <c r="L263" s="100"/>
      <c r="M263" s="100"/>
      <c r="N263" s="100"/>
      <c r="O263" s="100"/>
    </row>
    <row r="264" spans="1:15" s="96" customFormat="1" x14ac:dyDescent="0.2">
      <c r="A264" s="185"/>
      <c r="G264" s="97"/>
      <c r="H264" s="98"/>
      <c r="I264" s="99"/>
      <c r="J264" s="100"/>
      <c r="K264" s="100"/>
      <c r="L264" s="100"/>
      <c r="M264" s="100"/>
      <c r="N264" s="100"/>
      <c r="O264" s="100"/>
    </row>
    <row r="265" spans="1:15" s="96" customFormat="1" x14ac:dyDescent="0.2">
      <c r="A265" s="185"/>
      <c r="G265" s="97"/>
      <c r="H265" s="98"/>
      <c r="I265" s="99"/>
      <c r="J265" s="100"/>
      <c r="K265" s="100"/>
      <c r="L265" s="100"/>
      <c r="M265" s="100"/>
      <c r="N265" s="100"/>
      <c r="O265" s="100"/>
    </row>
    <row r="266" spans="1:15" s="96" customFormat="1" x14ac:dyDescent="0.2">
      <c r="A266" s="185"/>
      <c r="G266" s="97"/>
      <c r="H266" s="98"/>
      <c r="I266" s="99"/>
      <c r="J266" s="100"/>
      <c r="K266" s="100"/>
      <c r="L266" s="100"/>
      <c r="M266" s="100"/>
      <c r="N266" s="100"/>
      <c r="O266" s="100"/>
    </row>
    <row r="267" spans="1:15" s="96" customFormat="1" x14ac:dyDescent="0.2">
      <c r="A267" s="185"/>
      <c r="G267" s="97"/>
      <c r="H267" s="98"/>
      <c r="I267" s="99"/>
      <c r="J267" s="100"/>
      <c r="K267" s="100"/>
      <c r="L267" s="100"/>
      <c r="M267" s="100"/>
      <c r="N267" s="100"/>
      <c r="O267" s="100"/>
    </row>
    <row r="268" spans="1:15" s="96" customFormat="1" x14ac:dyDescent="0.2">
      <c r="A268" s="185"/>
      <c r="G268" s="97"/>
      <c r="H268" s="98"/>
      <c r="I268" s="99"/>
      <c r="J268" s="100"/>
      <c r="K268" s="100"/>
      <c r="L268" s="100"/>
      <c r="M268" s="100"/>
      <c r="N268" s="100"/>
      <c r="O268" s="100"/>
    </row>
    <row r="269" spans="1:15" s="96" customFormat="1" x14ac:dyDescent="0.2">
      <c r="A269" s="185"/>
      <c r="G269" s="97"/>
      <c r="H269" s="98"/>
      <c r="I269" s="99"/>
      <c r="J269" s="100"/>
      <c r="K269" s="100"/>
      <c r="L269" s="100"/>
      <c r="M269" s="100"/>
      <c r="N269" s="100"/>
      <c r="O269" s="100"/>
    </row>
    <row r="270" spans="1:15" s="96" customFormat="1" x14ac:dyDescent="0.2">
      <c r="A270" s="185"/>
      <c r="G270" s="97"/>
      <c r="H270" s="98"/>
      <c r="I270" s="99"/>
      <c r="J270" s="100"/>
      <c r="K270" s="100"/>
      <c r="L270" s="100"/>
      <c r="M270" s="100"/>
      <c r="N270" s="100"/>
      <c r="O270" s="100"/>
    </row>
    <row r="271" spans="1:15" s="96" customFormat="1" x14ac:dyDescent="0.2">
      <c r="A271" s="185"/>
      <c r="G271" s="97"/>
      <c r="H271" s="98"/>
      <c r="I271" s="99"/>
      <c r="J271" s="100"/>
      <c r="K271" s="100"/>
      <c r="L271" s="100"/>
      <c r="M271" s="100"/>
      <c r="N271" s="100"/>
      <c r="O271" s="100"/>
    </row>
    <row r="272" spans="1:15" s="96" customFormat="1" x14ac:dyDescent="0.2">
      <c r="A272" s="185"/>
      <c r="G272" s="97"/>
      <c r="H272" s="98"/>
      <c r="I272" s="99"/>
      <c r="J272" s="100"/>
      <c r="K272" s="100"/>
      <c r="L272" s="100"/>
      <c r="M272" s="100"/>
      <c r="N272" s="100"/>
      <c r="O272" s="100"/>
    </row>
    <row r="273" spans="1:15" s="96" customFormat="1" x14ac:dyDescent="0.2">
      <c r="A273" s="185"/>
      <c r="G273" s="97"/>
      <c r="H273" s="98"/>
      <c r="I273" s="99"/>
      <c r="J273" s="100"/>
      <c r="K273" s="100"/>
      <c r="L273" s="100"/>
      <c r="M273" s="100"/>
      <c r="N273" s="100"/>
      <c r="O273" s="100"/>
    </row>
    <row r="274" spans="1:15" s="96" customFormat="1" x14ac:dyDescent="0.2">
      <c r="A274" s="185"/>
      <c r="G274" s="97"/>
      <c r="H274" s="98"/>
      <c r="I274" s="99"/>
      <c r="J274" s="100"/>
      <c r="K274" s="100"/>
      <c r="L274" s="100"/>
      <c r="M274" s="100"/>
      <c r="N274" s="100"/>
      <c r="O274" s="100"/>
    </row>
    <row r="275" spans="1:15" s="96" customFormat="1" x14ac:dyDescent="0.2">
      <c r="A275" s="185"/>
      <c r="G275" s="97"/>
      <c r="H275" s="98"/>
      <c r="I275" s="99"/>
      <c r="J275" s="100"/>
      <c r="K275" s="100"/>
      <c r="L275" s="100"/>
      <c r="M275" s="100"/>
      <c r="N275" s="100"/>
      <c r="O275" s="100"/>
    </row>
    <row r="276" spans="1:15" s="96" customFormat="1" x14ac:dyDescent="0.2">
      <c r="A276" s="185"/>
      <c r="G276" s="97"/>
      <c r="H276" s="98"/>
      <c r="I276" s="99"/>
      <c r="J276" s="100"/>
      <c r="K276" s="100"/>
      <c r="L276" s="100"/>
      <c r="M276" s="100"/>
      <c r="N276" s="100"/>
      <c r="O276" s="100"/>
    </row>
    <row r="277" spans="1:15" s="96" customFormat="1" x14ac:dyDescent="0.2">
      <c r="A277" s="185"/>
      <c r="G277" s="97"/>
      <c r="H277" s="98"/>
      <c r="I277" s="99"/>
      <c r="J277" s="100"/>
      <c r="K277" s="100"/>
      <c r="L277" s="100"/>
      <c r="M277" s="100"/>
      <c r="N277" s="100"/>
      <c r="O277" s="100"/>
    </row>
    <row r="278" spans="1:15" s="96" customFormat="1" x14ac:dyDescent="0.2">
      <c r="A278" s="185"/>
      <c r="G278" s="97"/>
      <c r="H278" s="98"/>
      <c r="I278" s="99"/>
      <c r="J278" s="100"/>
      <c r="K278" s="100"/>
      <c r="L278" s="100"/>
      <c r="M278" s="100"/>
      <c r="N278" s="100"/>
      <c r="O278" s="100"/>
    </row>
    <row r="279" spans="1:15" s="96" customFormat="1" x14ac:dyDescent="0.2">
      <c r="A279" s="185"/>
      <c r="G279" s="97"/>
      <c r="H279" s="98"/>
      <c r="I279" s="99"/>
      <c r="J279" s="100"/>
      <c r="K279" s="100"/>
      <c r="L279" s="100"/>
      <c r="M279" s="100"/>
      <c r="N279" s="100"/>
      <c r="O279" s="100"/>
    </row>
    <row r="280" spans="1:15" s="96" customFormat="1" x14ac:dyDescent="0.2">
      <c r="A280" s="185"/>
      <c r="G280" s="97"/>
      <c r="H280" s="98"/>
      <c r="I280" s="99"/>
      <c r="J280" s="100"/>
      <c r="K280" s="100"/>
      <c r="L280" s="100"/>
      <c r="M280" s="100"/>
      <c r="N280" s="100"/>
      <c r="O280" s="100"/>
    </row>
    <row r="281" spans="1:15" s="96" customFormat="1" x14ac:dyDescent="0.2">
      <c r="A281" s="185"/>
      <c r="G281" s="97"/>
      <c r="H281" s="98"/>
      <c r="I281" s="99"/>
      <c r="J281" s="100"/>
      <c r="K281" s="100"/>
      <c r="L281" s="100"/>
      <c r="M281" s="100"/>
      <c r="N281" s="100"/>
      <c r="O281" s="100"/>
    </row>
    <row r="282" spans="1:15" s="96" customFormat="1" x14ac:dyDescent="0.2">
      <c r="A282" s="185"/>
      <c r="G282" s="97"/>
      <c r="H282" s="98"/>
      <c r="I282" s="99"/>
      <c r="J282" s="100"/>
      <c r="K282" s="100"/>
      <c r="L282" s="100"/>
      <c r="M282" s="100"/>
      <c r="N282" s="100"/>
      <c r="O282" s="100"/>
    </row>
    <row r="283" spans="1:15" s="96" customFormat="1" x14ac:dyDescent="0.2">
      <c r="A283" s="185"/>
      <c r="G283" s="97"/>
      <c r="H283" s="98"/>
      <c r="I283" s="99"/>
      <c r="J283" s="100"/>
      <c r="K283" s="100"/>
      <c r="L283" s="100"/>
      <c r="M283" s="100"/>
      <c r="N283" s="100"/>
      <c r="O283" s="100"/>
    </row>
    <row r="284" spans="1:15" s="96" customFormat="1" x14ac:dyDescent="0.2">
      <c r="A284" s="185"/>
      <c r="G284" s="97"/>
      <c r="H284" s="98"/>
      <c r="I284" s="99"/>
      <c r="J284" s="100"/>
      <c r="K284" s="100"/>
      <c r="L284" s="100"/>
      <c r="M284" s="100"/>
      <c r="N284" s="100"/>
      <c r="O284" s="100"/>
    </row>
    <row r="285" spans="1:15" s="96" customFormat="1" x14ac:dyDescent="0.2">
      <c r="A285" s="185"/>
      <c r="G285" s="97"/>
      <c r="H285" s="98"/>
      <c r="I285" s="99"/>
      <c r="J285" s="100"/>
      <c r="K285" s="100"/>
      <c r="L285" s="100"/>
      <c r="M285" s="100"/>
      <c r="N285" s="100"/>
      <c r="O285" s="100"/>
    </row>
    <row r="286" spans="1:15" s="96" customFormat="1" x14ac:dyDescent="0.2">
      <c r="A286" s="185"/>
      <c r="G286" s="97"/>
      <c r="H286" s="98"/>
      <c r="I286" s="99"/>
      <c r="J286" s="100"/>
      <c r="K286" s="100"/>
      <c r="L286" s="100"/>
      <c r="M286" s="100"/>
      <c r="N286" s="100"/>
      <c r="O286" s="100"/>
    </row>
    <row r="287" spans="1:15" s="96" customFormat="1" x14ac:dyDescent="0.2">
      <c r="A287" s="185"/>
      <c r="G287" s="97"/>
      <c r="H287" s="98"/>
      <c r="I287" s="99"/>
      <c r="J287" s="100"/>
      <c r="K287" s="100"/>
      <c r="L287" s="100"/>
      <c r="M287" s="100"/>
      <c r="N287" s="100"/>
      <c r="O287" s="100"/>
    </row>
    <row r="288" spans="1:15" s="96" customFormat="1" x14ac:dyDescent="0.2">
      <c r="A288" s="185"/>
      <c r="G288" s="97"/>
      <c r="H288" s="98"/>
      <c r="I288" s="99"/>
      <c r="J288" s="100"/>
      <c r="K288" s="100"/>
      <c r="L288" s="100"/>
      <c r="M288" s="100"/>
      <c r="N288" s="100"/>
      <c r="O288" s="100"/>
    </row>
    <row r="289" spans="1:15" s="96" customFormat="1" x14ac:dyDescent="0.2">
      <c r="A289" s="185"/>
      <c r="G289" s="97"/>
      <c r="H289" s="98"/>
      <c r="I289" s="99"/>
      <c r="J289" s="100"/>
      <c r="K289" s="100"/>
      <c r="L289" s="100"/>
      <c r="M289" s="100"/>
      <c r="N289" s="100"/>
      <c r="O289" s="100"/>
    </row>
    <row r="290" spans="1:15" s="96" customFormat="1" x14ac:dyDescent="0.2">
      <c r="A290" s="185"/>
      <c r="G290" s="97"/>
      <c r="H290" s="98"/>
      <c r="I290" s="99"/>
      <c r="J290" s="100"/>
      <c r="K290" s="100"/>
      <c r="L290" s="100"/>
      <c r="M290" s="100"/>
      <c r="N290" s="100"/>
      <c r="O290" s="100"/>
    </row>
    <row r="291" spans="1:15" s="96" customFormat="1" x14ac:dyDescent="0.2">
      <c r="A291" s="185"/>
      <c r="G291" s="97"/>
      <c r="H291" s="98"/>
      <c r="I291" s="99"/>
      <c r="J291" s="100"/>
      <c r="K291" s="100"/>
      <c r="L291" s="100"/>
      <c r="M291" s="100"/>
      <c r="N291" s="100"/>
      <c r="O291" s="100"/>
    </row>
    <row r="292" spans="1:15" s="96" customFormat="1" x14ac:dyDescent="0.2">
      <c r="A292" s="185"/>
      <c r="G292" s="97"/>
      <c r="H292" s="98"/>
      <c r="I292" s="99"/>
      <c r="J292" s="100"/>
      <c r="K292" s="100"/>
      <c r="L292" s="100"/>
      <c r="M292" s="100"/>
      <c r="N292" s="100"/>
      <c r="O292" s="100"/>
    </row>
    <row r="293" spans="1:15" s="96" customFormat="1" x14ac:dyDescent="0.2">
      <c r="A293" s="185"/>
      <c r="G293" s="97"/>
      <c r="H293" s="98"/>
      <c r="I293" s="99"/>
      <c r="J293" s="100"/>
      <c r="K293" s="100"/>
      <c r="L293" s="100"/>
      <c r="M293" s="100"/>
      <c r="N293" s="100"/>
      <c r="O293" s="100"/>
    </row>
    <row r="294" spans="1:15" s="96" customFormat="1" x14ac:dyDescent="0.2">
      <c r="A294" s="185"/>
      <c r="G294" s="97"/>
      <c r="H294" s="98"/>
      <c r="I294" s="99"/>
      <c r="J294" s="100"/>
      <c r="K294" s="100"/>
      <c r="L294" s="100"/>
      <c r="M294" s="100"/>
      <c r="N294" s="100"/>
      <c r="O294" s="100"/>
    </row>
    <row r="295" spans="1:15" s="96" customFormat="1" x14ac:dyDescent="0.2">
      <c r="A295" s="185"/>
      <c r="G295" s="97"/>
      <c r="H295" s="98"/>
      <c r="I295" s="99"/>
      <c r="J295" s="100"/>
      <c r="K295" s="100"/>
      <c r="L295" s="100"/>
      <c r="M295" s="100"/>
      <c r="N295" s="100"/>
      <c r="O295" s="100"/>
    </row>
    <row r="296" spans="1:15" s="96" customFormat="1" x14ac:dyDescent="0.2">
      <c r="A296" s="185"/>
      <c r="G296" s="97"/>
      <c r="H296" s="98"/>
      <c r="I296" s="99"/>
      <c r="J296" s="100"/>
      <c r="K296" s="100"/>
      <c r="L296" s="100"/>
      <c r="M296" s="100"/>
      <c r="N296" s="100"/>
      <c r="O296" s="100"/>
    </row>
    <row r="297" spans="1:15" s="96" customFormat="1" x14ac:dyDescent="0.2">
      <c r="A297" s="185"/>
      <c r="G297" s="97"/>
      <c r="H297" s="98"/>
      <c r="I297" s="99"/>
      <c r="J297" s="100"/>
      <c r="K297" s="100"/>
      <c r="L297" s="100"/>
      <c r="M297" s="100"/>
      <c r="N297" s="100"/>
      <c r="O297" s="100"/>
    </row>
    <row r="298" spans="1:15" s="96" customFormat="1" x14ac:dyDescent="0.2">
      <c r="A298" s="185"/>
      <c r="G298" s="97"/>
      <c r="H298" s="98"/>
      <c r="I298" s="99"/>
      <c r="J298" s="100"/>
      <c r="K298" s="100"/>
      <c r="L298" s="100"/>
      <c r="M298" s="100"/>
      <c r="N298" s="100"/>
      <c r="O298" s="100"/>
    </row>
    <row r="299" spans="1:15" s="96" customFormat="1" x14ac:dyDescent="0.2">
      <c r="A299" s="185"/>
      <c r="G299" s="97"/>
      <c r="H299" s="98"/>
      <c r="I299" s="99"/>
      <c r="J299" s="100"/>
      <c r="K299" s="100"/>
      <c r="L299" s="100"/>
      <c r="M299" s="100"/>
      <c r="N299" s="100"/>
      <c r="O299" s="100"/>
    </row>
    <row r="300" spans="1:15" s="96" customFormat="1" x14ac:dyDescent="0.2">
      <c r="A300" s="185"/>
      <c r="G300" s="97"/>
      <c r="H300" s="98"/>
      <c r="I300" s="99"/>
      <c r="J300" s="100"/>
      <c r="K300" s="100"/>
      <c r="L300" s="100"/>
      <c r="M300" s="100"/>
      <c r="N300" s="100"/>
      <c r="O300" s="100"/>
    </row>
    <row r="301" spans="1:15" s="96" customFormat="1" x14ac:dyDescent="0.2">
      <c r="A301" s="185"/>
      <c r="G301" s="97"/>
      <c r="H301" s="98"/>
      <c r="I301" s="99"/>
      <c r="J301" s="100"/>
      <c r="K301" s="100"/>
      <c r="L301" s="100"/>
      <c r="M301" s="100"/>
      <c r="N301" s="100"/>
      <c r="O301" s="100"/>
    </row>
  </sheetData>
  <mergeCells count="12">
    <mergeCell ref="A12:K12"/>
    <mergeCell ref="J1:K1"/>
    <mergeCell ref="I3:K3"/>
    <mergeCell ref="J4:K4"/>
    <mergeCell ref="I8:K8"/>
    <mergeCell ref="I9:K9"/>
    <mergeCell ref="J2:K2"/>
    <mergeCell ref="A13:K13"/>
    <mergeCell ref="A14:K14"/>
    <mergeCell ref="A17:H18"/>
    <mergeCell ref="I17:I18"/>
    <mergeCell ref="J17:K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2019 год</vt:lpstr>
      <vt:lpstr>2020-2021г.г.</vt:lpstr>
      <vt:lpstr>'2019 год'!Заголовки_для_печати</vt:lpstr>
      <vt:lpstr>'2019 год'!Область_печати</vt:lpstr>
      <vt:lpstr>'2020-2021г.г.'!Область_печати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2019-12-24T14:00:39Z</cp:lastPrinted>
  <dcterms:created xsi:type="dcterms:W3CDTF">2004-09-24T06:05:19Z</dcterms:created>
  <dcterms:modified xsi:type="dcterms:W3CDTF">2019-12-24T14:00:45Z</dcterms:modified>
</cp:coreProperties>
</file>