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иложение 1" sheetId="3" r:id="rId1"/>
    <sheet name="Приложение 2" sheetId="4" r:id="rId2"/>
    <sheet name="Приложение 3" sheetId="5" r:id="rId3"/>
  </sheets>
  <calcPr calcId="145621"/>
</workbook>
</file>

<file path=xl/calcChain.xml><?xml version="1.0" encoding="utf-8"?>
<calcChain xmlns="http://schemas.openxmlformats.org/spreadsheetml/2006/main">
  <c r="K28" i="3" l="1"/>
  <c r="J28" i="3"/>
  <c r="I28" i="3"/>
  <c r="H28" i="3"/>
  <c r="G28" i="3"/>
  <c r="F28" i="3"/>
  <c r="E28" i="3"/>
  <c r="D28" i="3"/>
  <c r="C28" i="3"/>
  <c r="B28" i="3"/>
  <c r="I21" i="3"/>
  <c r="I20" i="3"/>
  <c r="I16" i="3"/>
  <c r="I15" i="3"/>
  <c r="L23" i="3"/>
  <c r="K23" i="3"/>
  <c r="J23" i="3"/>
  <c r="H23" i="3"/>
  <c r="G23" i="3"/>
  <c r="F23" i="3"/>
  <c r="E23" i="3"/>
  <c r="D23" i="3"/>
  <c r="C23" i="3"/>
  <c r="B23" i="3"/>
  <c r="L17" i="3"/>
  <c r="L29" i="3" s="1"/>
  <c r="K17" i="3"/>
  <c r="J17" i="3"/>
  <c r="J29" i="3" s="1"/>
  <c r="H17" i="3"/>
  <c r="H29" i="3" s="1"/>
  <c r="G17" i="3"/>
  <c r="F17" i="3"/>
  <c r="F29" i="3" s="1"/>
  <c r="E17" i="3"/>
  <c r="E29" i="3" s="1"/>
  <c r="D17" i="3"/>
  <c r="C17" i="3"/>
  <c r="C29" i="3" s="1"/>
  <c r="B17" i="3"/>
  <c r="B29" i="3" s="1"/>
  <c r="D29" i="3" l="1"/>
  <c r="G29" i="3"/>
  <c r="K29" i="3"/>
  <c r="I17" i="3"/>
  <c r="I23" i="3"/>
  <c r="I29" i="3" l="1"/>
  <c r="L21" i="5"/>
  <c r="D21" i="5"/>
  <c r="E25" i="4"/>
  <c r="O25" i="4"/>
  <c r="J25" i="4"/>
  <c r="M18" i="4"/>
  <c r="J18" i="4"/>
  <c r="O105" i="4"/>
  <c r="J105" i="4"/>
  <c r="P82" i="4"/>
  <c r="O82" i="4"/>
  <c r="J82" i="4"/>
  <c r="F82" i="4"/>
  <c r="E82" i="4"/>
  <c r="P72" i="4"/>
  <c r="O72" i="4"/>
  <c r="J72" i="4"/>
  <c r="G72" i="4"/>
  <c r="F72" i="4"/>
  <c r="E72" i="4"/>
  <c r="S56" i="4" l="1"/>
  <c r="F56" i="4"/>
  <c r="F44" i="4"/>
  <c r="E44" i="4"/>
</calcChain>
</file>

<file path=xl/sharedStrings.xml><?xml version="1.0" encoding="utf-8"?>
<sst xmlns="http://schemas.openxmlformats.org/spreadsheetml/2006/main" count="321" uniqueCount="90">
  <si>
    <t>Приложение 1</t>
  </si>
  <si>
    <t>Адрес</t>
  </si>
  <si>
    <t>п. Белый-Ю</t>
  </si>
  <si>
    <t>-</t>
  </si>
  <si>
    <t>Итого:</t>
  </si>
  <si>
    <t>п. Косью</t>
  </si>
  <si>
    <t>п. Березовка</t>
  </si>
  <si>
    <t>Итого по Программе:</t>
  </si>
  <si>
    <t>Приложение 2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</si>
  <si>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</si>
  <si>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</si>
  <si>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</si>
  <si>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</si>
  <si>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</si>
  <si>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1 330 000</t>
  </si>
  <si>
    <t>Стоимость, рублей</t>
  </si>
  <si>
    <t>Четырехкомнатные квартиры</t>
  </si>
  <si>
    <t>1 770 000</t>
  </si>
  <si>
    <t>ИТОГО: 10 квартир стоимостью 14 184 000  рублей</t>
  </si>
  <si>
    <t>Стоимость квартиры, рублей*</t>
  </si>
  <si>
    <t>ИТОГО по п. Белый-Ю:  18 квартир общей стоимостью   26 042 000 рублей</t>
  </si>
  <si>
    <t>ИТОГО:  8  квартир стоимостью 11 858 000 рублей</t>
  </si>
  <si>
    <t>ИТОГО: 29 квартир стоимостью 40 004 000 рублей</t>
  </si>
  <si>
    <t>Приложение 3</t>
  </si>
  <si>
    <t>1 545 600</t>
  </si>
  <si>
    <t>2 201 600</t>
  </si>
  <si>
    <t>* стоимость 1 кв.м. составляет 32 000 руб. ИТОГО: 5 квартир общей стоимостью 7 955 200 рублей</t>
  </si>
  <si>
    <t>Стоимость квартиры,рублей*</t>
  </si>
  <si>
    <t>Стоимость квартиры,  рублей*</t>
  </si>
  <si>
    <t>г. Печора,п. Березовка,ул. Лесная, д.33</t>
  </si>
  <si>
    <t>* стоимость 1 кв.м. составляет 32 000 рублей. ИТОГО: 4 квартиры общей стоимостью 6 963 200,00 рублей</t>
  </si>
  <si>
    <t xml:space="preserve">к муниципальной адресной программе
«Переселение граждан из малозаселенных, 
неперспективных населенных пунктов на территории муниципального района «Печора»
</t>
  </si>
  <si>
    <t>г. Печора, п.Белый-Ю, ул.Лесная, дом 1</t>
  </si>
  <si>
    <t>г. Печора, п.Белый-Ю, ул.Лесная, дом 3</t>
  </si>
  <si>
    <t>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</si>
  <si>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>г. Печора, п.Косью, ул.Лесная, дом 1</t>
  </si>
  <si>
    <t>г. Печора, п.Косью, ул.Лесная, дом 6</t>
  </si>
  <si>
    <t>г. Печора, п. Березовка, ул.Лесная, дом 33</t>
  </si>
  <si>
    <t>г. Печора, п. Березовка, ул.Лесная, дом 34</t>
  </si>
  <si>
    <t>г. Печора, п. Березовка, ул.Лесная, дом 35</t>
  </si>
  <si>
    <t>Итого</t>
  </si>
  <si>
    <t>* стоимость 2-х комн.квартиры –  1 330 000 рублей; стоимость 3-х комн.квартиры – 1 736 000 рублей.</t>
  </si>
  <si>
    <t>* стоимость 1-комн.квартиры – 960 000 рублей; стоимость 2-комн.квартиры – 1 330 000 рублей; стоимость 3-х комн.квартиры – 1 736 000 рублей.</t>
  </si>
  <si>
    <t>* стоимость1-комн. квартиры – 960 000 рублей; стоимость 2-х комн. квартиры -  1 330 000 рублей; стоимость 3-х комн. квартиры – 1 736 000 рублей.</t>
  </si>
  <si>
    <t>* стоимость1-комн.квартиры – 960 000  рублей; стоимость 2-комн.квартиры – 1 330 000 рублей; стоимость3-комн.квартиры – 1 736 000 рублей.</t>
  </si>
  <si>
    <t>ИТОГО: 29 квартир стоимостью 38 966 000 рублей</t>
  </si>
  <si>
    <t>* стоимость1-комн.квартиры – 960 000  рублей; стоимость 2-комн.квартиры – 1 330 000  рублей; стоимость 3-комн.квартиры – 1 736 000 рублей.</t>
  </si>
  <si>
    <t>ИТОГО: 21 квартира стоимостью 28 182 000 рублей</t>
  </si>
  <si>
    <t>ИТОГО по п. Березовка: 71 квартира общей стоимостью  95 927 000 рублей</t>
  </si>
  <si>
    <t>г. Печора, п. Березовка, ул. Лесная , дом 33</t>
  </si>
  <si>
    <t xml:space="preserve"> г. Печора, п. Белый-Ю, ул. Лесная, д. 3</t>
  </si>
  <si>
    <t>г. Печора,п. Березовка,ул. Лесная, д.34</t>
  </si>
  <si>
    <t>г. Печора,п. Березовка,ул. Лесная, д.35</t>
  </si>
  <si>
    <t>* стоимость 1 кв.м. составляет 32 000 рублей. ИТОГО: 1 квартира общей стоимостью 1 545 600 рублей</t>
  </si>
  <si>
    <t>ИТОГО по п. Белый-Ю:  1 квартира общей стоимостью   1 545 600 рублей</t>
  </si>
  <si>
    <t xml:space="preserve"> г. Печора, п. Косью, ул. Лесная, д. 1</t>
  </si>
  <si>
    <t>* стоимость 1 кв.м. составляет 32 000 рублей. ИТОГО: 13 квартир общей стоимостью 17 529 600 рублей</t>
  </si>
  <si>
    <t xml:space="preserve">ИТОГО по п. Косью: 13 квартир общей стоимостью 17 529 600 рублей </t>
  </si>
  <si>
    <t>* стоимость 1 кв.м. составляет 32 000 руб. ИТОГО: 3 квартиры общей стоимостью 5 472 000 рублей</t>
  </si>
  <si>
    <t>ИТОГО по п. Березовка: 12 квартир общей стоимостью  20 390 400 рублей</t>
  </si>
  <si>
    <t>ИТОГО по Программе:   26 квартир общей стоимостью 39 465 600 рублей</t>
  </si>
  <si>
    <t xml:space="preserve">Перечень многоквартирных домов, подлежащих расселению в 2020-2022 годах </t>
  </si>
  <si>
    <t>Перечень жилых помещений, находящихся в собственности граждан и подлежащих расселению в 2020-2022 годах.</t>
  </si>
  <si>
    <t>Всего помещений, ед.</t>
  </si>
  <si>
    <t>в том числе</t>
  </si>
  <si>
    <t>жилые</t>
  </si>
  <si>
    <t>нежилые, ед.</t>
  </si>
  <si>
    <t xml:space="preserve">в том числе </t>
  </si>
  <si>
    <t>муниципальные, ед.</t>
  </si>
  <si>
    <t>частные, ед.</t>
  </si>
  <si>
    <t>всего, ед.</t>
  </si>
  <si>
    <t>из них пустующие, ед.</t>
  </si>
  <si>
    <t>Общая площадь жилых помещений, подлежащих переселению, кв.м.</t>
  </si>
  <si>
    <t>частная, кв.м</t>
  </si>
  <si>
    <t>муниципальная, кв.м</t>
  </si>
  <si>
    <t>Количество жилых помещений, подлежащих переселению, ед.</t>
  </si>
  <si>
    <t>Количество зарегистрированных граждан, чел.</t>
  </si>
  <si>
    <t>ИТОГО: 17 квартир стоимостью 27 660 700 рублей</t>
  </si>
  <si>
    <t>ИТОГО по Программе: 135 квартир общей стоимостью 189 633 700  рублей</t>
  </si>
  <si>
    <t>ИТОГО по п. Косью:  46 квартир общей стоимостью  67 664 700 рублей</t>
  </si>
  <si>
    <t>ИТОГО: 21 квартира стоимостью 28 779 000  рублей</t>
  </si>
  <si>
    <t>* стоимость1-комн.квартиры – 960 000 рублей; стоимость 2-комн.квартиры – 1 330 000 рублей; стоимость 3-комн.квартиры – 1 736 000 рублей; стоимость 4-комнатной квартиры –  2 583 350 рублей.</t>
  </si>
  <si>
    <t>Перечень жилых помещений, находящихся в собственности МО МР "Печора" и подлежащих расселению в 2020-2022 годах</t>
  </si>
  <si>
    <t xml:space="preserve"> г. Печора, п.Белый-Ю, ул.Лесная, дом 1</t>
  </si>
  <si>
    <t>г. Печора, п. Белый-Ю, ул. Лесная, д. 3</t>
  </si>
  <si>
    <t>г. Печора, п. Косью, ул.Лесная, дом 1</t>
  </si>
  <si>
    <t>г. Печора, п.Косью, Ул.Лесная, дом 6</t>
  </si>
  <si>
    <t>г. Печора, п.Березовка, ул.Лесная, дом 34</t>
  </si>
  <si>
    <t>г. Печора, п.Березовка, ул. Лесная, дом 35</t>
  </si>
  <si>
    <t>* стоимость 2-комн.квартиры – 1 330 000 рублей; стоимость 3-комн.квартиры – 1 736 000  рублей  и 1 770 000 рублей.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</si>
</sst>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BFBFBF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4">
    <xf numFmtId="0" fontId="0" fillId="0" borderId="0" xfId="0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3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0" xfId="0" applyFont="1"/>
    <xf numFmtId="0" fontId="0" fillId="0" borderId="0" xfId="0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0" fillId="0" borderId="0" xfId="0" applyNumberFormat="1"/>
    <xf numFmtId="3" fontId="0" fillId="0" borderId="0" xfId="0" applyNumberFormat="1"/>
    <xf numFmtId="4" fontId="6" fillId="2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0" fillId="2" borderId="1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0" fillId="3" borderId="0" xfId="0" applyNumberFormat="1" applyFill="1"/>
    <xf numFmtId="4" fontId="4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4" fillId="0" borderId="1" xfId="0" applyFont="1" applyBorder="1" applyAlignment="1">
      <alignment horizontal="center" vertical="top" wrapText="1"/>
    </xf>
    <xf numFmtId="0" fontId="6" fillId="0" borderId="0" xfId="0" applyFont="1"/>
    <xf numFmtId="0" fontId="12" fillId="2" borderId="1" xfId="0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3" borderId="0" xfId="0" applyFont="1" applyFill="1" applyAlignment="1">
      <alignment horizontal="right"/>
    </xf>
    <xf numFmtId="0" fontId="6" fillId="3" borderId="0" xfId="0" applyFont="1" applyFill="1" applyAlignment="1">
      <alignment horizontal="right" vertical="top" wrapText="1"/>
    </xf>
    <xf numFmtId="0" fontId="5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top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3" fontId="6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center" wrapText="1"/>
    </xf>
    <xf numFmtId="0" fontId="6" fillId="0" borderId="9" xfId="0" applyFont="1" applyBorder="1" applyAlignment="1">
      <alignment horizontal="justify" vertical="center" wrapText="1"/>
    </xf>
    <xf numFmtId="0" fontId="0" fillId="0" borderId="15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3" xfId="0" applyBorder="1" applyAlignment="1"/>
    <xf numFmtId="0" fontId="0" fillId="0" borderId="4" xfId="0" applyBorder="1" applyAlignment="1"/>
    <xf numFmtId="0" fontId="9" fillId="2" borderId="2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13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6" fillId="2" borderId="1" xfId="0" applyFont="1" applyFill="1" applyBorder="1" applyAlignment="1">
      <alignment horizontal="justify" vertical="center" wrapText="1"/>
    </xf>
    <xf numFmtId="3" fontId="12" fillId="2" borderId="7" xfId="0" applyNumberFormat="1" applyFont="1" applyFill="1" applyBorder="1" applyAlignment="1">
      <alignment horizontal="center" vertical="center" wrapText="1"/>
    </xf>
    <xf numFmtId="3" fontId="12" fillId="2" borderId="9" xfId="0" applyNumberFormat="1" applyFont="1" applyFill="1" applyBorder="1" applyAlignment="1">
      <alignment horizontal="center" vertical="center" wrapText="1"/>
    </xf>
    <xf numFmtId="3" fontId="12" fillId="2" borderId="10" xfId="0" applyNumberFormat="1" applyFont="1" applyFill="1" applyBorder="1" applyAlignment="1">
      <alignment horizontal="center" vertical="center" wrapText="1"/>
    </xf>
    <xf numFmtId="3" fontId="12" fillId="2" borderId="12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3" fontId="12" fillId="2" borderId="5" xfId="0" applyNumberFormat="1" applyFont="1" applyFill="1" applyBorder="1" applyAlignment="1">
      <alignment horizontal="center" vertical="center" wrapText="1"/>
    </xf>
    <xf numFmtId="3" fontId="12" fillId="2" borderId="6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3" fontId="12" fillId="2" borderId="4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right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9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horizontal="left" vertical="center" wrapText="1"/>
    </xf>
    <xf numFmtId="0" fontId="12" fillId="2" borderId="11" xfId="0" applyFont="1" applyFill="1" applyBorder="1" applyAlignment="1">
      <alignment horizontal="left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D11" sqref="D11"/>
    </sheetView>
  </sheetViews>
  <sheetFormatPr defaultRowHeight="15" x14ac:dyDescent="0.25"/>
  <cols>
    <col min="1" max="1" width="26.140625" customWidth="1"/>
    <col min="2" max="2" width="14" customWidth="1"/>
    <col min="3" max="3" width="13.42578125" customWidth="1"/>
    <col min="4" max="4" width="14.5703125" customWidth="1"/>
    <col min="5" max="5" width="11.85546875" customWidth="1"/>
    <col min="6" max="6" width="15.7109375" customWidth="1"/>
    <col min="7" max="7" width="18.140625" customWidth="1"/>
    <col min="8" max="8" width="10.42578125" customWidth="1"/>
    <col min="9" max="9" width="18.85546875" customWidth="1"/>
    <col min="10" max="10" width="18.42578125" customWidth="1"/>
    <col min="11" max="11" width="13" customWidth="1"/>
    <col min="12" max="12" width="24.28515625" customWidth="1"/>
  </cols>
  <sheetData>
    <row r="1" spans="1:13" ht="16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71" t="s">
        <v>0</v>
      </c>
      <c r="K1" s="71"/>
      <c r="L1" s="71"/>
    </row>
    <row r="2" spans="1:13" ht="66" customHeight="1" x14ac:dyDescent="0.25">
      <c r="A2" s="1"/>
      <c r="B2" s="1"/>
      <c r="C2" s="1"/>
      <c r="D2" s="1"/>
      <c r="E2" s="1"/>
      <c r="F2" s="1"/>
      <c r="G2" s="1"/>
      <c r="H2" s="1"/>
      <c r="I2" s="1"/>
      <c r="J2" s="72" t="s">
        <v>31</v>
      </c>
      <c r="K2" s="72"/>
      <c r="L2" s="72"/>
    </row>
    <row r="3" spans="1:13" ht="16.5" hidden="1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3" ht="16.5" hidden="1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3" ht="16.5" hidden="1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3" ht="16.5" hidden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3" ht="16.5" x14ac:dyDescent="0.25">
      <c r="A7" s="73" t="s">
        <v>61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</row>
    <row r="8" spans="1:13" ht="16.5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3" ht="30.75" customHeight="1" x14ac:dyDescent="0.25">
      <c r="A9" s="63" t="s">
        <v>1</v>
      </c>
      <c r="B9" s="66" t="s">
        <v>63</v>
      </c>
      <c r="C9" s="63" t="s">
        <v>64</v>
      </c>
      <c r="D9" s="63"/>
      <c r="E9" s="63"/>
      <c r="F9" s="66" t="s">
        <v>75</v>
      </c>
      <c r="G9" s="69" t="s">
        <v>67</v>
      </c>
      <c r="H9" s="70"/>
      <c r="I9" s="66" t="s">
        <v>72</v>
      </c>
      <c r="J9" s="69" t="s">
        <v>64</v>
      </c>
      <c r="K9" s="76"/>
      <c r="L9" s="63" t="s">
        <v>76</v>
      </c>
      <c r="M9" s="4"/>
    </row>
    <row r="10" spans="1:13" ht="25.5" customHeight="1" x14ac:dyDescent="0.25">
      <c r="A10" s="63"/>
      <c r="B10" s="67"/>
      <c r="C10" s="74" t="s">
        <v>65</v>
      </c>
      <c r="D10" s="75"/>
      <c r="E10" s="63" t="s">
        <v>66</v>
      </c>
      <c r="F10" s="67"/>
      <c r="G10" s="66" t="s">
        <v>68</v>
      </c>
      <c r="H10" s="66" t="s">
        <v>69</v>
      </c>
      <c r="I10" s="67"/>
      <c r="J10" s="66" t="s">
        <v>74</v>
      </c>
      <c r="K10" s="63" t="s">
        <v>73</v>
      </c>
      <c r="L10" s="63"/>
      <c r="M10" s="5"/>
    </row>
    <row r="11" spans="1:13" ht="42.6" customHeight="1" x14ac:dyDescent="0.25">
      <c r="A11" s="63"/>
      <c r="B11" s="68"/>
      <c r="C11" s="58" t="s">
        <v>70</v>
      </c>
      <c r="D11" s="55" t="s">
        <v>71</v>
      </c>
      <c r="E11" s="63"/>
      <c r="F11" s="68"/>
      <c r="G11" s="68"/>
      <c r="H11" s="68"/>
      <c r="I11" s="67"/>
      <c r="J11" s="77"/>
      <c r="K11" s="63"/>
      <c r="L11" s="63"/>
      <c r="M11" s="64"/>
    </row>
    <row r="12" spans="1:13" ht="15" hidden="1" customHeight="1" x14ac:dyDescent="0.25">
      <c r="A12" s="63"/>
      <c r="B12" s="55"/>
      <c r="C12" s="55"/>
      <c r="D12" s="55"/>
      <c r="E12" s="55"/>
      <c r="F12" s="55"/>
      <c r="G12" s="55"/>
      <c r="H12" s="55"/>
      <c r="I12" s="59"/>
      <c r="J12" s="78"/>
      <c r="K12" s="63"/>
      <c r="L12" s="63"/>
      <c r="M12" s="64"/>
    </row>
    <row r="13" spans="1:13" ht="15" hidden="1" customHeight="1" x14ac:dyDescent="0.25">
      <c r="A13" s="63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63"/>
      <c r="M13" s="64"/>
    </row>
    <row r="14" spans="1:13" x14ac:dyDescent="0.25">
      <c r="A14" s="63" t="s">
        <v>2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5"/>
    </row>
    <row r="15" spans="1:13" ht="36.75" customHeight="1" x14ac:dyDescent="0.25">
      <c r="A15" s="62" t="s">
        <v>32</v>
      </c>
      <c r="B15" s="49">
        <v>18</v>
      </c>
      <c r="C15" s="49">
        <v>18</v>
      </c>
      <c r="D15" s="49">
        <v>10</v>
      </c>
      <c r="E15" s="49">
        <v>0</v>
      </c>
      <c r="F15" s="49">
        <v>8</v>
      </c>
      <c r="G15" s="49">
        <v>8</v>
      </c>
      <c r="H15" s="49">
        <v>0</v>
      </c>
      <c r="I15" s="49">
        <f>J15+K15</f>
        <v>416</v>
      </c>
      <c r="J15" s="49">
        <v>416</v>
      </c>
      <c r="K15" s="49">
        <v>0</v>
      </c>
      <c r="L15" s="49">
        <v>14</v>
      </c>
      <c r="M15" s="53"/>
    </row>
    <row r="16" spans="1:13" ht="36.75" customHeight="1" x14ac:dyDescent="0.25">
      <c r="A16" s="62" t="s">
        <v>33</v>
      </c>
      <c r="B16" s="49">
        <v>32</v>
      </c>
      <c r="C16" s="49">
        <v>31</v>
      </c>
      <c r="D16" s="49">
        <v>20</v>
      </c>
      <c r="E16" s="49">
        <v>1</v>
      </c>
      <c r="F16" s="49">
        <v>11</v>
      </c>
      <c r="G16" s="49">
        <v>10</v>
      </c>
      <c r="H16" s="49">
        <v>1</v>
      </c>
      <c r="I16" s="49">
        <f>J16+K16</f>
        <v>576.69999999999993</v>
      </c>
      <c r="J16" s="49">
        <v>528.4</v>
      </c>
      <c r="K16" s="49">
        <v>48.3</v>
      </c>
      <c r="L16" s="49">
        <v>21</v>
      </c>
      <c r="M16" s="52"/>
    </row>
    <row r="17" spans="1:13" x14ac:dyDescent="0.25">
      <c r="A17" s="56" t="s">
        <v>4</v>
      </c>
      <c r="B17" s="54">
        <f>B15+B16</f>
        <v>50</v>
      </c>
      <c r="C17" s="54">
        <f t="shared" ref="C17:L17" si="0">C15+C16</f>
        <v>49</v>
      </c>
      <c r="D17" s="54">
        <f t="shared" si="0"/>
        <v>30</v>
      </c>
      <c r="E17" s="54">
        <f t="shared" si="0"/>
        <v>1</v>
      </c>
      <c r="F17" s="54">
        <f t="shared" si="0"/>
        <v>19</v>
      </c>
      <c r="G17" s="54">
        <f t="shared" si="0"/>
        <v>18</v>
      </c>
      <c r="H17" s="54">
        <f t="shared" si="0"/>
        <v>1</v>
      </c>
      <c r="I17" s="54">
        <f>I15+I16</f>
        <v>992.69999999999993</v>
      </c>
      <c r="J17" s="54">
        <f t="shared" si="0"/>
        <v>944.4</v>
      </c>
      <c r="K17" s="54">
        <f t="shared" si="0"/>
        <v>48.3</v>
      </c>
      <c r="L17" s="54">
        <f t="shared" si="0"/>
        <v>35</v>
      </c>
      <c r="M17" s="64"/>
    </row>
    <row r="18" spans="1:13" ht="15" hidden="1" customHeight="1" x14ac:dyDescent="0.25">
      <c r="A18" s="57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7"/>
      <c r="M18" s="64"/>
    </row>
    <row r="19" spans="1:13" x14ac:dyDescent="0.25">
      <c r="A19" s="63" t="s">
        <v>5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5"/>
    </row>
    <row r="20" spans="1:13" ht="39.75" customHeight="1" x14ac:dyDescent="0.25">
      <c r="A20" s="62" t="s">
        <v>35</v>
      </c>
      <c r="B20" s="49">
        <v>60</v>
      </c>
      <c r="C20" s="49">
        <v>59</v>
      </c>
      <c r="D20" s="49">
        <v>17</v>
      </c>
      <c r="E20" s="49">
        <v>1</v>
      </c>
      <c r="F20" s="49">
        <v>42</v>
      </c>
      <c r="G20" s="49">
        <v>29</v>
      </c>
      <c r="H20" s="49">
        <v>13</v>
      </c>
      <c r="I20" s="49">
        <f>J20+K20</f>
        <v>1963.5</v>
      </c>
      <c r="J20" s="49">
        <v>1415.7</v>
      </c>
      <c r="K20" s="49">
        <v>547.79999999999995</v>
      </c>
      <c r="L20" s="51">
        <v>73</v>
      </c>
      <c r="M20" s="53"/>
    </row>
    <row r="21" spans="1:13" ht="28.5" x14ac:dyDescent="0.25">
      <c r="A21" s="62" t="s">
        <v>36</v>
      </c>
      <c r="B21" s="49">
        <v>65</v>
      </c>
      <c r="C21" s="49">
        <v>59</v>
      </c>
      <c r="D21" s="49">
        <v>42</v>
      </c>
      <c r="E21" s="49">
        <v>6</v>
      </c>
      <c r="F21" s="49">
        <v>17</v>
      </c>
      <c r="G21" s="49">
        <v>17</v>
      </c>
      <c r="H21" s="49">
        <v>0</v>
      </c>
      <c r="I21" s="49">
        <f>J21+K21</f>
        <v>992.9</v>
      </c>
      <c r="J21" s="49">
        <v>992.9</v>
      </c>
      <c r="K21" s="49">
        <v>0</v>
      </c>
      <c r="L21" s="65">
        <v>35</v>
      </c>
      <c r="M21" s="64"/>
    </row>
    <row r="22" spans="1:13" ht="15" hidden="1" customHeight="1" x14ac:dyDescent="0.25">
      <c r="A22" s="6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65"/>
      <c r="M22" s="64"/>
    </row>
    <row r="23" spans="1:13" x14ac:dyDescent="0.25">
      <c r="A23" s="54" t="s">
        <v>4</v>
      </c>
      <c r="B23" s="54">
        <f>B20+B21</f>
        <v>125</v>
      </c>
      <c r="C23" s="54">
        <f t="shared" ref="C23:L23" si="1">C20+C21</f>
        <v>118</v>
      </c>
      <c r="D23" s="54">
        <f t="shared" si="1"/>
        <v>59</v>
      </c>
      <c r="E23" s="54">
        <f t="shared" si="1"/>
        <v>7</v>
      </c>
      <c r="F23" s="54">
        <f t="shared" si="1"/>
        <v>59</v>
      </c>
      <c r="G23" s="54">
        <f t="shared" si="1"/>
        <v>46</v>
      </c>
      <c r="H23" s="54">
        <f t="shared" si="1"/>
        <v>13</v>
      </c>
      <c r="I23" s="54">
        <f>I20+I21</f>
        <v>2956.4</v>
      </c>
      <c r="J23" s="54">
        <f t="shared" si="1"/>
        <v>2408.6</v>
      </c>
      <c r="K23" s="54">
        <f t="shared" si="1"/>
        <v>547.79999999999995</v>
      </c>
      <c r="L23" s="54">
        <f t="shared" si="1"/>
        <v>108</v>
      </c>
      <c r="M23" s="52"/>
    </row>
    <row r="24" spans="1:13" x14ac:dyDescent="0.25">
      <c r="A24" s="63" t="s">
        <v>6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5"/>
    </row>
    <row r="25" spans="1:13" ht="55.5" customHeight="1" x14ac:dyDescent="0.25">
      <c r="A25" s="62" t="s">
        <v>37</v>
      </c>
      <c r="B25" s="49">
        <v>60</v>
      </c>
      <c r="C25" s="49">
        <v>60</v>
      </c>
      <c r="D25" s="49">
        <v>27</v>
      </c>
      <c r="E25" s="49">
        <v>0</v>
      </c>
      <c r="F25" s="49">
        <v>33</v>
      </c>
      <c r="G25" s="49">
        <v>29</v>
      </c>
      <c r="H25" s="49">
        <v>4</v>
      </c>
      <c r="I25" s="49">
        <v>1673.1</v>
      </c>
      <c r="J25" s="49">
        <v>1455.5</v>
      </c>
      <c r="K25" s="49">
        <v>217.6</v>
      </c>
      <c r="L25" s="51">
        <v>56</v>
      </c>
      <c r="M25" s="53"/>
    </row>
    <row r="26" spans="1:13" ht="59.25" customHeight="1" x14ac:dyDescent="0.25">
      <c r="A26" s="62" t="s">
        <v>38</v>
      </c>
      <c r="B26" s="49">
        <v>60</v>
      </c>
      <c r="C26" s="49">
        <v>54</v>
      </c>
      <c r="D26" s="49">
        <v>28</v>
      </c>
      <c r="E26" s="49">
        <v>6</v>
      </c>
      <c r="F26" s="49">
        <v>26</v>
      </c>
      <c r="G26" s="49">
        <v>21</v>
      </c>
      <c r="H26" s="49">
        <v>5</v>
      </c>
      <c r="I26" s="49">
        <v>1290.8</v>
      </c>
      <c r="J26" s="49">
        <v>1042.2</v>
      </c>
      <c r="K26" s="49">
        <v>248.6</v>
      </c>
      <c r="L26" s="51">
        <v>41</v>
      </c>
      <c r="M26" s="52"/>
    </row>
    <row r="27" spans="1:13" ht="48.75" customHeight="1" x14ac:dyDescent="0.25">
      <c r="A27" s="62" t="s">
        <v>39</v>
      </c>
      <c r="B27" s="49">
        <v>60</v>
      </c>
      <c r="C27" s="49">
        <v>60</v>
      </c>
      <c r="D27" s="49">
        <v>36</v>
      </c>
      <c r="E27" s="49">
        <v>0</v>
      </c>
      <c r="F27" s="49">
        <v>24</v>
      </c>
      <c r="G27" s="49">
        <v>21</v>
      </c>
      <c r="H27" s="49">
        <v>3</v>
      </c>
      <c r="I27" s="49">
        <v>1249.5</v>
      </c>
      <c r="J27" s="49">
        <v>1078.5</v>
      </c>
      <c r="K27" s="49">
        <v>171</v>
      </c>
      <c r="L27" s="51">
        <v>33</v>
      </c>
      <c r="M27" s="52"/>
    </row>
    <row r="28" spans="1:13" x14ac:dyDescent="0.25">
      <c r="A28" s="56" t="s">
        <v>4</v>
      </c>
      <c r="B28" s="54">
        <f>B25+B26+B27</f>
        <v>180</v>
      </c>
      <c r="C28" s="54">
        <f t="shared" ref="C28:K28" si="2">C25+C26+C27</f>
        <v>174</v>
      </c>
      <c r="D28" s="54">
        <f t="shared" si="2"/>
        <v>91</v>
      </c>
      <c r="E28" s="54">
        <f t="shared" si="2"/>
        <v>6</v>
      </c>
      <c r="F28" s="54">
        <f t="shared" si="2"/>
        <v>83</v>
      </c>
      <c r="G28" s="54">
        <f t="shared" si="2"/>
        <v>71</v>
      </c>
      <c r="H28" s="54">
        <f t="shared" si="2"/>
        <v>12</v>
      </c>
      <c r="I28" s="54">
        <f t="shared" si="2"/>
        <v>4213.3999999999996</v>
      </c>
      <c r="J28" s="54">
        <f t="shared" si="2"/>
        <v>3576.2</v>
      </c>
      <c r="K28" s="54">
        <f t="shared" si="2"/>
        <v>637.20000000000005</v>
      </c>
      <c r="L28" s="54">
        <v>130</v>
      </c>
      <c r="M28" s="52"/>
    </row>
    <row r="29" spans="1:13" ht="18" customHeight="1" x14ac:dyDescent="0.25">
      <c r="A29" s="61" t="s">
        <v>7</v>
      </c>
      <c r="B29" s="54">
        <f>B17+B23+B28</f>
        <v>355</v>
      </c>
      <c r="C29" s="54">
        <f t="shared" ref="C29:L29" si="3">C17+C23+C28</f>
        <v>341</v>
      </c>
      <c r="D29" s="54">
        <f t="shared" si="3"/>
        <v>180</v>
      </c>
      <c r="E29" s="54">
        <f t="shared" si="3"/>
        <v>14</v>
      </c>
      <c r="F29" s="54">
        <f t="shared" si="3"/>
        <v>161</v>
      </c>
      <c r="G29" s="54">
        <f t="shared" si="3"/>
        <v>135</v>
      </c>
      <c r="H29" s="54">
        <f t="shared" si="3"/>
        <v>26</v>
      </c>
      <c r="I29" s="54">
        <f t="shared" si="3"/>
        <v>8162.5</v>
      </c>
      <c r="J29" s="54">
        <f t="shared" si="3"/>
        <v>6929.2</v>
      </c>
      <c r="K29" s="54">
        <f t="shared" si="3"/>
        <v>1233.3</v>
      </c>
      <c r="L29" s="54">
        <f t="shared" si="3"/>
        <v>273</v>
      </c>
      <c r="M29" s="52"/>
    </row>
    <row r="30" spans="1:13" ht="16.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3" ht="16.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</sheetData>
  <mergeCells count="24">
    <mergeCell ref="J1:L1"/>
    <mergeCell ref="J2:L2"/>
    <mergeCell ref="A7:L7"/>
    <mergeCell ref="C10:D10"/>
    <mergeCell ref="J9:K9"/>
    <mergeCell ref="J10:J12"/>
    <mergeCell ref="K10:K12"/>
    <mergeCell ref="I9:I11"/>
    <mergeCell ref="A24:L24"/>
    <mergeCell ref="M11:M13"/>
    <mergeCell ref="A9:A13"/>
    <mergeCell ref="L9:L13"/>
    <mergeCell ref="A14:L14"/>
    <mergeCell ref="M17:M18"/>
    <mergeCell ref="A19:L19"/>
    <mergeCell ref="M21:M22"/>
    <mergeCell ref="L21:L22"/>
    <mergeCell ref="B9:B11"/>
    <mergeCell ref="C9:E9"/>
    <mergeCell ref="E10:E11"/>
    <mergeCell ref="F9:F11"/>
    <mergeCell ref="G9:H9"/>
    <mergeCell ref="G10:G11"/>
    <mergeCell ref="H10:H11"/>
  </mergeCells>
  <pageMargins left="0.7" right="0.7" top="0.75" bottom="0.75" header="0.3" footer="0.3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9"/>
  <sheetViews>
    <sheetView topLeftCell="A64" zoomScale="90" zoomScaleNormal="90" workbookViewId="0">
      <selection activeCell="X9" sqref="X9"/>
    </sheetView>
  </sheetViews>
  <sheetFormatPr defaultRowHeight="15" x14ac:dyDescent="0.25"/>
  <cols>
    <col min="1" max="1" width="29.5703125" customWidth="1"/>
    <col min="2" max="2" width="9.140625" hidden="1" customWidth="1"/>
    <col min="3" max="3" width="8" customWidth="1"/>
    <col min="4" max="4" width="9.140625" hidden="1" customWidth="1"/>
    <col min="5" max="5" width="10.140625" customWidth="1"/>
    <col min="6" max="6" width="15.85546875" customWidth="1"/>
    <col min="7" max="7" width="0.140625" customWidth="1"/>
    <col min="8" max="8" width="7.85546875" customWidth="1"/>
    <col min="9" max="9" width="9.140625" hidden="1" customWidth="1"/>
    <col min="10" max="10" width="11.28515625" customWidth="1"/>
    <col min="11" max="11" width="9.140625" hidden="1" customWidth="1"/>
    <col min="12" max="12" width="16.28515625" customWidth="1"/>
    <col min="13" max="13" width="9.140625" hidden="1" customWidth="1"/>
    <col min="14" max="14" width="8.28515625" customWidth="1"/>
    <col min="15" max="15" width="11.5703125" customWidth="1"/>
    <col min="16" max="16" width="13.42578125" customWidth="1"/>
    <col min="17" max="17" width="8" customWidth="1"/>
    <col min="18" max="18" width="10.7109375" customWidth="1"/>
    <col min="19" max="19" width="15.85546875" customWidth="1"/>
    <col min="20" max="20" width="17.5703125" customWidth="1"/>
    <col min="21" max="21" width="13.5703125" bestFit="1" customWidth="1"/>
  </cols>
  <sheetData>
    <row r="1" spans="1:19" x14ac:dyDescent="0.25">
      <c r="A1" s="8"/>
      <c r="M1" s="17"/>
      <c r="N1" s="83" t="s">
        <v>8</v>
      </c>
      <c r="O1" s="83"/>
      <c r="P1" s="83"/>
      <c r="Q1" s="83"/>
      <c r="R1" s="83"/>
      <c r="S1" s="83"/>
    </row>
    <row r="2" spans="1:19" ht="56.25" customHeight="1" x14ac:dyDescent="0.25">
      <c r="A2" s="1"/>
      <c r="M2" s="84" t="s">
        <v>34</v>
      </c>
      <c r="N2" s="84"/>
      <c r="O2" s="84"/>
      <c r="P2" s="84"/>
      <c r="Q2" s="84"/>
      <c r="R2" s="84"/>
      <c r="S2" s="84"/>
    </row>
    <row r="3" spans="1:19" ht="16.5" hidden="1" x14ac:dyDescent="0.25">
      <c r="A3" s="1"/>
    </row>
    <row r="4" spans="1:19" ht="16.5" hidden="1" x14ac:dyDescent="0.25">
      <c r="A4" s="1"/>
    </row>
    <row r="5" spans="1:19" ht="16.5" hidden="1" x14ac:dyDescent="0.25">
      <c r="A5" s="1"/>
    </row>
    <row r="6" spans="1:19" ht="16.5" hidden="1" x14ac:dyDescent="0.25">
      <c r="A6" s="1"/>
    </row>
    <row r="7" spans="1:19" ht="16.5" x14ac:dyDescent="0.25">
      <c r="A7" s="73" t="s">
        <v>82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110"/>
      <c r="R7" s="110"/>
      <c r="S7" s="110"/>
    </row>
    <row r="8" spans="1:19" x14ac:dyDescent="0.25">
      <c r="A8" s="7"/>
    </row>
    <row r="9" spans="1:19" ht="31.5" customHeight="1" x14ac:dyDescent="0.25">
      <c r="A9" s="94" t="s">
        <v>1</v>
      </c>
      <c r="B9" s="65" t="s">
        <v>9</v>
      </c>
      <c r="C9" s="65"/>
      <c r="D9" s="65"/>
      <c r="E9" s="65"/>
      <c r="F9" s="65"/>
      <c r="G9" s="65" t="s">
        <v>10</v>
      </c>
      <c r="H9" s="65"/>
      <c r="I9" s="65"/>
      <c r="J9" s="65"/>
      <c r="K9" s="65"/>
      <c r="L9" s="65"/>
      <c r="M9" s="65"/>
      <c r="N9" s="65" t="s">
        <v>11</v>
      </c>
      <c r="O9" s="65"/>
      <c r="P9" s="65"/>
      <c r="Q9" s="65" t="s">
        <v>16</v>
      </c>
      <c r="R9" s="65"/>
      <c r="S9" s="65"/>
    </row>
    <row r="10" spans="1:19" ht="45" x14ac:dyDescent="0.25">
      <c r="A10" s="95"/>
      <c r="B10" s="65" t="s">
        <v>12</v>
      </c>
      <c r="C10" s="65"/>
      <c r="D10" s="65" t="s">
        <v>13</v>
      </c>
      <c r="E10" s="65"/>
      <c r="F10" s="6" t="s">
        <v>19</v>
      </c>
      <c r="G10" s="65" t="s">
        <v>12</v>
      </c>
      <c r="H10" s="65"/>
      <c r="I10" s="65" t="s">
        <v>13</v>
      </c>
      <c r="J10" s="65"/>
      <c r="K10" s="65"/>
      <c r="L10" s="65" t="s">
        <v>19</v>
      </c>
      <c r="M10" s="65"/>
      <c r="N10" s="6" t="s">
        <v>12</v>
      </c>
      <c r="O10" s="6" t="s">
        <v>13</v>
      </c>
      <c r="P10" s="6" t="s">
        <v>19</v>
      </c>
      <c r="Q10" s="6" t="s">
        <v>12</v>
      </c>
      <c r="R10" s="6" t="s">
        <v>13</v>
      </c>
      <c r="S10" s="6" t="s">
        <v>19</v>
      </c>
    </row>
    <row r="11" spans="1:19" x14ac:dyDescent="0.25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13"/>
      <c r="R11" s="13"/>
      <c r="S11" s="13"/>
    </row>
    <row r="12" spans="1:19" x14ac:dyDescent="0.25">
      <c r="A12" s="69" t="s">
        <v>2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92"/>
      <c r="R12" s="92"/>
      <c r="S12" s="93"/>
    </row>
    <row r="13" spans="1:19" x14ac:dyDescent="0.25">
      <c r="A13" s="118" t="s">
        <v>83</v>
      </c>
      <c r="B13" s="65" t="s">
        <v>3</v>
      </c>
      <c r="C13" s="65"/>
      <c r="D13" s="65" t="s">
        <v>3</v>
      </c>
      <c r="E13" s="65"/>
      <c r="F13" s="6" t="s">
        <v>3</v>
      </c>
      <c r="G13" s="65">
        <v>1</v>
      </c>
      <c r="H13" s="65"/>
      <c r="I13" s="65">
        <v>46.2</v>
      </c>
      <c r="J13" s="65"/>
      <c r="K13" s="65"/>
      <c r="L13" s="91" t="s">
        <v>14</v>
      </c>
      <c r="M13" s="91"/>
      <c r="N13" s="6">
        <v>2</v>
      </c>
      <c r="O13" s="6">
        <v>57.5</v>
      </c>
      <c r="P13" s="9">
        <v>1736000</v>
      </c>
      <c r="Q13" s="14" t="s">
        <v>3</v>
      </c>
      <c r="R13" s="14" t="s">
        <v>3</v>
      </c>
      <c r="S13" s="14" t="s">
        <v>3</v>
      </c>
    </row>
    <row r="14" spans="1:19" x14ac:dyDescent="0.25">
      <c r="A14" s="119"/>
      <c r="B14" s="65" t="s">
        <v>3</v>
      </c>
      <c r="C14" s="65"/>
      <c r="D14" s="65" t="s">
        <v>3</v>
      </c>
      <c r="E14" s="65"/>
      <c r="F14" s="6" t="s">
        <v>3</v>
      </c>
      <c r="G14" s="65">
        <v>4</v>
      </c>
      <c r="H14" s="65"/>
      <c r="I14" s="65">
        <v>46.2</v>
      </c>
      <c r="J14" s="65"/>
      <c r="K14" s="65"/>
      <c r="L14" s="91" t="s">
        <v>14</v>
      </c>
      <c r="M14" s="91"/>
      <c r="N14" s="6">
        <v>14</v>
      </c>
      <c r="O14" s="6">
        <v>62.2</v>
      </c>
      <c r="P14" s="9">
        <v>1736000</v>
      </c>
      <c r="Q14" s="14" t="s">
        <v>3</v>
      </c>
      <c r="R14" s="14" t="s">
        <v>3</v>
      </c>
      <c r="S14" s="14" t="s">
        <v>3</v>
      </c>
    </row>
    <row r="15" spans="1:19" x14ac:dyDescent="0.25">
      <c r="A15" s="119"/>
      <c r="B15" s="65" t="s">
        <v>3</v>
      </c>
      <c r="C15" s="65"/>
      <c r="D15" s="65" t="s">
        <v>3</v>
      </c>
      <c r="E15" s="65"/>
      <c r="F15" s="6" t="s">
        <v>3</v>
      </c>
      <c r="G15" s="65">
        <v>9</v>
      </c>
      <c r="H15" s="65"/>
      <c r="I15" s="65">
        <v>48.4</v>
      </c>
      <c r="J15" s="65"/>
      <c r="K15" s="65"/>
      <c r="L15" s="91" t="s">
        <v>14</v>
      </c>
      <c r="M15" s="91"/>
      <c r="N15" s="6">
        <v>17</v>
      </c>
      <c r="O15" s="6">
        <v>62.2</v>
      </c>
      <c r="P15" s="9">
        <v>1736000</v>
      </c>
      <c r="Q15" s="14" t="s">
        <v>3</v>
      </c>
      <c r="R15" s="14" t="s">
        <v>3</v>
      </c>
      <c r="S15" s="14" t="s">
        <v>3</v>
      </c>
    </row>
    <row r="16" spans="1:19" x14ac:dyDescent="0.25">
      <c r="A16" s="119"/>
      <c r="B16" s="65" t="s">
        <v>3</v>
      </c>
      <c r="C16" s="65"/>
      <c r="D16" s="65" t="s">
        <v>3</v>
      </c>
      <c r="E16" s="65"/>
      <c r="F16" s="6" t="s">
        <v>3</v>
      </c>
      <c r="G16" s="65">
        <v>12</v>
      </c>
      <c r="H16" s="65"/>
      <c r="I16" s="65">
        <v>48.4</v>
      </c>
      <c r="J16" s="65"/>
      <c r="K16" s="65"/>
      <c r="L16" s="91" t="s">
        <v>14</v>
      </c>
      <c r="M16" s="91"/>
      <c r="N16" s="6" t="s">
        <v>3</v>
      </c>
      <c r="O16" s="6" t="s">
        <v>3</v>
      </c>
      <c r="P16" s="6" t="s">
        <v>3</v>
      </c>
      <c r="Q16" s="14" t="s">
        <v>3</v>
      </c>
      <c r="R16" s="14" t="s">
        <v>3</v>
      </c>
      <c r="S16" s="14" t="s">
        <v>3</v>
      </c>
    </row>
    <row r="17" spans="1:19" x14ac:dyDescent="0.25">
      <c r="A17" s="120"/>
      <c r="B17" s="65" t="s">
        <v>3</v>
      </c>
      <c r="C17" s="65"/>
      <c r="D17" s="65" t="s">
        <v>3</v>
      </c>
      <c r="E17" s="65"/>
      <c r="F17" s="6" t="s">
        <v>3</v>
      </c>
      <c r="G17" s="65">
        <v>18</v>
      </c>
      <c r="H17" s="65"/>
      <c r="I17" s="65">
        <v>44.9</v>
      </c>
      <c r="J17" s="65"/>
      <c r="K17" s="65"/>
      <c r="L17" s="91" t="s">
        <v>14</v>
      </c>
      <c r="M17" s="91"/>
      <c r="N17" s="6" t="s">
        <v>3</v>
      </c>
      <c r="O17" s="6" t="s">
        <v>3</v>
      </c>
      <c r="P17" s="6" t="s">
        <v>3</v>
      </c>
      <c r="Q17" s="14" t="s">
        <v>3</v>
      </c>
      <c r="R17" s="14" t="s">
        <v>3</v>
      </c>
      <c r="S17" s="14" t="s">
        <v>3</v>
      </c>
    </row>
    <row r="18" spans="1:19" s="16" customFormat="1" x14ac:dyDescent="0.25">
      <c r="A18" s="99" t="s">
        <v>40</v>
      </c>
      <c r="B18" s="99"/>
      <c r="C18" s="117"/>
      <c r="D18" s="117"/>
      <c r="E18" s="117"/>
      <c r="F18" s="117"/>
      <c r="G18" s="35"/>
      <c r="H18" s="35">
        <v>5</v>
      </c>
      <c r="I18" s="35"/>
      <c r="J18" s="35">
        <f>I13+I14+I15+I16+I17</f>
        <v>234.10000000000002</v>
      </c>
      <c r="K18" s="35"/>
      <c r="L18" s="37">
        <v>6650000</v>
      </c>
      <c r="M18" s="35" t="e">
        <f t="shared" ref="M18" si="0">L13+L14+L15+L16+L17</f>
        <v>#VALUE!</v>
      </c>
      <c r="N18" s="35">
        <v>3</v>
      </c>
      <c r="O18" s="35">
        <v>181.9</v>
      </c>
      <c r="P18" s="37">
        <v>5208000</v>
      </c>
      <c r="Q18" s="30"/>
      <c r="R18" s="30"/>
      <c r="S18" s="30"/>
    </row>
    <row r="19" spans="1:19" ht="15.75" customHeight="1" x14ac:dyDescent="0.25">
      <c r="A19" s="85" t="s">
        <v>41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7"/>
    </row>
    <row r="20" spans="1:19" ht="15.75" customHeight="1" x14ac:dyDescent="0.25">
      <c r="A20" s="85" t="s">
        <v>21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7"/>
    </row>
    <row r="21" spans="1:19" ht="44.25" customHeight="1" x14ac:dyDescent="0.25">
      <c r="A21" s="96" t="s">
        <v>84</v>
      </c>
      <c r="B21" s="65">
        <v>1</v>
      </c>
      <c r="C21" s="65"/>
      <c r="D21" s="65">
        <v>36.1</v>
      </c>
      <c r="E21" s="65"/>
      <c r="F21" s="9">
        <v>960000</v>
      </c>
      <c r="G21" s="65">
        <v>3</v>
      </c>
      <c r="H21" s="65"/>
      <c r="I21" s="65">
        <v>47.8</v>
      </c>
      <c r="J21" s="65"/>
      <c r="K21" s="65"/>
      <c r="L21" s="65" t="s">
        <v>14</v>
      </c>
      <c r="M21" s="65"/>
      <c r="N21" s="6">
        <v>8</v>
      </c>
      <c r="O21" s="6">
        <v>64.900000000000006</v>
      </c>
      <c r="P21" s="9">
        <v>1736000</v>
      </c>
      <c r="Q21" s="14" t="s">
        <v>3</v>
      </c>
      <c r="R21" s="14" t="s">
        <v>3</v>
      </c>
      <c r="S21" s="14" t="s">
        <v>3</v>
      </c>
    </row>
    <row r="22" spans="1:19" x14ac:dyDescent="0.25">
      <c r="A22" s="96"/>
      <c r="B22" s="65">
        <v>28</v>
      </c>
      <c r="C22" s="65"/>
      <c r="D22" s="65">
        <v>35.799999999999997</v>
      </c>
      <c r="E22" s="65"/>
      <c r="F22" s="9">
        <v>960000</v>
      </c>
      <c r="G22" s="65">
        <v>19</v>
      </c>
      <c r="H22" s="65"/>
      <c r="I22" s="65">
        <v>48.6</v>
      </c>
      <c r="J22" s="65"/>
      <c r="K22" s="65"/>
      <c r="L22" s="65" t="s">
        <v>14</v>
      </c>
      <c r="M22" s="65"/>
      <c r="N22" s="6">
        <v>9</v>
      </c>
      <c r="O22" s="6">
        <v>64.7</v>
      </c>
      <c r="P22" s="9">
        <v>1736000</v>
      </c>
      <c r="Q22" s="14" t="s">
        <v>3</v>
      </c>
      <c r="R22" s="14" t="s">
        <v>3</v>
      </c>
      <c r="S22" s="14" t="s">
        <v>3</v>
      </c>
    </row>
    <row r="23" spans="1:19" x14ac:dyDescent="0.25">
      <c r="A23" s="96"/>
      <c r="B23" s="65" t="s">
        <v>3</v>
      </c>
      <c r="C23" s="65"/>
      <c r="D23" s="65" t="s">
        <v>3</v>
      </c>
      <c r="E23" s="65"/>
      <c r="F23" s="6" t="s">
        <v>3</v>
      </c>
      <c r="G23" s="65">
        <v>26</v>
      </c>
      <c r="H23" s="65"/>
      <c r="I23" s="65">
        <v>47.7</v>
      </c>
      <c r="J23" s="65"/>
      <c r="K23" s="65"/>
      <c r="L23" s="65" t="s">
        <v>14</v>
      </c>
      <c r="M23" s="65"/>
      <c r="N23" s="6">
        <v>25</v>
      </c>
      <c r="O23" s="6">
        <v>64.900000000000006</v>
      </c>
      <c r="P23" s="9">
        <v>1736000</v>
      </c>
      <c r="Q23" s="14" t="s">
        <v>3</v>
      </c>
      <c r="R23" s="14" t="s">
        <v>3</v>
      </c>
      <c r="S23" s="14" t="s">
        <v>3</v>
      </c>
    </row>
    <row r="24" spans="1:19" x14ac:dyDescent="0.25">
      <c r="A24" s="96"/>
      <c r="B24" s="65" t="s">
        <v>3</v>
      </c>
      <c r="C24" s="65"/>
      <c r="D24" s="65" t="s">
        <v>3</v>
      </c>
      <c r="E24" s="65"/>
      <c r="F24" s="6" t="s">
        <v>3</v>
      </c>
      <c r="G24" s="65">
        <v>27</v>
      </c>
      <c r="H24" s="65"/>
      <c r="I24" s="65">
        <v>52.9</v>
      </c>
      <c r="J24" s="65"/>
      <c r="K24" s="65"/>
      <c r="L24" s="65" t="s">
        <v>14</v>
      </c>
      <c r="M24" s="65"/>
      <c r="N24" s="6">
        <v>29</v>
      </c>
      <c r="O24" s="6">
        <v>65</v>
      </c>
      <c r="P24" s="9">
        <v>1736000</v>
      </c>
      <c r="Q24" s="14" t="s">
        <v>3</v>
      </c>
      <c r="R24" s="14" t="s">
        <v>3</v>
      </c>
      <c r="S24" s="14" t="s">
        <v>3</v>
      </c>
    </row>
    <row r="25" spans="1:19" x14ac:dyDescent="0.25">
      <c r="A25" s="81" t="s">
        <v>40</v>
      </c>
      <c r="B25" s="82"/>
      <c r="C25" s="35">
        <v>2</v>
      </c>
      <c r="D25" s="35"/>
      <c r="E25" s="35">
        <f>D21+D22</f>
        <v>71.900000000000006</v>
      </c>
      <c r="F25" s="37">
        <v>1920000</v>
      </c>
      <c r="G25" s="35"/>
      <c r="H25" s="35">
        <v>4</v>
      </c>
      <c r="I25" s="35"/>
      <c r="J25" s="35">
        <f>I21+I22+I23+I24</f>
        <v>197.00000000000003</v>
      </c>
      <c r="K25" s="35"/>
      <c r="L25" s="35">
        <v>5320000</v>
      </c>
      <c r="M25" s="35"/>
      <c r="N25" s="35">
        <v>4</v>
      </c>
      <c r="O25" s="35">
        <f>O21+O22+O23+O24</f>
        <v>259.5</v>
      </c>
      <c r="P25" s="36">
        <v>6944000</v>
      </c>
      <c r="Q25" s="30"/>
      <c r="R25" s="30"/>
      <c r="S25" s="30"/>
    </row>
    <row r="26" spans="1:19" ht="19.899999999999999" customHeight="1" x14ac:dyDescent="0.25">
      <c r="A26" s="113" t="s">
        <v>43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1"/>
      <c r="R26" s="111"/>
      <c r="S26" s="112"/>
    </row>
    <row r="27" spans="1:19" ht="15" customHeight="1" x14ac:dyDescent="0.25">
      <c r="A27" s="85" t="s">
        <v>18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7"/>
    </row>
    <row r="28" spans="1:19" ht="15" customHeight="1" x14ac:dyDescent="0.25">
      <c r="A28" s="85" t="s">
        <v>20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7"/>
    </row>
    <row r="29" spans="1:19" x14ac:dyDescent="0.25">
      <c r="A29" s="69" t="s">
        <v>5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0"/>
    </row>
    <row r="30" spans="1:19" x14ac:dyDescent="0.25">
      <c r="A30" s="102" t="s">
        <v>85</v>
      </c>
      <c r="B30" s="103"/>
      <c r="C30" s="65">
        <v>14</v>
      </c>
      <c r="D30" s="65"/>
      <c r="E30" s="6">
        <v>31.4</v>
      </c>
      <c r="F30" s="91">
        <v>960000</v>
      </c>
      <c r="G30" s="91"/>
      <c r="H30" s="65">
        <v>1</v>
      </c>
      <c r="I30" s="65"/>
      <c r="J30" s="6">
        <v>48.1</v>
      </c>
      <c r="K30" s="65" t="s">
        <v>14</v>
      </c>
      <c r="L30" s="65"/>
      <c r="M30" s="65">
        <v>9</v>
      </c>
      <c r="N30" s="65"/>
      <c r="O30" s="6">
        <v>61.6</v>
      </c>
      <c r="P30" s="9">
        <v>1736000</v>
      </c>
      <c r="Q30" s="14" t="s">
        <v>3</v>
      </c>
      <c r="R30" s="14" t="s">
        <v>3</v>
      </c>
      <c r="S30" s="14" t="s">
        <v>3</v>
      </c>
    </row>
    <row r="31" spans="1:19" x14ac:dyDescent="0.25">
      <c r="A31" s="104"/>
      <c r="B31" s="105"/>
      <c r="C31" s="65">
        <v>20</v>
      </c>
      <c r="D31" s="65"/>
      <c r="E31" s="6">
        <v>32.200000000000003</v>
      </c>
      <c r="F31" s="91">
        <v>960000</v>
      </c>
      <c r="G31" s="91"/>
      <c r="H31" s="65">
        <v>3</v>
      </c>
      <c r="I31" s="65"/>
      <c r="J31" s="6">
        <v>46.7</v>
      </c>
      <c r="K31" s="65" t="s">
        <v>14</v>
      </c>
      <c r="L31" s="65"/>
      <c r="M31" s="65">
        <v>12</v>
      </c>
      <c r="N31" s="65"/>
      <c r="O31" s="6">
        <v>61</v>
      </c>
      <c r="P31" s="9">
        <v>1736000</v>
      </c>
      <c r="Q31" s="14" t="s">
        <v>3</v>
      </c>
      <c r="R31" s="14" t="s">
        <v>3</v>
      </c>
      <c r="S31" s="14" t="s">
        <v>3</v>
      </c>
    </row>
    <row r="32" spans="1:19" x14ac:dyDescent="0.25">
      <c r="A32" s="104"/>
      <c r="B32" s="105"/>
      <c r="C32" s="65">
        <v>23</v>
      </c>
      <c r="D32" s="65"/>
      <c r="E32" s="6">
        <v>29.8</v>
      </c>
      <c r="F32" s="91">
        <v>960000</v>
      </c>
      <c r="G32" s="91"/>
      <c r="H32" s="65">
        <v>4</v>
      </c>
      <c r="I32" s="65"/>
      <c r="J32" s="6">
        <v>47.9</v>
      </c>
      <c r="K32" s="65" t="s">
        <v>14</v>
      </c>
      <c r="L32" s="65"/>
      <c r="M32" s="65">
        <v>22</v>
      </c>
      <c r="N32" s="65"/>
      <c r="O32" s="6">
        <v>60.9</v>
      </c>
      <c r="P32" s="9">
        <v>1736000</v>
      </c>
      <c r="Q32" s="14" t="s">
        <v>3</v>
      </c>
      <c r="R32" s="14" t="s">
        <v>3</v>
      </c>
      <c r="S32" s="14" t="s">
        <v>3</v>
      </c>
    </row>
    <row r="33" spans="1:19" x14ac:dyDescent="0.25">
      <c r="A33" s="104"/>
      <c r="B33" s="105"/>
      <c r="C33" s="65">
        <v>26</v>
      </c>
      <c r="D33" s="65"/>
      <c r="E33" s="6">
        <v>31.9</v>
      </c>
      <c r="F33" s="91">
        <v>960000</v>
      </c>
      <c r="G33" s="91"/>
      <c r="H33" s="65">
        <v>7</v>
      </c>
      <c r="I33" s="65"/>
      <c r="J33" s="6">
        <v>48.8</v>
      </c>
      <c r="K33" s="65" t="s">
        <v>14</v>
      </c>
      <c r="L33" s="65"/>
      <c r="M33" s="65">
        <v>25</v>
      </c>
      <c r="N33" s="65"/>
      <c r="O33" s="6">
        <v>61.3</v>
      </c>
      <c r="P33" s="9">
        <v>1736000</v>
      </c>
      <c r="Q33" s="14" t="s">
        <v>3</v>
      </c>
      <c r="R33" s="14" t="s">
        <v>3</v>
      </c>
      <c r="S33" s="14" t="s">
        <v>3</v>
      </c>
    </row>
    <row r="34" spans="1:19" x14ac:dyDescent="0.25">
      <c r="A34" s="104"/>
      <c r="B34" s="105"/>
      <c r="C34" s="65">
        <v>44</v>
      </c>
      <c r="D34" s="65"/>
      <c r="E34" s="6">
        <v>32.4</v>
      </c>
      <c r="F34" s="91">
        <v>960000</v>
      </c>
      <c r="G34" s="91"/>
      <c r="H34" s="65">
        <v>10</v>
      </c>
      <c r="I34" s="65"/>
      <c r="J34" s="6">
        <v>48.2</v>
      </c>
      <c r="K34" s="65" t="s">
        <v>14</v>
      </c>
      <c r="L34" s="65"/>
      <c r="M34" s="65">
        <v>28</v>
      </c>
      <c r="N34" s="65"/>
      <c r="O34" s="6">
        <v>60.7</v>
      </c>
      <c r="P34" s="9">
        <v>1736000</v>
      </c>
      <c r="Q34" s="14" t="s">
        <v>3</v>
      </c>
      <c r="R34" s="14" t="s">
        <v>3</v>
      </c>
      <c r="S34" s="14" t="s">
        <v>3</v>
      </c>
    </row>
    <row r="35" spans="1:19" x14ac:dyDescent="0.25">
      <c r="A35" s="104"/>
      <c r="B35" s="105"/>
      <c r="C35" s="65">
        <v>59</v>
      </c>
      <c r="D35" s="65"/>
      <c r="E35" s="6">
        <v>31.3</v>
      </c>
      <c r="F35" s="91">
        <v>960000</v>
      </c>
      <c r="G35" s="91"/>
      <c r="H35" s="65">
        <v>18</v>
      </c>
      <c r="I35" s="65"/>
      <c r="J35" s="6">
        <v>48.6</v>
      </c>
      <c r="K35" s="65" t="s">
        <v>14</v>
      </c>
      <c r="L35" s="65"/>
      <c r="M35" s="65">
        <v>36</v>
      </c>
      <c r="N35" s="65"/>
      <c r="O35" s="6">
        <v>61.4</v>
      </c>
      <c r="P35" s="9">
        <v>1736000</v>
      </c>
      <c r="Q35" s="14" t="s">
        <v>3</v>
      </c>
      <c r="R35" s="14" t="s">
        <v>3</v>
      </c>
      <c r="S35" s="14" t="s">
        <v>3</v>
      </c>
    </row>
    <row r="36" spans="1:19" x14ac:dyDescent="0.25">
      <c r="A36" s="104"/>
      <c r="B36" s="105"/>
      <c r="C36" s="90"/>
      <c r="D36" s="90"/>
      <c r="E36" s="13"/>
      <c r="F36" s="90"/>
      <c r="G36" s="90"/>
      <c r="H36" s="65">
        <v>24</v>
      </c>
      <c r="I36" s="65"/>
      <c r="J36" s="6">
        <v>48.4</v>
      </c>
      <c r="K36" s="65" t="s">
        <v>14</v>
      </c>
      <c r="L36" s="65"/>
      <c r="M36" s="65">
        <v>49</v>
      </c>
      <c r="N36" s="65"/>
      <c r="O36" s="6">
        <v>61.2</v>
      </c>
      <c r="P36" s="9">
        <v>1736000</v>
      </c>
      <c r="Q36" s="14" t="s">
        <v>3</v>
      </c>
      <c r="R36" s="14" t="s">
        <v>3</v>
      </c>
      <c r="S36" s="14" t="s">
        <v>3</v>
      </c>
    </row>
    <row r="37" spans="1:19" x14ac:dyDescent="0.25">
      <c r="A37" s="104"/>
      <c r="B37" s="105"/>
      <c r="C37" s="65"/>
      <c r="D37" s="65"/>
      <c r="E37" s="6"/>
      <c r="F37" s="91"/>
      <c r="G37" s="91"/>
      <c r="H37" s="65">
        <v>27</v>
      </c>
      <c r="I37" s="65"/>
      <c r="J37" s="6">
        <v>48.9</v>
      </c>
      <c r="K37" s="65" t="s">
        <v>14</v>
      </c>
      <c r="L37" s="65"/>
      <c r="M37" s="65">
        <v>52</v>
      </c>
      <c r="N37" s="65"/>
      <c r="O37" s="6">
        <v>61.8</v>
      </c>
      <c r="P37" s="9">
        <v>1736000</v>
      </c>
      <c r="Q37" s="14" t="s">
        <v>3</v>
      </c>
      <c r="R37" s="14" t="s">
        <v>3</v>
      </c>
      <c r="S37" s="14" t="s">
        <v>3</v>
      </c>
    </row>
    <row r="38" spans="1:19" x14ac:dyDescent="0.25">
      <c r="A38" s="104"/>
      <c r="B38" s="105"/>
      <c r="C38" s="65"/>
      <c r="D38" s="65"/>
      <c r="E38" s="6"/>
      <c r="F38" s="91"/>
      <c r="G38" s="91"/>
      <c r="H38" s="65">
        <v>31</v>
      </c>
      <c r="I38" s="65"/>
      <c r="J38" s="6">
        <v>48.6</v>
      </c>
      <c r="K38" s="65" t="s">
        <v>14</v>
      </c>
      <c r="L38" s="65"/>
      <c r="M38" s="65">
        <v>55</v>
      </c>
      <c r="N38" s="65"/>
      <c r="O38" s="6">
        <v>61.4</v>
      </c>
      <c r="P38" s="9">
        <v>1736000</v>
      </c>
      <c r="Q38" s="14" t="s">
        <v>3</v>
      </c>
      <c r="R38" s="14" t="s">
        <v>3</v>
      </c>
      <c r="S38" s="14" t="s">
        <v>3</v>
      </c>
    </row>
    <row r="39" spans="1:19" x14ac:dyDescent="0.25">
      <c r="A39" s="104"/>
      <c r="B39" s="105"/>
      <c r="C39" s="65"/>
      <c r="D39" s="65"/>
      <c r="E39" s="6"/>
      <c r="F39" s="91"/>
      <c r="G39" s="91"/>
      <c r="H39" s="65">
        <v>33</v>
      </c>
      <c r="I39" s="65"/>
      <c r="J39" s="6">
        <v>47.3</v>
      </c>
      <c r="K39" s="65" t="s">
        <v>14</v>
      </c>
      <c r="L39" s="65"/>
      <c r="M39" s="65"/>
      <c r="N39" s="65"/>
      <c r="O39" s="6"/>
      <c r="P39" s="6"/>
      <c r="Q39" s="14" t="s">
        <v>3</v>
      </c>
      <c r="R39" s="14" t="s">
        <v>3</v>
      </c>
      <c r="S39" s="14" t="s">
        <v>3</v>
      </c>
    </row>
    <row r="40" spans="1:19" x14ac:dyDescent="0.25">
      <c r="A40" s="104"/>
      <c r="B40" s="105"/>
      <c r="C40" s="90"/>
      <c r="D40" s="90"/>
      <c r="E40" s="13"/>
      <c r="F40" s="90"/>
      <c r="G40" s="90"/>
      <c r="H40" s="65">
        <v>43</v>
      </c>
      <c r="I40" s="65"/>
      <c r="J40" s="6">
        <v>50</v>
      </c>
      <c r="K40" s="65" t="s">
        <v>14</v>
      </c>
      <c r="L40" s="65"/>
      <c r="M40" s="65"/>
      <c r="N40" s="65"/>
      <c r="O40" s="6"/>
      <c r="P40" s="6"/>
      <c r="Q40" s="14" t="s">
        <v>3</v>
      </c>
      <c r="R40" s="14" t="s">
        <v>3</v>
      </c>
      <c r="S40" s="14" t="s">
        <v>3</v>
      </c>
    </row>
    <row r="41" spans="1:19" x14ac:dyDescent="0.25">
      <c r="A41" s="104"/>
      <c r="B41" s="105"/>
      <c r="C41" s="65"/>
      <c r="D41" s="65"/>
      <c r="E41" s="6"/>
      <c r="F41" s="65"/>
      <c r="G41" s="65"/>
      <c r="H41" s="65">
        <v>46</v>
      </c>
      <c r="I41" s="65"/>
      <c r="J41" s="6">
        <v>47.2</v>
      </c>
      <c r="K41" s="65" t="s">
        <v>14</v>
      </c>
      <c r="L41" s="65"/>
      <c r="M41" s="65"/>
      <c r="N41" s="65"/>
      <c r="O41" s="6"/>
      <c r="P41" s="6"/>
      <c r="Q41" s="14" t="s">
        <v>3</v>
      </c>
      <c r="R41" s="14" t="s">
        <v>3</v>
      </c>
      <c r="S41" s="14" t="s">
        <v>3</v>
      </c>
    </row>
    <row r="42" spans="1:19" x14ac:dyDescent="0.25">
      <c r="A42" s="104"/>
      <c r="B42" s="105"/>
      <c r="C42" s="65"/>
      <c r="D42" s="65"/>
      <c r="E42" s="6"/>
      <c r="F42" s="65"/>
      <c r="G42" s="65"/>
      <c r="H42" s="65">
        <v>48</v>
      </c>
      <c r="I42" s="65"/>
      <c r="J42" s="6">
        <v>48.2</v>
      </c>
      <c r="K42" s="65" t="s">
        <v>14</v>
      </c>
      <c r="L42" s="65"/>
      <c r="M42" s="65"/>
      <c r="N42" s="65"/>
      <c r="O42" s="6"/>
      <c r="P42" s="6"/>
      <c r="Q42" s="14" t="s">
        <v>3</v>
      </c>
      <c r="R42" s="14" t="s">
        <v>3</v>
      </c>
      <c r="S42" s="14" t="s">
        <v>3</v>
      </c>
    </row>
    <row r="43" spans="1:19" x14ac:dyDescent="0.25">
      <c r="A43" s="106"/>
      <c r="B43" s="107"/>
      <c r="C43" s="65"/>
      <c r="D43" s="65"/>
      <c r="E43" s="6"/>
      <c r="F43" s="65"/>
      <c r="G43" s="65"/>
      <c r="H43" s="65">
        <v>60</v>
      </c>
      <c r="I43" s="65"/>
      <c r="J43" s="6">
        <v>48.5</v>
      </c>
      <c r="K43" s="65" t="s">
        <v>14</v>
      </c>
      <c r="L43" s="65"/>
      <c r="M43" s="65"/>
      <c r="N43" s="65"/>
      <c r="O43" s="6"/>
      <c r="P43" s="6"/>
      <c r="Q43" s="14" t="s">
        <v>3</v>
      </c>
      <c r="R43" s="14" t="s">
        <v>3</v>
      </c>
      <c r="S43" s="14" t="s">
        <v>3</v>
      </c>
    </row>
    <row r="44" spans="1:19" s="16" customFormat="1" ht="15.75" customHeight="1" x14ac:dyDescent="0.25">
      <c r="A44" s="81" t="s">
        <v>40</v>
      </c>
      <c r="B44" s="82"/>
      <c r="C44" s="81">
        <v>6</v>
      </c>
      <c r="D44" s="82"/>
      <c r="E44" s="29">
        <f>E30+E31+E32+E33+E34+E35</f>
        <v>189.00000000000003</v>
      </c>
      <c r="F44" s="88">
        <f t="shared" ref="F44" si="1">F30+F31+F32+F33+F34+F35</f>
        <v>5760000</v>
      </c>
      <c r="G44" s="89"/>
      <c r="H44" s="81">
        <v>14</v>
      </c>
      <c r="I44" s="82"/>
      <c r="J44" s="29">
        <v>675.4</v>
      </c>
      <c r="K44" s="88">
        <v>18620000</v>
      </c>
      <c r="L44" s="89"/>
      <c r="M44" s="81">
        <v>9</v>
      </c>
      <c r="N44" s="82"/>
      <c r="O44" s="29">
        <v>551.29999999999995</v>
      </c>
      <c r="P44" s="45">
        <v>15624000</v>
      </c>
      <c r="Q44" s="30" t="s">
        <v>3</v>
      </c>
      <c r="R44" s="30" t="s">
        <v>3</v>
      </c>
      <c r="S44" s="30" t="s">
        <v>3</v>
      </c>
    </row>
    <row r="45" spans="1:19" ht="23.45" customHeight="1" x14ac:dyDescent="0.25">
      <c r="A45" s="85" t="s">
        <v>42</v>
      </c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111"/>
      <c r="R45" s="111"/>
      <c r="S45" s="112"/>
    </row>
    <row r="46" spans="1:19" ht="15.75" customHeight="1" x14ac:dyDescent="0.25">
      <c r="A46" s="97" t="s">
        <v>22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20"/>
      <c r="R46" s="20"/>
      <c r="S46" s="20"/>
    </row>
    <row r="47" spans="1:19" x14ac:dyDescent="0.25">
      <c r="A47" s="102" t="s">
        <v>86</v>
      </c>
      <c r="B47" s="103"/>
      <c r="C47" s="65">
        <v>8</v>
      </c>
      <c r="D47" s="65"/>
      <c r="E47" s="6">
        <v>33.1</v>
      </c>
      <c r="F47" s="91">
        <v>960000</v>
      </c>
      <c r="G47" s="91"/>
      <c r="H47" s="65">
        <v>12</v>
      </c>
      <c r="I47" s="65"/>
      <c r="J47" s="6">
        <v>47.9</v>
      </c>
      <c r="K47" s="65" t="s">
        <v>14</v>
      </c>
      <c r="L47" s="65"/>
      <c r="M47" s="65">
        <v>6</v>
      </c>
      <c r="N47" s="65"/>
      <c r="O47" s="6">
        <v>62.3</v>
      </c>
      <c r="P47" s="9">
        <v>1736000</v>
      </c>
      <c r="Q47" s="18">
        <v>54</v>
      </c>
      <c r="R47" s="18">
        <v>84.2</v>
      </c>
      <c r="S47" s="11">
        <v>2583350</v>
      </c>
    </row>
    <row r="48" spans="1:19" x14ac:dyDescent="0.25">
      <c r="A48" s="104"/>
      <c r="B48" s="105"/>
      <c r="C48" s="65">
        <v>24</v>
      </c>
      <c r="D48" s="65"/>
      <c r="E48" s="6">
        <v>33.1</v>
      </c>
      <c r="F48" s="91">
        <v>960000</v>
      </c>
      <c r="G48" s="91"/>
      <c r="H48" s="65">
        <v>17</v>
      </c>
      <c r="I48" s="65"/>
      <c r="J48" s="6">
        <v>47.9</v>
      </c>
      <c r="K48" s="65" t="s">
        <v>14</v>
      </c>
      <c r="L48" s="65"/>
      <c r="M48" s="65">
        <v>10</v>
      </c>
      <c r="N48" s="65"/>
      <c r="O48" s="6">
        <v>65.400000000000006</v>
      </c>
      <c r="P48" s="9">
        <v>1736000</v>
      </c>
      <c r="Q48" s="18">
        <v>62</v>
      </c>
      <c r="R48" s="18">
        <v>84.4</v>
      </c>
      <c r="S48" s="11">
        <v>2583350</v>
      </c>
    </row>
    <row r="49" spans="1:21" x14ac:dyDescent="0.25">
      <c r="A49" s="104"/>
      <c r="B49" s="105"/>
      <c r="C49" s="65">
        <v>35</v>
      </c>
      <c r="D49" s="65"/>
      <c r="E49" s="6">
        <v>32.700000000000003</v>
      </c>
      <c r="F49" s="91">
        <v>960000</v>
      </c>
      <c r="G49" s="91"/>
      <c r="H49" s="65">
        <v>40</v>
      </c>
      <c r="I49" s="65"/>
      <c r="J49" s="10">
        <v>49.6</v>
      </c>
      <c r="K49" s="65" t="s">
        <v>14</v>
      </c>
      <c r="L49" s="65"/>
      <c r="M49" s="65">
        <v>15</v>
      </c>
      <c r="N49" s="65"/>
      <c r="O49" s="6">
        <v>65.400000000000006</v>
      </c>
      <c r="P49" s="9">
        <v>1736000</v>
      </c>
      <c r="Q49" s="15" t="s">
        <v>3</v>
      </c>
      <c r="R49" s="15" t="s">
        <v>3</v>
      </c>
      <c r="S49" s="15" t="s">
        <v>3</v>
      </c>
    </row>
    <row r="50" spans="1:21" x14ac:dyDescent="0.25">
      <c r="A50" s="104"/>
      <c r="B50" s="105"/>
      <c r="C50" s="65"/>
      <c r="D50" s="65"/>
      <c r="E50" s="6"/>
      <c r="F50" s="65"/>
      <c r="G50" s="65"/>
      <c r="H50" s="65"/>
      <c r="I50" s="65"/>
      <c r="J50" s="6"/>
      <c r="K50" s="65"/>
      <c r="L50" s="65"/>
      <c r="M50" s="65">
        <v>20</v>
      </c>
      <c r="N50" s="65"/>
      <c r="O50" s="6">
        <v>65.5</v>
      </c>
      <c r="P50" s="9">
        <v>1736000</v>
      </c>
      <c r="Q50" s="15" t="s">
        <v>3</v>
      </c>
      <c r="R50" s="15" t="s">
        <v>3</v>
      </c>
      <c r="S50" s="15" t="s">
        <v>3</v>
      </c>
    </row>
    <row r="51" spans="1:21" x14ac:dyDescent="0.25">
      <c r="A51" s="104"/>
      <c r="B51" s="105"/>
      <c r="C51" s="65"/>
      <c r="D51" s="65"/>
      <c r="E51" s="6"/>
      <c r="F51" s="65"/>
      <c r="G51" s="65"/>
      <c r="H51" s="65"/>
      <c r="I51" s="65"/>
      <c r="J51" s="6"/>
      <c r="K51" s="65"/>
      <c r="L51" s="65"/>
      <c r="M51" s="65">
        <v>21</v>
      </c>
      <c r="N51" s="65"/>
      <c r="O51" s="6">
        <v>61.9</v>
      </c>
      <c r="P51" s="9">
        <v>1736000</v>
      </c>
      <c r="Q51" s="15" t="s">
        <v>3</v>
      </c>
      <c r="R51" s="15" t="s">
        <v>3</v>
      </c>
      <c r="S51" s="15" t="s">
        <v>3</v>
      </c>
    </row>
    <row r="52" spans="1:21" x14ac:dyDescent="0.25">
      <c r="A52" s="104"/>
      <c r="B52" s="105"/>
      <c r="C52" s="65"/>
      <c r="D52" s="65"/>
      <c r="E52" s="6"/>
      <c r="F52" s="65"/>
      <c r="G52" s="65"/>
      <c r="H52" s="65"/>
      <c r="I52" s="65"/>
      <c r="J52" s="6"/>
      <c r="K52" s="65"/>
      <c r="L52" s="65"/>
      <c r="M52" s="65">
        <v>30</v>
      </c>
      <c r="N52" s="65"/>
      <c r="O52" s="6">
        <v>64.900000000000006</v>
      </c>
      <c r="P52" s="9">
        <v>1736000</v>
      </c>
      <c r="Q52" s="15" t="s">
        <v>3</v>
      </c>
      <c r="R52" s="15" t="s">
        <v>3</v>
      </c>
      <c r="S52" s="15" t="s">
        <v>3</v>
      </c>
    </row>
    <row r="53" spans="1:21" x14ac:dyDescent="0.25">
      <c r="A53" s="104"/>
      <c r="B53" s="105"/>
      <c r="C53" s="65"/>
      <c r="D53" s="65"/>
      <c r="E53" s="6"/>
      <c r="F53" s="65"/>
      <c r="G53" s="65"/>
      <c r="H53" s="65"/>
      <c r="I53" s="65"/>
      <c r="J53" s="6"/>
      <c r="K53" s="65"/>
      <c r="L53" s="65"/>
      <c r="M53" s="65">
        <v>34</v>
      </c>
      <c r="N53" s="65"/>
      <c r="O53" s="6">
        <v>64.8</v>
      </c>
      <c r="P53" s="9">
        <v>1736000</v>
      </c>
      <c r="Q53" s="15" t="s">
        <v>3</v>
      </c>
      <c r="R53" s="15" t="s">
        <v>3</v>
      </c>
      <c r="S53" s="15" t="s">
        <v>3</v>
      </c>
    </row>
    <row r="54" spans="1:21" x14ac:dyDescent="0.25">
      <c r="A54" s="104"/>
      <c r="B54" s="105"/>
      <c r="C54" s="65"/>
      <c r="D54" s="65"/>
      <c r="E54" s="6"/>
      <c r="F54" s="65"/>
      <c r="G54" s="65"/>
      <c r="H54" s="65"/>
      <c r="I54" s="65"/>
      <c r="J54" s="6"/>
      <c r="K54" s="65"/>
      <c r="L54" s="65"/>
      <c r="M54" s="65">
        <v>37</v>
      </c>
      <c r="N54" s="65"/>
      <c r="O54" s="6">
        <v>65</v>
      </c>
      <c r="P54" s="9">
        <v>1736000</v>
      </c>
      <c r="Q54" s="15" t="s">
        <v>3</v>
      </c>
      <c r="R54" s="15" t="s">
        <v>3</v>
      </c>
      <c r="S54" s="15" t="s">
        <v>3</v>
      </c>
    </row>
    <row r="55" spans="1:21" x14ac:dyDescent="0.25">
      <c r="A55" s="106"/>
      <c r="B55" s="107"/>
      <c r="C55" s="65"/>
      <c r="D55" s="65"/>
      <c r="E55" s="6"/>
      <c r="F55" s="65"/>
      <c r="G55" s="65"/>
      <c r="H55" s="65"/>
      <c r="I55" s="65"/>
      <c r="J55" s="6"/>
      <c r="K55" s="65"/>
      <c r="L55" s="65"/>
      <c r="M55" s="65">
        <v>38</v>
      </c>
      <c r="N55" s="65"/>
      <c r="O55" s="6">
        <v>64.8</v>
      </c>
      <c r="P55" s="9">
        <v>1736000</v>
      </c>
      <c r="Q55" s="15" t="s">
        <v>3</v>
      </c>
      <c r="R55" s="15" t="s">
        <v>3</v>
      </c>
      <c r="S55" s="15" t="s">
        <v>3</v>
      </c>
    </row>
    <row r="56" spans="1:21" ht="24" customHeight="1" x14ac:dyDescent="0.25">
      <c r="A56" s="81" t="s">
        <v>40</v>
      </c>
      <c r="B56" s="82"/>
      <c r="C56" s="99">
        <v>3</v>
      </c>
      <c r="D56" s="99"/>
      <c r="E56" s="35">
        <v>98.9</v>
      </c>
      <c r="F56" s="98">
        <f>F47+F48+F49</f>
        <v>2880000</v>
      </c>
      <c r="G56" s="99"/>
      <c r="H56" s="99">
        <v>3</v>
      </c>
      <c r="I56" s="99"/>
      <c r="J56" s="35">
        <v>145.4</v>
      </c>
      <c r="K56" s="98">
        <v>3990000</v>
      </c>
      <c r="L56" s="99"/>
      <c r="M56" s="99">
        <v>9</v>
      </c>
      <c r="N56" s="99"/>
      <c r="O56" s="35">
        <v>580</v>
      </c>
      <c r="P56" s="35">
        <v>15624000</v>
      </c>
      <c r="Q56" s="38">
        <v>2</v>
      </c>
      <c r="R56" s="38">
        <v>168.6</v>
      </c>
      <c r="S56" s="39">
        <f>S47+S48</f>
        <v>5166700</v>
      </c>
      <c r="U56" s="24"/>
    </row>
    <row r="57" spans="1:21" ht="31.5" customHeight="1" x14ac:dyDescent="0.25">
      <c r="A57" s="85" t="s">
        <v>81</v>
      </c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7"/>
      <c r="U57" s="24"/>
    </row>
    <row r="58" spans="1:21" ht="15.75" customHeight="1" x14ac:dyDescent="0.25">
      <c r="A58" s="97" t="s">
        <v>77</v>
      </c>
      <c r="B58" s="97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28"/>
      <c r="R58" s="28"/>
      <c r="S58" s="28"/>
    </row>
    <row r="59" spans="1:21" x14ac:dyDescent="0.25">
      <c r="A59" s="97" t="s">
        <v>79</v>
      </c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28"/>
      <c r="R59" s="28"/>
      <c r="S59" s="28"/>
    </row>
    <row r="60" spans="1:21" ht="16.5" customHeight="1" x14ac:dyDescent="0.25">
      <c r="A60" s="69" t="s">
        <v>6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92"/>
      <c r="R60" s="92"/>
      <c r="S60" s="93"/>
    </row>
    <row r="61" spans="1:21" x14ac:dyDescent="0.25">
      <c r="A61" s="115" t="s">
        <v>49</v>
      </c>
      <c r="B61" s="116"/>
      <c r="C61" s="65">
        <v>3</v>
      </c>
      <c r="D61" s="65"/>
      <c r="E61" s="6">
        <v>34.299999999999997</v>
      </c>
      <c r="F61" s="91">
        <v>960000</v>
      </c>
      <c r="G61" s="91"/>
      <c r="H61" s="65">
        <v>6</v>
      </c>
      <c r="I61" s="65"/>
      <c r="J61" s="6">
        <v>46.8</v>
      </c>
      <c r="K61" s="65" t="s">
        <v>14</v>
      </c>
      <c r="L61" s="65"/>
      <c r="M61" s="65">
        <v>4</v>
      </c>
      <c r="N61" s="65"/>
      <c r="O61" s="6">
        <v>68</v>
      </c>
      <c r="P61" s="9">
        <v>1736000</v>
      </c>
      <c r="Q61" s="13"/>
      <c r="R61" s="13"/>
      <c r="S61" s="13"/>
    </row>
    <row r="62" spans="1:21" x14ac:dyDescent="0.25">
      <c r="A62" s="104"/>
      <c r="B62" s="105"/>
      <c r="C62" s="65">
        <v>7</v>
      </c>
      <c r="D62" s="65"/>
      <c r="E62" s="6">
        <v>34.200000000000003</v>
      </c>
      <c r="F62" s="91">
        <v>960000</v>
      </c>
      <c r="G62" s="91"/>
      <c r="H62" s="65">
        <v>10</v>
      </c>
      <c r="I62" s="65"/>
      <c r="J62" s="6">
        <v>46.8</v>
      </c>
      <c r="K62" s="65" t="s">
        <v>14</v>
      </c>
      <c r="L62" s="65"/>
      <c r="M62" s="65">
        <v>5</v>
      </c>
      <c r="N62" s="65"/>
      <c r="O62" s="6">
        <v>69.400000000000006</v>
      </c>
      <c r="P62" s="9">
        <v>1736000</v>
      </c>
      <c r="Q62" s="13"/>
      <c r="R62" s="13"/>
      <c r="S62" s="13"/>
    </row>
    <row r="63" spans="1:21" x14ac:dyDescent="0.25">
      <c r="A63" s="104"/>
      <c r="B63" s="105"/>
      <c r="C63" s="65">
        <v>11</v>
      </c>
      <c r="D63" s="65"/>
      <c r="E63" s="6">
        <v>34.4</v>
      </c>
      <c r="F63" s="91">
        <v>960000</v>
      </c>
      <c r="G63" s="91"/>
      <c r="H63" s="65">
        <v>14</v>
      </c>
      <c r="I63" s="65"/>
      <c r="J63" s="6">
        <v>46.8</v>
      </c>
      <c r="K63" s="65" t="s">
        <v>14</v>
      </c>
      <c r="L63" s="65"/>
      <c r="M63" s="65">
        <v>8</v>
      </c>
      <c r="N63" s="65"/>
      <c r="O63" s="6">
        <v>68</v>
      </c>
      <c r="P63" s="9">
        <v>1736000</v>
      </c>
      <c r="Q63" s="13"/>
      <c r="R63" s="13"/>
      <c r="S63" s="13"/>
    </row>
    <row r="64" spans="1:21" x14ac:dyDescent="0.25">
      <c r="A64" s="104"/>
      <c r="B64" s="105"/>
      <c r="C64" s="65">
        <v>19</v>
      </c>
      <c r="D64" s="65"/>
      <c r="E64" s="6">
        <v>34.5</v>
      </c>
      <c r="F64" s="91">
        <v>960000</v>
      </c>
      <c r="G64" s="91"/>
      <c r="H64" s="65">
        <v>22</v>
      </c>
      <c r="I64" s="65"/>
      <c r="J64" s="6">
        <v>47.4</v>
      </c>
      <c r="K64" s="65" t="s">
        <v>14</v>
      </c>
      <c r="L64" s="65"/>
      <c r="M64" s="65">
        <v>24</v>
      </c>
      <c r="N64" s="65"/>
      <c r="O64" s="6">
        <v>67.8</v>
      </c>
      <c r="P64" s="9">
        <v>1736000</v>
      </c>
      <c r="Q64" s="13"/>
      <c r="R64" s="13"/>
      <c r="S64" s="13"/>
    </row>
    <row r="65" spans="1:21" x14ac:dyDescent="0.25">
      <c r="A65" s="104"/>
      <c r="B65" s="105"/>
      <c r="C65" s="65">
        <v>23</v>
      </c>
      <c r="D65" s="65"/>
      <c r="E65" s="6">
        <v>35</v>
      </c>
      <c r="F65" s="91">
        <v>960000</v>
      </c>
      <c r="G65" s="91"/>
      <c r="H65" s="65">
        <v>38</v>
      </c>
      <c r="I65" s="65"/>
      <c r="J65" s="6">
        <v>47.4</v>
      </c>
      <c r="K65" s="65" t="s">
        <v>14</v>
      </c>
      <c r="L65" s="65"/>
      <c r="M65" s="65">
        <v>29</v>
      </c>
      <c r="N65" s="65"/>
      <c r="O65" s="6">
        <v>69</v>
      </c>
      <c r="P65" s="9">
        <v>1736000</v>
      </c>
      <c r="Q65" s="13"/>
      <c r="R65" s="13"/>
      <c r="S65" s="13"/>
    </row>
    <row r="66" spans="1:21" x14ac:dyDescent="0.25">
      <c r="A66" s="104"/>
      <c r="B66" s="105"/>
      <c r="C66" s="65">
        <v>31</v>
      </c>
      <c r="D66" s="65"/>
      <c r="E66" s="6">
        <v>34.1</v>
      </c>
      <c r="F66" s="91">
        <v>960000</v>
      </c>
      <c r="G66" s="91"/>
      <c r="H66" s="65">
        <v>51</v>
      </c>
      <c r="I66" s="65"/>
      <c r="J66" s="6">
        <v>47.1</v>
      </c>
      <c r="K66" s="65" t="s">
        <v>14</v>
      </c>
      <c r="L66" s="65"/>
      <c r="M66" s="65">
        <v>32</v>
      </c>
      <c r="N66" s="65"/>
      <c r="O66" s="6">
        <v>67.599999999999994</v>
      </c>
      <c r="P66" s="9">
        <v>1736000</v>
      </c>
      <c r="Q66" s="13"/>
      <c r="R66" s="13"/>
      <c r="S66" s="13"/>
    </row>
    <row r="67" spans="1:21" x14ac:dyDescent="0.25">
      <c r="A67" s="104"/>
      <c r="B67" s="105"/>
      <c r="C67" s="65">
        <v>35</v>
      </c>
      <c r="D67" s="65"/>
      <c r="E67" s="6">
        <v>33.700000000000003</v>
      </c>
      <c r="F67" s="91">
        <v>960000</v>
      </c>
      <c r="G67" s="91"/>
      <c r="H67" s="65">
        <v>55</v>
      </c>
      <c r="I67" s="65"/>
      <c r="J67" s="6">
        <v>47.1</v>
      </c>
      <c r="K67" s="65" t="s">
        <v>14</v>
      </c>
      <c r="L67" s="65"/>
      <c r="M67" s="65">
        <v>45</v>
      </c>
      <c r="N67" s="65"/>
      <c r="O67" s="6">
        <v>67.599999999999994</v>
      </c>
      <c r="P67" s="9">
        <v>1736000</v>
      </c>
      <c r="Q67" s="13"/>
      <c r="R67" s="13"/>
      <c r="S67" s="13"/>
    </row>
    <row r="68" spans="1:21" x14ac:dyDescent="0.25">
      <c r="A68" s="104"/>
      <c r="B68" s="105"/>
      <c r="C68" s="65">
        <v>42</v>
      </c>
      <c r="D68" s="65"/>
      <c r="E68" s="6">
        <v>34.1</v>
      </c>
      <c r="F68" s="91">
        <v>960000</v>
      </c>
      <c r="G68" s="91"/>
      <c r="H68" s="65"/>
      <c r="I68" s="65"/>
      <c r="J68" s="6"/>
      <c r="K68" s="65"/>
      <c r="L68" s="65"/>
      <c r="M68" s="65">
        <v>48</v>
      </c>
      <c r="N68" s="65"/>
      <c r="O68" s="6">
        <v>68.7</v>
      </c>
      <c r="P68" s="9">
        <v>1736000</v>
      </c>
      <c r="Q68" s="13"/>
      <c r="R68" s="13"/>
      <c r="S68" s="13"/>
    </row>
    <row r="69" spans="1:21" x14ac:dyDescent="0.25">
      <c r="A69" s="104"/>
      <c r="B69" s="105"/>
      <c r="C69" s="65">
        <v>50</v>
      </c>
      <c r="D69" s="65"/>
      <c r="E69" s="6">
        <v>34.1</v>
      </c>
      <c r="F69" s="91">
        <v>960000</v>
      </c>
      <c r="G69" s="91"/>
      <c r="H69" s="100"/>
      <c r="I69" s="100"/>
      <c r="J69" s="12"/>
      <c r="K69" s="100"/>
      <c r="L69" s="100"/>
      <c r="M69" s="65">
        <v>49</v>
      </c>
      <c r="N69" s="65"/>
      <c r="O69" s="6">
        <v>67.599999999999994</v>
      </c>
      <c r="P69" s="9">
        <v>1736000</v>
      </c>
      <c r="Q69" s="13"/>
      <c r="R69" s="13"/>
      <c r="S69" s="13"/>
    </row>
    <row r="70" spans="1:21" x14ac:dyDescent="0.25">
      <c r="A70" s="104"/>
      <c r="B70" s="105"/>
      <c r="C70" s="65">
        <v>54</v>
      </c>
      <c r="D70" s="65"/>
      <c r="E70" s="6">
        <v>34.1</v>
      </c>
      <c r="F70" s="91">
        <v>960000</v>
      </c>
      <c r="G70" s="91"/>
      <c r="H70" s="100"/>
      <c r="I70" s="100"/>
      <c r="J70" s="12"/>
      <c r="K70" s="100"/>
      <c r="L70" s="100"/>
      <c r="M70" s="65">
        <v>52</v>
      </c>
      <c r="N70" s="65"/>
      <c r="O70" s="6">
        <v>68.5</v>
      </c>
      <c r="P70" s="9">
        <v>1736000</v>
      </c>
      <c r="Q70" s="13"/>
      <c r="R70" s="13"/>
      <c r="S70" s="13"/>
    </row>
    <row r="71" spans="1:21" x14ac:dyDescent="0.25">
      <c r="A71" s="106"/>
      <c r="B71" s="107"/>
      <c r="C71" s="65">
        <v>58</v>
      </c>
      <c r="D71" s="65"/>
      <c r="E71" s="6">
        <v>33.799999999999997</v>
      </c>
      <c r="F71" s="91">
        <v>960000</v>
      </c>
      <c r="G71" s="91"/>
      <c r="H71" s="100"/>
      <c r="I71" s="100"/>
      <c r="J71" s="12"/>
      <c r="K71" s="100"/>
      <c r="L71" s="100"/>
      <c r="M71" s="65">
        <v>53</v>
      </c>
      <c r="N71" s="65"/>
      <c r="O71" s="6">
        <v>67.599999999999994</v>
      </c>
      <c r="P71" s="9">
        <v>1736000</v>
      </c>
      <c r="Q71" s="13"/>
      <c r="R71" s="13"/>
      <c r="S71" s="13"/>
      <c r="T71" s="25"/>
      <c r="U71" s="24"/>
    </row>
    <row r="72" spans="1:21" s="27" customFormat="1" ht="31.5" customHeight="1" x14ac:dyDescent="0.25">
      <c r="A72" s="81" t="s">
        <v>40</v>
      </c>
      <c r="B72" s="82"/>
      <c r="C72" s="99">
        <v>11</v>
      </c>
      <c r="D72" s="99"/>
      <c r="E72" s="35">
        <f>E61+E62+E63+E64+E65+E66+E67+E68+E69+E70+E71</f>
        <v>376.30000000000007</v>
      </c>
      <c r="F72" s="101">
        <f t="shared" ref="F72:P72" si="2">F61+F62+F63+F64+F65+F66+F67+F68+F69+F70+F71</f>
        <v>10560000</v>
      </c>
      <c r="G72" s="101">
        <f t="shared" si="2"/>
        <v>0</v>
      </c>
      <c r="H72" s="99">
        <v>7</v>
      </c>
      <c r="I72" s="99"/>
      <c r="J72" s="35">
        <f t="shared" si="2"/>
        <v>329.40000000000003</v>
      </c>
      <c r="K72" s="101">
        <v>9310000</v>
      </c>
      <c r="L72" s="101"/>
      <c r="M72" s="99">
        <v>11</v>
      </c>
      <c r="N72" s="99"/>
      <c r="O72" s="35">
        <f t="shared" si="2"/>
        <v>749.80000000000007</v>
      </c>
      <c r="P72" s="40">
        <f t="shared" si="2"/>
        <v>19096000</v>
      </c>
      <c r="Q72" s="41"/>
      <c r="R72" s="41"/>
      <c r="S72" s="41"/>
    </row>
    <row r="73" spans="1:21" s="27" customFormat="1" ht="21" customHeight="1" x14ac:dyDescent="0.25">
      <c r="A73" s="85" t="s">
        <v>44</v>
      </c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111"/>
      <c r="R73" s="111"/>
      <c r="S73" s="112"/>
    </row>
    <row r="74" spans="1:21" s="27" customFormat="1" ht="21" customHeight="1" x14ac:dyDescent="0.25">
      <c r="A74" s="97" t="s">
        <v>45</v>
      </c>
      <c r="B74" s="97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20"/>
      <c r="R74" s="20"/>
      <c r="S74" s="20"/>
    </row>
    <row r="75" spans="1:21" x14ac:dyDescent="0.25">
      <c r="A75" s="102" t="s">
        <v>87</v>
      </c>
      <c r="B75" s="103"/>
      <c r="C75" s="65">
        <v>3</v>
      </c>
      <c r="D75" s="65"/>
      <c r="E75" s="6">
        <v>33.799999999999997</v>
      </c>
      <c r="F75" s="91">
        <v>960000</v>
      </c>
      <c r="G75" s="91"/>
      <c r="H75" s="65">
        <v>2</v>
      </c>
      <c r="I75" s="65"/>
      <c r="J75" s="6">
        <v>46.9</v>
      </c>
      <c r="K75" s="65" t="s">
        <v>14</v>
      </c>
      <c r="L75" s="65"/>
      <c r="M75" s="65">
        <v>5</v>
      </c>
      <c r="N75" s="65"/>
      <c r="O75" s="6">
        <v>68.900000000000006</v>
      </c>
      <c r="P75" s="9">
        <v>1736000</v>
      </c>
      <c r="Q75" s="13"/>
      <c r="R75" s="13"/>
      <c r="S75" s="13"/>
    </row>
    <row r="76" spans="1:21" x14ac:dyDescent="0.25">
      <c r="A76" s="104"/>
      <c r="B76" s="105"/>
      <c r="C76" s="65">
        <v>15</v>
      </c>
      <c r="D76" s="65"/>
      <c r="E76" s="6">
        <v>33.799999999999997</v>
      </c>
      <c r="F76" s="91">
        <v>960000</v>
      </c>
      <c r="G76" s="91"/>
      <c r="H76" s="65">
        <v>10</v>
      </c>
      <c r="I76" s="65"/>
      <c r="J76" s="6">
        <v>46.9</v>
      </c>
      <c r="K76" s="65" t="s">
        <v>14</v>
      </c>
      <c r="L76" s="65"/>
      <c r="M76" s="65">
        <v>8</v>
      </c>
      <c r="N76" s="65"/>
      <c r="O76" s="6">
        <v>67.3</v>
      </c>
      <c r="P76" s="9">
        <v>1736000</v>
      </c>
      <c r="Q76" s="13"/>
      <c r="R76" s="13"/>
      <c r="S76" s="13"/>
    </row>
    <row r="77" spans="1:21" x14ac:dyDescent="0.25">
      <c r="A77" s="104"/>
      <c r="B77" s="105"/>
      <c r="C77" s="65">
        <v>23</v>
      </c>
      <c r="D77" s="65"/>
      <c r="E77" s="6">
        <v>33.799999999999997</v>
      </c>
      <c r="F77" s="91">
        <v>960000</v>
      </c>
      <c r="G77" s="91"/>
      <c r="H77" s="65">
        <v>14</v>
      </c>
      <c r="I77" s="65"/>
      <c r="J77" s="6">
        <v>46.7</v>
      </c>
      <c r="K77" s="65" t="s">
        <v>14</v>
      </c>
      <c r="L77" s="65"/>
      <c r="M77" s="65">
        <v>13</v>
      </c>
      <c r="N77" s="65"/>
      <c r="O77" s="6">
        <v>69</v>
      </c>
      <c r="P77" s="9">
        <v>1736000</v>
      </c>
      <c r="Q77" s="13"/>
      <c r="R77" s="13"/>
      <c r="S77" s="13"/>
    </row>
    <row r="78" spans="1:21" x14ac:dyDescent="0.25">
      <c r="A78" s="104"/>
      <c r="B78" s="105"/>
      <c r="C78" s="65">
        <v>27</v>
      </c>
      <c r="D78" s="65"/>
      <c r="E78" s="6">
        <v>34.200000000000003</v>
      </c>
      <c r="F78" s="91">
        <v>960000</v>
      </c>
      <c r="G78" s="91"/>
      <c r="H78" s="65">
        <v>30</v>
      </c>
      <c r="I78" s="65"/>
      <c r="J78" s="6">
        <v>47.1</v>
      </c>
      <c r="K78" s="65" t="s">
        <v>14</v>
      </c>
      <c r="L78" s="65"/>
      <c r="M78" s="65">
        <v>25</v>
      </c>
      <c r="N78" s="65"/>
      <c r="O78" s="6">
        <v>67.400000000000006</v>
      </c>
      <c r="P78" s="9">
        <v>1736000</v>
      </c>
      <c r="Q78" s="13"/>
      <c r="R78" s="13"/>
      <c r="S78" s="13"/>
    </row>
    <row r="79" spans="1:21" x14ac:dyDescent="0.25">
      <c r="A79" s="104"/>
      <c r="B79" s="105"/>
      <c r="C79" s="65">
        <v>35</v>
      </c>
      <c r="D79" s="65"/>
      <c r="E79" s="6">
        <v>34</v>
      </c>
      <c r="F79" s="91">
        <v>960000</v>
      </c>
      <c r="G79" s="91"/>
      <c r="H79" s="65">
        <v>38</v>
      </c>
      <c r="I79" s="65"/>
      <c r="J79" s="6">
        <v>46.9</v>
      </c>
      <c r="K79" s="65" t="s">
        <v>14</v>
      </c>
      <c r="L79" s="65"/>
      <c r="M79" s="65">
        <v>33</v>
      </c>
      <c r="N79" s="65"/>
      <c r="O79" s="6">
        <v>67.400000000000006</v>
      </c>
      <c r="P79" s="9">
        <v>1736000</v>
      </c>
      <c r="Q79" s="13"/>
      <c r="R79" s="13"/>
      <c r="S79" s="13"/>
    </row>
    <row r="80" spans="1:21" x14ac:dyDescent="0.25">
      <c r="A80" s="104"/>
      <c r="B80" s="105"/>
      <c r="C80" s="65">
        <v>50</v>
      </c>
      <c r="D80" s="65"/>
      <c r="E80" s="6">
        <v>34.1</v>
      </c>
      <c r="F80" s="91">
        <v>960000</v>
      </c>
      <c r="G80" s="91"/>
      <c r="H80" s="65">
        <v>47</v>
      </c>
      <c r="I80" s="65"/>
      <c r="J80" s="6">
        <v>46.5</v>
      </c>
      <c r="K80" s="65" t="s">
        <v>14</v>
      </c>
      <c r="L80" s="65"/>
      <c r="M80" s="65">
        <v>45</v>
      </c>
      <c r="N80" s="65"/>
      <c r="O80" s="6">
        <v>68.099999999999994</v>
      </c>
      <c r="P80" s="9">
        <v>1736000</v>
      </c>
      <c r="Q80" s="13"/>
      <c r="R80" s="13"/>
      <c r="S80" s="13"/>
    </row>
    <row r="81" spans="1:20" x14ac:dyDescent="0.25">
      <c r="A81" s="106"/>
      <c r="B81" s="107"/>
      <c r="C81" s="65">
        <v>54</v>
      </c>
      <c r="D81" s="65"/>
      <c r="E81" s="6">
        <v>34.1</v>
      </c>
      <c r="F81" s="91">
        <v>960000</v>
      </c>
      <c r="G81" s="91"/>
      <c r="H81" s="65">
        <v>59</v>
      </c>
      <c r="I81" s="65"/>
      <c r="J81" s="6">
        <v>46.5</v>
      </c>
      <c r="K81" s="65" t="s">
        <v>14</v>
      </c>
      <c r="L81" s="65"/>
      <c r="M81" s="65">
        <v>52</v>
      </c>
      <c r="N81" s="65"/>
      <c r="O81" s="6">
        <v>68.8</v>
      </c>
      <c r="P81" s="9">
        <v>1736000</v>
      </c>
      <c r="Q81" s="13"/>
      <c r="R81" s="13"/>
      <c r="S81" s="13"/>
    </row>
    <row r="82" spans="1:20" ht="15.75" customHeight="1" x14ac:dyDescent="0.25">
      <c r="A82" s="121" t="s">
        <v>15</v>
      </c>
      <c r="B82" s="121"/>
      <c r="C82" s="108">
        <v>7</v>
      </c>
      <c r="D82" s="108"/>
      <c r="E82" s="108">
        <f>E75+E76+E77+E78+E79+E80+E81</f>
        <v>237.79999999999998</v>
      </c>
      <c r="F82" s="109">
        <f>F75+F76+F77+F78+F79+F80+F81</f>
        <v>6720000</v>
      </c>
      <c r="G82" s="109"/>
      <c r="H82" s="108">
        <v>7</v>
      </c>
      <c r="I82" s="108"/>
      <c r="J82" s="108">
        <f>J75+J76+J77+J78+J79+J80+J81</f>
        <v>327.5</v>
      </c>
      <c r="K82" s="109">
        <v>9310000</v>
      </c>
      <c r="L82" s="108"/>
      <c r="M82" s="108">
        <v>7</v>
      </c>
      <c r="N82" s="108"/>
      <c r="O82" s="108">
        <f>O75+O76+O77+O78+O79+O80+O81</f>
        <v>476.90000000000003</v>
      </c>
      <c r="P82" s="109">
        <f>P75+P76+P77+P78+P79+P80+P81</f>
        <v>12152000</v>
      </c>
      <c r="Q82" s="79"/>
      <c r="R82" s="79"/>
      <c r="S82" s="79"/>
    </row>
    <row r="83" spans="1:20" x14ac:dyDescent="0.25">
      <c r="A83" s="121"/>
      <c r="B83" s="121"/>
      <c r="C83" s="108"/>
      <c r="D83" s="108"/>
      <c r="E83" s="108"/>
      <c r="F83" s="109"/>
      <c r="G83" s="109"/>
      <c r="H83" s="108"/>
      <c r="I83" s="108"/>
      <c r="J83" s="108"/>
      <c r="K83" s="108"/>
      <c r="L83" s="108"/>
      <c r="M83" s="108"/>
      <c r="N83" s="108"/>
      <c r="O83" s="108"/>
      <c r="P83" s="109"/>
      <c r="Q83" s="80"/>
      <c r="R83" s="80"/>
      <c r="S83" s="80"/>
      <c r="T83" s="24"/>
    </row>
    <row r="84" spans="1:20" s="27" customFormat="1" ht="15.75" customHeight="1" x14ac:dyDescent="0.25">
      <c r="A84" s="85" t="s">
        <v>46</v>
      </c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111"/>
      <c r="R84" s="111"/>
      <c r="S84" s="112"/>
    </row>
    <row r="85" spans="1:20" s="27" customFormat="1" ht="15.75" customHeight="1" x14ac:dyDescent="0.25">
      <c r="A85" s="97" t="s">
        <v>47</v>
      </c>
      <c r="B85" s="97"/>
      <c r="C85" s="97"/>
      <c r="D85" s="97"/>
      <c r="E85" s="97"/>
      <c r="F85" s="97"/>
      <c r="G85" s="97"/>
      <c r="H85" s="97"/>
      <c r="I85" s="97"/>
      <c r="J85" s="97"/>
      <c r="K85" s="97"/>
      <c r="L85" s="97"/>
      <c r="M85" s="97"/>
      <c r="N85" s="97"/>
      <c r="O85" s="97"/>
      <c r="P85" s="97"/>
      <c r="Q85" s="20"/>
      <c r="R85" s="20"/>
      <c r="S85" s="20"/>
    </row>
    <row r="86" spans="1:20" x14ac:dyDescent="0.25">
      <c r="A86" s="102" t="s">
        <v>88</v>
      </c>
      <c r="B86" s="103"/>
      <c r="C86" s="65"/>
      <c r="D86" s="65"/>
      <c r="E86" s="6"/>
      <c r="F86" s="65"/>
      <c r="G86" s="65"/>
      <c r="H86" s="65">
        <v>2</v>
      </c>
      <c r="I86" s="65"/>
      <c r="J86" s="6">
        <v>46.5</v>
      </c>
      <c r="K86" s="65" t="s">
        <v>14</v>
      </c>
      <c r="L86" s="65"/>
      <c r="M86" s="65">
        <v>1</v>
      </c>
      <c r="N86" s="65"/>
      <c r="O86" s="6">
        <v>68.8</v>
      </c>
      <c r="P86" s="9">
        <v>1736000</v>
      </c>
      <c r="Q86" s="13"/>
      <c r="R86" s="13"/>
      <c r="S86" s="13"/>
    </row>
    <row r="87" spans="1:20" x14ac:dyDescent="0.25">
      <c r="A87" s="104"/>
      <c r="B87" s="105"/>
      <c r="C87" s="65"/>
      <c r="D87" s="65"/>
      <c r="E87" s="6"/>
      <c r="F87" s="65"/>
      <c r="G87" s="65"/>
      <c r="H87" s="65">
        <v>3</v>
      </c>
      <c r="I87" s="65"/>
      <c r="J87" s="6">
        <v>51.3</v>
      </c>
      <c r="K87" s="65" t="s">
        <v>14</v>
      </c>
      <c r="L87" s="65"/>
      <c r="M87" s="65">
        <v>60</v>
      </c>
      <c r="N87" s="65"/>
      <c r="O87" s="6">
        <v>69.8</v>
      </c>
      <c r="P87" s="6" t="s">
        <v>17</v>
      </c>
      <c r="Q87" s="13"/>
      <c r="R87" s="13"/>
      <c r="S87" s="13"/>
    </row>
    <row r="88" spans="1:20" x14ac:dyDescent="0.25">
      <c r="A88" s="104"/>
      <c r="B88" s="105"/>
      <c r="C88" s="65"/>
      <c r="D88" s="65"/>
      <c r="E88" s="6"/>
      <c r="F88" s="65"/>
      <c r="G88" s="65"/>
      <c r="H88" s="65">
        <v>4</v>
      </c>
      <c r="I88" s="65"/>
      <c r="J88" s="6">
        <v>50.4</v>
      </c>
      <c r="K88" s="65" t="s">
        <v>14</v>
      </c>
      <c r="L88" s="65"/>
      <c r="M88" s="90"/>
      <c r="N88" s="90"/>
      <c r="O88" s="13"/>
      <c r="P88" s="13"/>
      <c r="Q88" s="13"/>
      <c r="R88" s="13"/>
      <c r="S88" s="13"/>
    </row>
    <row r="89" spans="1:20" x14ac:dyDescent="0.25">
      <c r="A89" s="104"/>
      <c r="B89" s="105"/>
      <c r="C89" s="65"/>
      <c r="D89" s="65"/>
      <c r="E89" s="6"/>
      <c r="F89" s="65"/>
      <c r="G89" s="65"/>
      <c r="H89" s="65">
        <v>6</v>
      </c>
      <c r="I89" s="65"/>
      <c r="J89" s="6">
        <v>46.6</v>
      </c>
      <c r="K89" s="65" t="s">
        <v>14</v>
      </c>
      <c r="L89" s="65"/>
      <c r="M89" s="65"/>
      <c r="N89" s="65"/>
      <c r="O89" s="6"/>
      <c r="P89" s="6"/>
      <c r="Q89" s="13"/>
      <c r="R89" s="13"/>
      <c r="S89" s="13"/>
    </row>
    <row r="90" spans="1:20" x14ac:dyDescent="0.25">
      <c r="A90" s="104"/>
      <c r="B90" s="105"/>
      <c r="C90" s="65"/>
      <c r="D90" s="65"/>
      <c r="E90" s="6"/>
      <c r="F90" s="65"/>
      <c r="G90" s="65"/>
      <c r="H90" s="65">
        <v>7</v>
      </c>
      <c r="I90" s="65"/>
      <c r="J90" s="6">
        <v>51.7</v>
      </c>
      <c r="K90" s="65" t="s">
        <v>14</v>
      </c>
      <c r="L90" s="65"/>
      <c r="M90" s="65"/>
      <c r="N90" s="65"/>
      <c r="O90" s="6"/>
      <c r="P90" s="6"/>
      <c r="Q90" s="13"/>
      <c r="R90" s="13"/>
      <c r="S90" s="13"/>
    </row>
    <row r="91" spans="1:20" x14ac:dyDescent="0.25">
      <c r="A91" s="104"/>
      <c r="B91" s="105"/>
      <c r="C91" s="65"/>
      <c r="D91" s="65"/>
      <c r="E91" s="6"/>
      <c r="F91" s="65"/>
      <c r="G91" s="65"/>
      <c r="H91" s="65">
        <v>8</v>
      </c>
      <c r="I91" s="65"/>
      <c r="J91" s="6">
        <v>50.8</v>
      </c>
      <c r="K91" s="65" t="s">
        <v>14</v>
      </c>
      <c r="L91" s="65"/>
      <c r="M91" s="65"/>
      <c r="N91" s="65"/>
      <c r="O91" s="6"/>
      <c r="P91" s="6"/>
      <c r="Q91" s="13"/>
      <c r="R91" s="13"/>
      <c r="S91" s="13"/>
    </row>
    <row r="92" spans="1:20" x14ac:dyDescent="0.25">
      <c r="A92" s="104"/>
      <c r="B92" s="105"/>
      <c r="C92" s="65"/>
      <c r="D92" s="65"/>
      <c r="E92" s="6"/>
      <c r="F92" s="65"/>
      <c r="G92" s="65"/>
      <c r="H92" s="65">
        <v>10</v>
      </c>
      <c r="I92" s="65"/>
      <c r="J92" s="6">
        <v>46.6</v>
      </c>
      <c r="K92" s="65" t="s">
        <v>14</v>
      </c>
      <c r="L92" s="65"/>
      <c r="M92" s="65"/>
      <c r="N92" s="65"/>
      <c r="O92" s="6"/>
      <c r="P92" s="6"/>
      <c r="Q92" s="13"/>
      <c r="R92" s="13"/>
      <c r="S92" s="13"/>
    </row>
    <row r="93" spans="1:20" x14ac:dyDescent="0.25">
      <c r="A93" s="104"/>
      <c r="B93" s="105"/>
      <c r="C93" s="65"/>
      <c r="D93" s="65"/>
      <c r="E93" s="6"/>
      <c r="F93" s="65"/>
      <c r="G93" s="65"/>
      <c r="H93" s="65">
        <v>11</v>
      </c>
      <c r="I93" s="65"/>
      <c r="J93" s="6">
        <v>51.7</v>
      </c>
      <c r="K93" s="65" t="s">
        <v>14</v>
      </c>
      <c r="L93" s="65"/>
      <c r="M93" s="65"/>
      <c r="N93" s="65"/>
      <c r="O93" s="6"/>
      <c r="P93" s="6"/>
      <c r="Q93" s="13"/>
      <c r="R93" s="13"/>
      <c r="S93" s="13"/>
    </row>
    <row r="94" spans="1:20" x14ac:dyDescent="0.25">
      <c r="A94" s="104"/>
      <c r="B94" s="105"/>
      <c r="C94" s="65"/>
      <c r="D94" s="65"/>
      <c r="E94" s="6"/>
      <c r="F94" s="65"/>
      <c r="G94" s="65"/>
      <c r="H94" s="65">
        <v>18</v>
      </c>
      <c r="I94" s="65"/>
      <c r="J94" s="6">
        <v>47.5</v>
      </c>
      <c r="K94" s="65" t="s">
        <v>14</v>
      </c>
      <c r="L94" s="65"/>
      <c r="M94" s="65"/>
      <c r="N94" s="65"/>
      <c r="O94" s="6"/>
      <c r="P94" s="6"/>
      <c r="Q94" s="13"/>
      <c r="R94" s="13"/>
      <c r="S94" s="13"/>
    </row>
    <row r="95" spans="1:20" x14ac:dyDescent="0.25">
      <c r="A95" s="104"/>
      <c r="B95" s="105"/>
      <c r="C95" s="65"/>
      <c r="D95" s="65"/>
      <c r="E95" s="6"/>
      <c r="F95" s="65"/>
      <c r="G95" s="65"/>
      <c r="H95" s="65">
        <v>20</v>
      </c>
      <c r="I95" s="65"/>
      <c r="J95" s="6">
        <v>51.2</v>
      </c>
      <c r="K95" s="65" t="s">
        <v>14</v>
      </c>
      <c r="L95" s="65"/>
      <c r="M95" s="65"/>
      <c r="N95" s="65"/>
      <c r="O95" s="6"/>
      <c r="P95" s="6"/>
      <c r="Q95" s="13"/>
      <c r="R95" s="13"/>
      <c r="S95" s="13"/>
    </row>
    <row r="96" spans="1:20" x14ac:dyDescent="0.25">
      <c r="A96" s="104"/>
      <c r="B96" s="105"/>
      <c r="C96" s="65"/>
      <c r="D96" s="65"/>
      <c r="E96" s="6"/>
      <c r="F96" s="65"/>
      <c r="G96" s="65"/>
      <c r="H96" s="65">
        <v>22</v>
      </c>
      <c r="I96" s="65"/>
      <c r="J96" s="6">
        <v>47.1</v>
      </c>
      <c r="K96" s="65" t="s">
        <v>14</v>
      </c>
      <c r="L96" s="65"/>
      <c r="M96" s="65"/>
      <c r="N96" s="65"/>
      <c r="O96" s="6"/>
      <c r="P96" s="6"/>
      <c r="Q96" s="13"/>
      <c r="R96" s="13"/>
      <c r="S96" s="13"/>
    </row>
    <row r="97" spans="1:20" x14ac:dyDescent="0.25">
      <c r="A97" s="104"/>
      <c r="B97" s="105"/>
      <c r="C97" s="65"/>
      <c r="D97" s="65"/>
      <c r="E97" s="6"/>
      <c r="F97" s="65"/>
      <c r="G97" s="65"/>
      <c r="H97" s="65">
        <v>30</v>
      </c>
      <c r="I97" s="65"/>
      <c r="J97" s="6">
        <v>47.4</v>
      </c>
      <c r="K97" s="65" t="s">
        <v>14</v>
      </c>
      <c r="L97" s="65"/>
      <c r="M97" s="65"/>
      <c r="N97" s="65"/>
      <c r="O97" s="6"/>
      <c r="P97" s="6"/>
      <c r="Q97" s="13"/>
      <c r="R97" s="13"/>
      <c r="S97" s="13"/>
    </row>
    <row r="98" spans="1:20" x14ac:dyDescent="0.25">
      <c r="A98" s="104"/>
      <c r="B98" s="105"/>
      <c r="C98" s="65"/>
      <c r="D98" s="65"/>
      <c r="E98" s="6"/>
      <c r="F98" s="65"/>
      <c r="G98" s="65"/>
      <c r="H98" s="65">
        <v>32</v>
      </c>
      <c r="I98" s="65"/>
      <c r="J98" s="6">
        <v>50.9</v>
      </c>
      <c r="K98" s="65" t="s">
        <v>14</v>
      </c>
      <c r="L98" s="65"/>
      <c r="M98" s="65"/>
      <c r="N98" s="65"/>
      <c r="O98" s="6"/>
      <c r="P98" s="6"/>
      <c r="Q98" s="13"/>
      <c r="R98" s="13"/>
      <c r="S98" s="13"/>
    </row>
    <row r="99" spans="1:20" x14ac:dyDescent="0.25">
      <c r="A99" s="104"/>
      <c r="B99" s="105"/>
      <c r="C99" s="65"/>
      <c r="D99" s="65"/>
      <c r="E99" s="6"/>
      <c r="F99" s="65"/>
      <c r="G99" s="65"/>
      <c r="H99" s="65">
        <v>34</v>
      </c>
      <c r="I99" s="65"/>
      <c r="J99" s="6">
        <v>47.5</v>
      </c>
      <c r="K99" s="65" t="s">
        <v>14</v>
      </c>
      <c r="L99" s="65"/>
      <c r="M99" s="65"/>
      <c r="N99" s="65"/>
      <c r="O99" s="6"/>
      <c r="P99" s="6"/>
      <c r="Q99" s="13"/>
      <c r="R99" s="13"/>
      <c r="S99" s="13"/>
    </row>
    <row r="100" spans="1:20" x14ac:dyDescent="0.25">
      <c r="A100" s="104"/>
      <c r="B100" s="105"/>
      <c r="C100" s="65"/>
      <c r="D100" s="65"/>
      <c r="E100" s="6"/>
      <c r="F100" s="65"/>
      <c r="G100" s="65"/>
      <c r="H100" s="65">
        <v>42</v>
      </c>
      <c r="I100" s="65"/>
      <c r="J100" s="6">
        <v>51.8</v>
      </c>
      <c r="K100" s="65" t="s">
        <v>14</v>
      </c>
      <c r="L100" s="65"/>
      <c r="M100" s="65"/>
      <c r="N100" s="65"/>
      <c r="O100" s="6"/>
      <c r="P100" s="6"/>
      <c r="Q100" s="13"/>
      <c r="R100" s="13"/>
      <c r="S100" s="13"/>
    </row>
    <row r="101" spans="1:20" x14ac:dyDescent="0.25">
      <c r="A101" s="104"/>
      <c r="B101" s="105"/>
      <c r="C101" s="65"/>
      <c r="D101" s="65"/>
      <c r="E101" s="6"/>
      <c r="F101" s="65"/>
      <c r="G101" s="65"/>
      <c r="H101" s="65">
        <v>45</v>
      </c>
      <c r="I101" s="65"/>
      <c r="J101" s="6">
        <v>50.8</v>
      </c>
      <c r="K101" s="65" t="s">
        <v>14</v>
      </c>
      <c r="L101" s="65"/>
      <c r="M101" s="65"/>
      <c r="N101" s="65"/>
      <c r="O101" s="6"/>
      <c r="P101" s="6"/>
      <c r="Q101" s="13"/>
      <c r="R101" s="13"/>
      <c r="S101" s="13"/>
    </row>
    <row r="102" spans="1:20" x14ac:dyDescent="0.25">
      <c r="A102" s="104"/>
      <c r="B102" s="105"/>
      <c r="C102" s="65"/>
      <c r="D102" s="65"/>
      <c r="E102" s="6"/>
      <c r="F102" s="65"/>
      <c r="G102" s="65"/>
      <c r="H102" s="65">
        <v>46</v>
      </c>
      <c r="I102" s="65"/>
      <c r="J102" s="6">
        <v>51.8</v>
      </c>
      <c r="K102" s="65" t="s">
        <v>14</v>
      </c>
      <c r="L102" s="65"/>
      <c r="M102" s="65"/>
      <c r="N102" s="65"/>
      <c r="O102" s="6"/>
      <c r="P102" s="6"/>
      <c r="Q102" s="13"/>
      <c r="R102" s="13"/>
      <c r="S102" s="13"/>
    </row>
    <row r="103" spans="1:20" x14ac:dyDescent="0.25">
      <c r="A103" s="104"/>
      <c r="B103" s="105"/>
      <c r="C103" s="65"/>
      <c r="D103" s="65"/>
      <c r="E103" s="6"/>
      <c r="F103" s="65"/>
      <c r="G103" s="65"/>
      <c r="H103" s="65">
        <v>47</v>
      </c>
      <c r="I103" s="65"/>
      <c r="J103" s="6">
        <v>47.2</v>
      </c>
      <c r="K103" s="65" t="s">
        <v>14</v>
      </c>
      <c r="L103" s="65"/>
      <c r="M103" s="65"/>
      <c r="N103" s="65"/>
      <c r="O103" s="6"/>
      <c r="P103" s="6"/>
      <c r="Q103" s="13"/>
      <c r="R103" s="13"/>
      <c r="S103" s="13"/>
    </row>
    <row r="104" spans="1:20" x14ac:dyDescent="0.25">
      <c r="A104" s="106"/>
      <c r="B104" s="107"/>
      <c r="C104" s="65"/>
      <c r="D104" s="65"/>
      <c r="E104" s="6"/>
      <c r="F104" s="65"/>
      <c r="G104" s="65"/>
      <c r="H104" s="65">
        <v>58</v>
      </c>
      <c r="I104" s="65"/>
      <c r="J104" s="6">
        <v>51.1</v>
      </c>
      <c r="K104" s="65" t="s">
        <v>14</v>
      </c>
      <c r="L104" s="65"/>
      <c r="M104" s="65"/>
      <c r="N104" s="65"/>
      <c r="O104" s="6"/>
      <c r="P104" s="6"/>
      <c r="Q104" s="13"/>
      <c r="R104" s="13"/>
      <c r="S104" s="13"/>
    </row>
    <row r="105" spans="1:20" s="27" customFormat="1" ht="31.5" customHeight="1" x14ac:dyDescent="0.25">
      <c r="A105" s="108" t="s">
        <v>15</v>
      </c>
      <c r="B105" s="108"/>
      <c r="C105" s="108">
        <v>0</v>
      </c>
      <c r="D105" s="108"/>
      <c r="E105" s="19">
        <v>0</v>
      </c>
      <c r="F105" s="108">
        <v>0</v>
      </c>
      <c r="G105" s="108"/>
      <c r="H105" s="108">
        <v>19</v>
      </c>
      <c r="I105" s="108"/>
      <c r="J105" s="19">
        <f>J86+J87+J88+J89+J90+J91+J92+J93+J94+J95+J96+J97+J98+J99+J100+J101+J102+J103+J104</f>
        <v>939.89999999999986</v>
      </c>
      <c r="K105" s="109">
        <v>25270000</v>
      </c>
      <c r="L105" s="108"/>
      <c r="M105" s="108">
        <v>2</v>
      </c>
      <c r="N105" s="108"/>
      <c r="O105" s="19">
        <f>O86+O87</f>
        <v>138.6</v>
      </c>
      <c r="P105" s="26">
        <v>3506000</v>
      </c>
      <c r="Q105" s="31"/>
      <c r="R105" s="31"/>
      <c r="S105" s="31"/>
      <c r="T105" s="32"/>
    </row>
    <row r="106" spans="1:20" ht="27.75" customHeight="1" x14ac:dyDescent="0.25">
      <c r="A106" s="97" t="s">
        <v>89</v>
      </c>
      <c r="B106" s="97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28"/>
      <c r="R106" s="28"/>
      <c r="S106" s="28"/>
    </row>
    <row r="107" spans="1:20" ht="27.75" customHeight="1" x14ac:dyDescent="0.25">
      <c r="A107" s="97" t="s">
        <v>80</v>
      </c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28"/>
      <c r="R107" s="28"/>
      <c r="S107" s="28"/>
    </row>
    <row r="108" spans="1:20" ht="33" customHeight="1" x14ac:dyDescent="0.25">
      <c r="A108" s="97" t="s">
        <v>48</v>
      </c>
      <c r="B108" s="97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28"/>
      <c r="R108" s="28"/>
      <c r="S108" s="28"/>
    </row>
    <row r="109" spans="1:20" ht="33" customHeight="1" x14ac:dyDescent="0.25">
      <c r="A109" s="97" t="s">
        <v>78</v>
      </c>
      <c r="B109" s="97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28"/>
      <c r="R109" s="28"/>
      <c r="S109" s="28"/>
    </row>
  </sheetData>
  <mergeCells count="426">
    <mergeCell ref="A7:S7"/>
    <mergeCell ref="A30:B43"/>
    <mergeCell ref="A45:S45"/>
    <mergeCell ref="A26:S26"/>
    <mergeCell ref="A47:B55"/>
    <mergeCell ref="A73:S73"/>
    <mergeCell ref="A84:S84"/>
    <mergeCell ref="A61:B71"/>
    <mergeCell ref="A75:B81"/>
    <mergeCell ref="A18:F18"/>
    <mergeCell ref="A13:A17"/>
    <mergeCell ref="O82:O83"/>
    <mergeCell ref="P82:P83"/>
    <mergeCell ref="A82:B83"/>
    <mergeCell ref="C82:D83"/>
    <mergeCell ref="E82:E83"/>
    <mergeCell ref="F82:G83"/>
    <mergeCell ref="H82:I83"/>
    <mergeCell ref="J82:J83"/>
    <mergeCell ref="K82:L83"/>
    <mergeCell ref="M82:N83"/>
    <mergeCell ref="H81:I81"/>
    <mergeCell ref="K81:L81"/>
    <mergeCell ref="M80:N80"/>
    <mergeCell ref="A106:P106"/>
    <mergeCell ref="A107:P107"/>
    <mergeCell ref="A108:P108"/>
    <mergeCell ref="A109:P109"/>
    <mergeCell ref="A105:B105"/>
    <mergeCell ref="C105:D105"/>
    <mergeCell ref="F105:G105"/>
    <mergeCell ref="H105:I105"/>
    <mergeCell ref="K105:L105"/>
    <mergeCell ref="M105:N105"/>
    <mergeCell ref="M88:N88"/>
    <mergeCell ref="C104:D104"/>
    <mergeCell ref="F104:G104"/>
    <mergeCell ref="H104:I104"/>
    <mergeCell ref="K104:L104"/>
    <mergeCell ref="M104:N104"/>
    <mergeCell ref="C102:D102"/>
    <mergeCell ref="F102:G102"/>
    <mergeCell ref="H102:I102"/>
    <mergeCell ref="K102:L102"/>
    <mergeCell ref="M102:N102"/>
    <mergeCell ref="C103:D103"/>
    <mergeCell ref="F103:G103"/>
    <mergeCell ref="H103:I103"/>
    <mergeCell ref="K103:L103"/>
    <mergeCell ref="M103:N103"/>
    <mergeCell ref="C100:D100"/>
    <mergeCell ref="F100:G100"/>
    <mergeCell ref="H100:I100"/>
    <mergeCell ref="K100:L100"/>
    <mergeCell ref="M100:N100"/>
    <mergeCell ref="C101:D101"/>
    <mergeCell ref="F101:G101"/>
    <mergeCell ref="H101:I101"/>
    <mergeCell ref="C97:D97"/>
    <mergeCell ref="F97:G97"/>
    <mergeCell ref="H97:I97"/>
    <mergeCell ref="K97:L97"/>
    <mergeCell ref="M97:N97"/>
    <mergeCell ref="K101:L101"/>
    <mergeCell ref="M101:N101"/>
    <mergeCell ref="C98:D98"/>
    <mergeCell ref="F98:G98"/>
    <mergeCell ref="H98:I98"/>
    <mergeCell ref="K98:L98"/>
    <mergeCell ref="M98:N98"/>
    <mergeCell ref="C99:D99"/>
    <mergeCell ref="F99:G99"/>
    <mergeCell ref="H99:I99"/>
    <mergeCell ref="K99:L99"/>
    <mergeCell ref="M99:N99"/>
    <mergeCell ref="C95:D95"/>
    <mergeCell ref="F95:G95"/>
    <mergeCell ref="H95:I95"/>
    <mergeCell ref="K95:L95"/>
    <mergeCell ref="M95:N95"/>
    <mergeCell ref="C96:D96"/>
    <mergeCell ref="F96:G96"/>
    <mergeCell ref="H96:I96"/>
    <mergeCell ref="K96:L96"/>
    <mergeCell ref="M96:N96"/>
    <mergeCell ref="C93:D93"/>
    <mergeCell ref="F93:G93"/>
    <mergeCell ref="H93:I93"/>
    <mergeCell ref="K93:L93"/>
    <mergeCell ref="M93:N93"/>
    <mergeCell ref="C94:D94"/>
    <mergeCell ref="F94:G94"/>
    <mergeCell ref="H94:I94"/>
    <mergeCell ref="K94:L94"/>
    <mergeCell ref="M94:N94"/>
    <mergeCell ref="F91:G91"/>
    <mergeCell ref="H91:I91"/>
    <mergeCell ref="K91:L91"/>
    <mergeCell ref="M91:N91"/>
    <mergeCell ref="H90:I90"/>
    <mergeCell ref="K90:L90"/>
    <mergeCell ref="M90:N90"/>
    <mergeCell ref="C92:D92"/>
    <mergeCell ref="F92:G92"/>
    <mergeCell ref="H92:I92"/>
    <mergeCell ref="K92:L92"/>
    <mergeCell ref="M92:N92"/>
    <mergeCell ref="A86:B104"/>
    <mergeCell ref="A85:P85"/>
    <mergeCell ref="H86:I86"/>
    <mergeCell ref="K86:L86"/>
    <mergeCell ref="M86:N86"/>
    <mergeCell ref="H87:I87"/>
    <mergeCell ref="H89:I89"/>
    <mergeCell ref="K89:L89"/>
    <mergeCell ref="M89:N89"/>
    <mergeCell ref="K87:L87"/>
    <mergeCell ref="C86:D86"/>
    <mergeCell ref="F86:G86"/>
    <mergeCell ref="C87:D87"/>
    <mergeCell ref="F87:G87"/>
    <mergeCell ref="C89:D89"/>
    <mergeCell ref="F89:G89"/>
    <mergeCell ref="C90:D90"/>
    <mergeCell ref="F90:G90"/>
    <mergeCell ref="C88:D88"/>
    <mergeCell ref="F88:G88"/>
    <mergeCell ref="H88:I88"/>
    <mergeCell ref="K88:L88"/>
    <mergeCell ref="M87:N87"/>
    <mergeCell ref="C91:D91"/>
    <mergeCell ref="C81:D81"/>
    <mergeCell ref="F81:G81"/>
    <mergeCell ref="M81:N81"/>
    <mergeCell ref="C75:D75"/>
    <mergeCell ref="F75:G75"/>
    <mergeCell ref="C76:D76"/>
    <mergeCell ref="F76:G76"/>
    <mergeCell ref="C78:D78"/>
    <mergeCell ref="F78:G78"/>
    <mergeCell ref="H79:I79"/>
    <mergeCell ref="K79:L79"/>
    <mergeCell ref="H80:I80"/>
    <mergeCell ref="K80:L80"/>
    <mergeCell ref="M79:N79"/>
    <mergeCell ref="C77:D77"/>
    <mergeCell ref="F77:G77"/>
    <mergeCell ref="C79:D79"/>
    <mergeCell ref="F79:G79"/>
    <mergeCell ref="C80:D80"/>
    <mergeCell ref="F80:G80"/>
    <mergeCell ref="H75:I75"/>
    <mergeCell ref="K75:L75"/>
    <mergeCell ref="M75:N75"/>
    <mergeCell ref="H76:I76"/>
    <mergeCell ref="H78:I78"/>
    <mergeCell ref="K78:L78"/>
    <mergeCell ref="M78:N78"/>
    <mergeCell ref="K76:L76"/>
    <mergeCell ref="M76:N76"/>
    <mergeCell ref="H77:I77"/>
    <mergeCell ref="K77:L77"/>
    <mergeCell ref="M77:N77"/>
    <mergeCell ref="A72:B72"/>
    <mergeCell ref="C72:D72"/>
    <mergeCell ref="F72:G72"/>
    <mergeCell ref="H72:I72"/>
    <mergeCell ref="K72:L72"/>
    <mergeCell ref="M72:N72"/>
    <mergeCell ref="A74:P74"/>
    <mergeCell ref="C71:D71"/>
    <mergeCell ref="F71:G71"/>
    <mergeCell ref="H71:I71"/>
    <mergeCell ref="K71:L71"/>
    <mergeCell ref="M70:N70"/>
    <mergeCell ref="M71:N71"/>
    <mergeCell ref="C69:D69"/>
    <mergeCell ref="F69:G69"/>
    <mergeCell ref="H69:I69"/>
    <mergeCell ref="K69:L69"/>
    <mergeCell ref="C70:D70"/>
    <mergeCell ref="F70:G70"/>
    <mergeCell ref="H70:I70"/>
    <mergeCell ref="K70:L70"/>
    <mergeCell ref="M69:N69"/>
    <mergeCell ref="F63:G63"/>
    <mergeCell ref="H63:I63"/>
    <mergeCell ref="K63:L63"/>
    <mergeCell ref="C67:D67"/>
    <mergeCell ref="F67:G67"/>
    <mergeCell ref="H67:I67"/>
    <mergeCell ref="K67:L67"/>
    <mergeCell ref="M66:N66"/>
    <mergeCell ref="C68:D68"/>
    <mergeCell ref="F68:G68"/>
    <mergeCell ref="H68:I68"/>
    <mergeCell ref="K68:L68"/>
    <mergeCell ref="M67:N67"/>
    <mergeCell ref="C66:D66"/>
    <mergeCell ref="F66:G66"/>
    <mergeCell ref="H66:I66"/>
    <mergeCell ref="K66:L66"/>
    <mergeCell ref="M68:N68"/>
    <mergeCell ref="A59:P59"/>
    <mergeCell ref="C61:D61"/>
    <mergeCell ref="F61:G61"/>
    <mergeCell ref="H61:I61"/>
    <mergeCell ref="K61:L61"/>
    <mergeCell ref="M61:N61"/>
    <mergeCell ref="A60:S60"/>
    <mergeCell ref="M65:N65"/>
    <mergeCell ref="C62:D62"/>
    <mergeCell ref="F62:G62"/>
    <mergeCell ref="H62:I62"/>
    <mergeCell ref="K62:L62"/>
    <mergeCell ref="M62:N62"/>
    <mergeCell ref="M63:N63"/>
    <mergeCell ref="H64:I64"/>
    <mergeCell ref="K64:L64"/>
    <mergeCell ref="C64:D64"/>
    <mergeCell ref="F64:G64"/>
    <mergeCell ref="H65:I65"/>
    <mergeCell ref="K65:L65"/>
    <mergeCell ref="M64:N64"/>
    <mergeCell ref="C65:D65"/>
    <mergeCell ref="F65:G65"/>
    <mergeCell ref="C63:D63"/>
    <mergeCell ref="C55:D55"/>
    <mergeCell ref="F55:G55"/>
    <mergeCell ref="H55:I55"/>
    <mergeCell ref="K55:L55"/>
    <mergeCell ref="M55:N55"/>
    <mergeCell ref="K56:L56"/>
    <mergeCell ref="M56:N56"/>
    <mergeCell ref="A58:P58"/>
    <mergeCell ref="A56:B56"/>
    <mergeCell ref="C56:D56"/>
    <mergeCell ref="F56:G56"/>
    <mergeCell ref="H56:I56"/>
    <mergeCell ref="A57:S57"/>
    <mergeCell ref="C53:D53"/>
    <mergeCell ref="F53:G53"/>
    <mergeCell ref="H53:I53"/>
    <mergeCell ref="K53:L53"/>
    <mergeCell ref="M53:N53"/>
    <mergeCell ref="C54:D54"/>
    <mergeCell ref="F54:G54"/>
    <mergeCell ref="H54:I54"/>
    <mergeCell ref="K54:L54"/>
    <mergeCell ref="M54:N54"/>
    <mergeCell ref="F49:G49"/>
    <mergeCell ref="H49:I49"/>
    <mergeCell ref="K49:L49"/>
    <mergeCell ref="M49:N49"/>
    <mergeCell ref="C50:D50"/>
    <mergeCell ref="F50:G50"/>
    <mergeCell ref="H50:I50"/>
    <mergeCell ref="K50:L50"/>
    <mergeCell ref="M50:N50"/>
    <mergeCell ref="C49:D49"/>
    <mergeCell ref="C51:D51"/>
    <mergeCell ref="F51:G51"/>
    <mergeCell ref="H51:I51"/>
    <mergeCell ref="K51:L51"/>
    <mergeCell ref="M51:N51"/>
    <mergeCell ref="C52:D52"/>
    <mergeCell ref="F52:G52"/>
    <mergeCell ref="H52:I52"/>
    <mergeCell ref="K52:L52"/>
    <mergeCell ref="M52:N52"/>
    <mergeCell ref="A46:P46"/>
    <mergeCell ref="K47:L47"/>
    <mergeCell ref="M47:N47"/>
    <mergeCell ref="K48:L48"/>
    <mergeCell ref="M48:N48"/>
    <mergeCell ref="C47:D47"/>
    <mergeCell ref="F47:G47"/>
    <mergeCell ref="H47:I47"/>
    <mergeCell ref="C48:D48"/>
    <mergeCell ref="F48:G48"/>
    <mergeCell ref="H48:I48"/>
    <mergeCell ref="M40:N40"/>
    <mergeCell ref="C41:D41"/>
    <mergeCell ref="F41:G41"/>
    <mergeCell ref="M41:N41"/>
    <mergeCell ref="C42:D42"/>
    <mergeCell ref="F42:G42"/>
    <mergeCell ref="M42:N42"/>
    <mergeCell ref="C43:D43"/>
    <mergeCell ref="F43:G43"/>
    <mergeCell ref="M43:N43"/>
    <mergeCell ref="H40:I40"/>
    <mergeCell ref="K40:L40"/>
    <mergeCell ref="H41:I41"/>
    <mergeCell ref="K41:L41"/>
    <mergeCell ref="H42:I42"/>
    <mergeCell ref="K42:L42"/>
    <mergeCell ref="H43:I43"/>
    <mergeCell ref="K43:L43"/>
    <mergeCell ref="C39:D39"/>
    <mergeCell ref="F39:G39"/>
    <mergeCell ref="H38:I38"/>
    <mergeCell ref="K38:L38"/>
    <mergeCell ref="M39:N39"/>
    <mergeCell ref="C35:D35"/>
    <mergeCell ref="F35:G35"/>
    <mergeCell ref="H39:I39"/>
    <mergeCell ref="K39:L39"/>
    <mergeCell ref="K36:L36"/>
    <mergeCell ref="M36:N36"/>
    <mergeCell ref="C37:D37"/>
    <mergeCell ref="F37:G37"/>
    <mergeCell ref="H37:I37"/>
    <mergeCell ref="K37:L37"/>
    <mergeCell ref="M37:N37"/>
    <mergeCell ref="C38:D38"/>
    <mergeCell ref="F38:G38"/>
    <mergeCell ref="M38:N38"/>
    <mergeCell ref="H35:I35"/>
    <mergeCell ref="K35:L35"/>
    <mergeCell ref="M35:N35"/>
    <mergeCell ref="C36:D36"/>
    <mergeCell ref="F36:G36"/>
    <mergeCell ref="M33:N33"/>
    <mergeCell ref="H30:I30"/>
    <mergeCell ref="K30:L30"/>
    <mergeCell ref="C32:D32"/>
    <mergeCell ref="F32:G32"/>
    <mergeCell ref="H34:I34"/>
    <mergeCell ref="K34:L34"/>
    <mergeCell ref="M34:N34"/>
    <mergeCell ref="C33:D33"/>
    <mergeCell ref="F33:G33"/>
    <mergeCell ref="C34:D34"/>
    <mergeCell ref="F34:G34"/>
    <mergeCell ref="M30:N30"/>
    <mergeCell ref="H31:I31"/>
    <mergeCell ref="K31:L31"/>
    <mergeCell ref="M31:N31"/>
    <mergeCell ref="C30:D30"/>
    <mergeCell ref="F30:G30"/>
    <mergeCell ref="H32:I32"/>
    <mergeCell ref="K32:L32"/>
    <mergeCell ref="M32:N32"/>
    <mergeCell ref="C31:D31"/>
    <mergeCell ref="F31:G31"/>
    <mergeCell ref="H36:I36"/>
    <mergeCell ref="A21:A24"/>
    <mergeCell ref="B21:C21"/>
    <mergeCell ref="D21:E21"/>
    <mergeCell ref="G21:H21"/>
    <mergeCell ref="I21:K21"/>
    <mergeCell ref="L21:M21"/>
    <mergeCell ref="B22:C22"/>
    <mergeCell ref="D22:E22"/>
    <mergeCell ref="B23:C23"/>
    <mergeCell ref="D23:E23"/>
    <mergeCell ref="G22:H22"/>
    <mergeCell ref="I22:K22"/>
    <mergeCell ref="L22:M22"/>
    <mergeCell ref="B24:C24"/>
    <mergeCell ref="D24:E24"/>
    <mergeCell ref="G23:H23"/>
    <mergeCell ref="I23:K23"/>
    <mergeCell ref="L23:M23"/>
    <mergeCell ref="G24:H24"/>
    <mergeCell ref="I24:K24"/>
    <mergeCell ref="L24:M24"/>
    <mergeCell ref="H33:I33"/>
    <mergeCell ref="K33:L33"/>
    <mergeCell ref="B16:C16"/>
    <mergeCell ref="D16:E16"/>
    <mergeCell ref="G16:H16"/>
    <mergeCell ref="I16:K16"/>
    <mergeCell ref="L16:M16"/>
    <mergeCell ref="B17:C17"/>
    <mergeCell ref="D17:E17"/>
    <mergeCell ref="G17:H17"/>
    <mergeCell ref="I17:K17"/>
    <mergeCell ref="L17:M17"/>
    <mergeCell ref="B14:C14"/>
    <mergeCell ref="D14:E14"/>
    <mergeCell ref="G14:H14"/>
    <mergeCell ref="I14:K14"/>
    <mergeCell ref="L14:M14"/>
    <mergeCell ref="B15:C15"/>
    <mergeCell ref="D15:E15"/>
    <mergeCell ref="G15:H15"/>
    <mergeCell ref="I15:K15"/>
    <mergeCell ref="L15:M15"/>
    <mergeCell ref="I13:K13"/>
    <mergeCell ref="L13:M13"/>
    <mergeCell ref="B9:F9"/>
    <mergeCell ref="G9:M9"/>
    <mergeCell ref="N9:P9"/>
    <mergeCell ref="B10:C10"/>
    <mergeCell ref="D10:E10"/>
    <mergeCell ref="G10:H10"/>
    <mergeCell ref="I10:K10"/>
    <mergeCell ref="L10:M10"/>
    <mergeCell ref="A12:S12"/>
    <mergeCell ref="A9:A10"/>
    <mergeCell ref="Q82:Q83"/>
    <mergeCell ref="R82:R83"/>
    <mergeCell ref="S82:S83"/>
    <mergeCell ref="A25:B25"/>
    <mergeCell ref="N1:S1"/>
    <mergeCell ref="M2:S2"/>
    <mergeCell ref="Q9:S9"/>
    <mergeCell ref="A27:S27"/>
    <mergeCell ref="A28:S28"/>
    <mergeCell ref="A19:S19"/>
    <mergeCell ref="A20:S20"/>
    <mergeCell ref="A29:S29"/>
    <mergeCell ref="K44:L44"/>
    <mergeCell ref="M44:N44"/>
    <mergeCell ref="A44:B44"/>
    <mergeCell ref="C44:D44"/>
    <mergeCell ref="C40:D40"/>
    <mergeCell ref="F40:G40"/>
    <mergeCell ref="F44:G44"/>
    <mergeCell ref="H44:I44"/>
    <mergeCell ref="A11:P11"/>
    <mergeCell ref="B13:C13"/>
    <mergeCell ref="D13:E13"/>
    <mergeCell ref="G13:H13"/>
  </mergeCells>
  <pageMargins left="0.7" right="0.7" top="0.75" bottom="0.75" header="0.3" footer="0.3"/>
  <pageSetup paperSize="9" scale="6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zoomScale="90" zoomScaleNormal="90" workbookViewId="0">
      <selection activeCell="L19" sqref="L19:M19"/>
    </sheetView>
  </sheetViews>
  <sheetFormatPr defaultRowHeight="15" x14ac:dyDescent="0.25"/>
  <cols>
    <col min="1" max="1" width="30" customWidth="1"/>
    <col min="2" max="2" width="5.5703125" customWidth="1"/>
    <col min="3" max="3" width="6.140625" customWidth="1"/>
    <col min="4" max="4" width="5.42578125" customWidth="1"/>
    <col min="5" max="5" width="6.28515625" customWidth="1"/>
    <col min="6" max="6" width="21.5703125" customWidth="1"/>
    <col min="7" max="7" width="6" customWidth="1"/>
    <col min="8" max="8" width="8.28515625" customWidth="1"/>
    <col min="9" max="9" width="7.5703125" customWidth="1"/>
    <col min="10" max="10" width="7" customWidth="1"/>
    <col min="11" max="11" width="6" customWidth="1"/>
    <col min="12" max="12" width="9.140625" customWidth="1"/>
    <col min="13" max="13" width="9.7109375" customWidth="1"/>
    <col min="14" max="14" width="14.140625" customWidth="1"/>
    <col min="15" max="15" width="13" customWidth="1"/>
    <col min="16" max="16" width="16.7109375" customWidth="1"/>
  </cols>
  <sheetData>
    <row r="1" spans="1:16" ht="16.5" x14ac:dyDescent="0.25">
      <c r="A1" s="1"/>
      <c r="O1" s="83" t="s">
        <v>23</v>
      </c>
      <c r="P1" s="83"/>
    </row>
    <row r="2" spans="1:16" ht="16.5" customHeight="1" x14ac:dyDescent="0.25">
      <c r="A2" s="1"/>
      <c r="M2" s="174" t="s">
        <v>34</v>
      </c>
      <c r="N2" s="174"/>
      <c r="O2" s="174"/>
      <c r="P2" s="174"/>
    </row>
    <row r="3" spans="1:16" ht="39" customHeight="1" x14ac:dyDescent="0.25">
      <c r="A3" s="1"/>
      <c r="M3" s="174"/>
      <c r="N3" s="174"/>
      <c r="O3" s="174"/>
      <c r="P3" s="174"/>
    </row>
    <row r="4" spans="1:16" ht="16.5" x14ac:dyDescent="0.25">
      <c r="A4" s="3"/>
    </row>
    <row r="5" spans="1:16" ht="16.5" x14ac:dyDescent="0.25">
      <c r="A5" s="43"/>
      <c r="B5" s="73" t="s">
        <v>62</v>
      </c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</row>
    <row r="6" spans="1:16" ht="16.5" x14ac:dyDescent="0.25">
      <c r="A6" s="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ht="31.5" customHeight="1" x14ac:dyDescent="0.25">
      <c r="A7" s="136" t="s">
        <v>1</v>
      </c>
      <c r="B7" s="143" t="s">
        <v>9</v>
      </c>
      <c r="C7" s="143"/>
      <c r="D7" s="143"/>
      <c r="E7" s="143"/>
      <c r="F7" s="143"/>
      <c r="G7" s="143" t="s">
        <v>10</v>
      </c>
      <c r="H7" s="143"/>
      <c r="I7" s="143"/>
      <c r="J7" s="143"/>
      <c r="K7" s="143"/>
      <c r="L7" s="143"/>
      <c r="M7" s="143"/>
      <c r="N7" s="143" t="s">
        <v>11</v>
      </c>
      <c r="O7" s="143"/>
      <c r="P7" s="143"/>
    </row>
    <row r="8" spans="1:16" ht="47.25" x14ac:dyDescent="0.25">
      <c r="A8" s="137"/>
      <c r="B8" s="143" t="s">
        <v>12</v>
      </c>
      <c r="C8" s="143"/>
      <c r="D8" s="143" t="s">
        <v>13</v>
      </c>
      <c r="E8" s="143"/>
      <c r="F8" s="23" t="s">
        <v>19</v>
      </c>
      <c r="G8" s="143" t="s">
        <v>12</v>
      </c>
      <c r="H8" s="143"/>
      <c r="I8" s="143" t="s">
        <v>13</v>
      </c>
      <c r="J8" s="143"/>
      <c r="K8" s="143"/>
      <c r="L8" s="143" t="s">
        <v>27</v>
      </c>
      <c r="M8" s="143"/>
      <c r="N8" s="23" t="s">
        <v>12</v>
      </c>
      <c r="O8" s="23" t="s">
        <v>13</v>
      </c>
      <c r="P8" s="23" t="s">
        <v>28</v>
      </c>
    </row>
    <row r="9" spans="1:16" ht="16.5" x14ac:dyDescent="0.25">
      <c r="A9" s="178" t="s">
        <v>2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</row>
    <row r="10" spans="1:16" ht="31.5" x14ac:dyDescent="0.25">
      <c r="A10" s="23" t="s">
        <v>50</v>
      </c>
      <c r="B10" s="177" t="s">
        <v>3</v>
      </c>
      <c r="C10" s="177"/>
      <c r="D10" s="177" t="s">
        <v>3</v>
      </c>
      <c r="E10" s="177"/>
      <c r="F10" s="22" t="s">
        <v>3</v>
      </c>
      <c r="G10" s="177">
        <v>18</v>
      </c>
      <c r="H10" s="177"/>
      <c r="I10" s="177">
        <v>48.3</v>
      </c>
      <c r="J10" s="177"/>
      <c r="K10" s="177"/>
      <c r="L10" s="179" t="s">
        <v>24</v>
      </c>
      <c r="M10" s="179"/>
      <c r="N10" s="23" t="s">
        <v>3</v>
      </c>
      <c r="O10" s="23" t="s">
        <v>3</v>
      </c>
      <c r="P10" s="22" t="s">
        <v>3</v>
      </c>
    </row>
    <row r="11" spans="1:16" ht="15.75" x14ac:dyDescent="0.25">
      <c r="A11" s="159" t="s">
        <v>53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</row>
    <row r="12" spans="1:16" ht="15.75" x14ac:dyDescent="0.25">
      <c r="A12" s="159" t="s">
        <v>54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</row>
    <row r="13" spans="1:16" x14ac:dyDescent="0.25">
      <c r="A13" s="178" t="s">
        <v>5</v>
      </c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</row>
    <row r="14" spans="1:16" x14ac:dyDescent="0.25">
      <c r="A14" s="178"/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</row>
    <row r="15" spans="1:16" ht="16.5" x14ac:dyDescent="0.25">
      <c r="A15" s="136" t="s">
        <v>55</v>
      </c>
      <c r="B15" s="150">
        <v>2</v>
      </c>
      <c r="C15" s="175"/>
      <c r="D15" s="146">
        <v>31.3</v>
      </c>
      <c r="E15" s="147"/>
      <c r="F15" s="46">
        <v>1001600</v>
      </c>
      <c r="G15" s="177">
        <v>21</v>
      </c>
      <c r="H15" s="177"/>
      <c r="I15" s="146">
        <v>48.7</v>
      </c>
      <c r="J15" s="150"/>
      <c r="K15" s="147"/>
      <c r="L15" s="148">
        <v>1558400</v>
      </c>
      <c r="M15" s="149"/>
      <c r="N15" s="22">
        <v>39</v>
      </c>
      <c r="O15" s="22">
        <v>61.3</v>
      </c>
      <c r="P15" s="46">
        <v>1961600</v>
      </c>
    </row>
    <row r="16" spans="1:16" ht="16.5" x14ac:dyDescent="0.25">
      <c r="A16" s="180"/>
      <c r="B16" s="146">
        <v>5</v>
      </c>
      <c r="C16" s="175"/>
      <c r="D16" s="146">
        <v>32</v>
      </c>
      <c r="E16" s="147"/>
      <c r="F16" s="46">
        <v>1024000</v>
      </c>
      <c r="G16" s="177">
        <v>30</v>
      </c>
      <c r="H16" s="177"/>
      <c r="I16" s="146">
        <v>49</v>
      </c>
      <c r="J16" s="150"/>
      <c r="K16" s="147"/>
      <c r="L16" s="148">
        <v>1568000</v>
      </c>
      <c r="M16" s="149"/>
      <c r="N16" s="22"/>
      <c r="O16" s="22"/>
      <c r="P16" s="46"/>
    </row>
    <row r="17" spans="1:16" ht="16.5" x14ac:dyDescent="0.25">
      <c r="A17" s="180"/>
      <c r="B17" s="146">
        <v>38</v>
      </c>
      <c r="C17" s="175"/>
      <c r="D17" s="146">
        <v>31</v>
      </c>
      <c r="E17" s="147"/>
      <c r="F17" s="46">
        <v>992000</v>
      </c>
      <c r="G17" s="177">
        <v>34</v>
      </c>
      <c r="H17" s="177"/>
      <c r="I17" s="146">
        <v>49.4</v>
      </c>
      <c r="J17" s="150"/>
      <c r="K17" s="147"/>
      <c r="L17" s="148">
        <v>1580800</v>
      </c>
      <c r="M17" s="149"/>
      <c r="N17" s="22"/>
      <c r="O17" s="22"/>
      <c r="P17" s="46"/>
    </row>
    <row r="18" spans="1:16" ht="16.5" x14ac:dyDescent="0.25">
      <c r="A18" s="180"/>
      <c r="B18" s="146">
        <v>47</v>
      </c>
      <c r="C18" s="176"/>
      <c r="D18" s="146">
        <v>32.799999999999997</v>
      </c>
      <c r="E18" s="147"/>
      <c r="F18" s="46">
        <v>1049600</v>
      </c>
      <c r="G18" s="177">
        <v>37</v>
      </c>
      <c r="H18" s="177"/>
      <c r="I18" s="146">
        <v>49.3</v>
      </c>
      <c r="J18" s="150"/>
      <c r="K18" s="147"/>
      <c r="L18" s="148">
        <v>1577600</v>
      </c>
      <c r="M18" s="149"/>
      <c r="N18" s="22"/>
      <c r="O18" s="22"/>
      <c r="P18" s="46"/>
    </row>
    <row r="19" spans="1:16" ht="16.5" x14ac:dyDescent="0.25">
      <c r="A19" s="180"/>
      <c r="B19" s="146">
        <v>50</v>
      </c>
      <c r="C19" s="176"/>
      <c r="D19" s="146">
        <v>32.4</v>
      </c>
      <c r="E19" s="147"/>
      <c r="F19" s="46">
        <v>1036800</v>
      </c>
      <c r="G19" s="177">
        <v>40</v>
      </c>
      <c r="H19" s="177"/>
      <c r="I19" s="146">
        <v>49.4</v>
      </c>
      <c r="J19" s="150"/>
      <c r="K19" s="147"/>
      <c r="L19" s="148">
        <v>1580800</v>
      </c>
      <c r="M19" s="149"/>
      <c r="N19" s="22"/>
      <c r="O19" s="22"/>
      <c r="P19" s="46"/>
    </row>
    <row r="20" spans="1:16" ht="16.5" x14ac:dyDescent="0.25">
      <c r="A20" s="181"/>
      <c r="B20" s="146">
        <v>53</v>
      </c>
      <c r="C20" s="176"/>
      <c r="D20" s="146">
        <v>32.5</v>
      </c>
      <c r="E20" s="147"/>
      <c r="F20" s="46">
        <v>1040000</v>
      </c>
      <c r="G20" s="177">
        <v>51</v>
      </c>
      <c r="H20" s="177"/>
      <c r="I20" s="146">
        <v>48.7</v>
      </c>
      <c r="J20" s="150"/>
      <c r="K20" s="147"/>
      <c r="L20" s="148">
        <v>1558400</v>
      </c>
      <c r="M20" s="149"/>
      <c r="N20" s="22"/>
      <c r="O20" s="22"/>
      <c r="P20" s="46"/>
    </row>
    <row r="21" spans="1:16" ht="15.75" customHeight="1" x14ac:dyDescent="0.25">
      <c r="A21" s="132" t="s">
        <v>40</v>
      </c>
      <c r="B21" s="126">
        <v>6</v>
      </c>
      <c r="C21" s="128"/>
      <c r="D21" s="126">
        <f>D15+D16+D17+D18+D19+D20</f>
        <v>192</v>
      </c>
      <c r="E21" s="128"/>
      <c r="F21" s="134">
        <v>6144000</v>
      </c>
      <c r="G21" s="158">
        <v>6</v>
      </c>
      <c r="H21" s="158"/>
      <c r="I21" s="126">
        <v>294.5</v>
      </c>
      <c r="J21" s="127"/>
      <c r="K21" s="128"/>
      <c r="L21" s="122">
        <f>L15+L16+L17+L18+L19+L20</f>
        <v>9424000</v>
      </c>
      <c r="M21" s="123"/>
      <c r="N21" s="132">
        <v>1</v>
      </c>
      <c r="O21" s="158">
        <v>61.3</v>
      </c>
      <c r="P21" s="182">
        <v>1961600</v>
      </c>
    </row>
    <row r="22" spans="1:16" ht="15.75" customHeight="1" x14ac:dyDescent="0.25">
      <c r="A22" s="133"/>
      <c r="B22" s="129"/>
      <c r="C22" s="131"/>
      <c r="D22" s="129"/>
      <c r="E22" s="131"/>
      <c r="F22" s="135"/>
      <c r="G22" s="158"/>
      <c r="H22" s="158"/>
      <c r="I22" s="129"/>
      <c r="J22" s="130"/>
      <c r="K22" s="131"/>
      <c r="L22" s="124"/>
      <c r="M22" s="125"/>
      <c r="N22" s="133"/>
      <c r="O22" s="158"/>
      <c r="P22" s="182"/>
    </row>
    <row r="23" spans="1:16" x14ac:dyDescent="0.25">
      <c r="A23" s="183" t="s">
        <v>56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5"/>
    </row>
    <row r="24" spans="1:16" x14ac:dyDescent="0.25">
      <c r="A24" s="186"/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88"/>
    </row>
    <row r="25" spans="1:16" ht="21.6" customHeight="1" x14ac:dyDescent="0.25">
      <c r="A25" s="159" t="s">
        <v>57</v>
      </c>
      <c r="B25" s="159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</row>
    <row r="26" spans="1:16" ht="28.15" customHeight="1" x14ac:dyDescent="0.25">
      <c r="A26" s="178" t="s">
        <v>6</v>
      </c>
      <c r="B26" s="178"/>
      <c r="C26" s="178"/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</row>
    <row r="27" spans="1:16" ht="16.5" customHeight="1" x14ac:dyDescent="0.25">
      <c r="A27" s="136" t="s">
        <v>29</v>
      </c>
      <c r="B27" s="164">
        <v>15</v>
      </c>
      <c r="C27" s="165"/>
      <c r="D27" s="164">
        <v>34.700000000000003</v>
      </c>
      <c r="E27" s="165"/>
      <c r="F27" s="192">
        <v>1110400</v>
      </c>
      <c r="G27" s="164">
        <v>47</v>
      </c>
      <c r="H27" s="165"/>
      <c r="I27" s="164">
        <v>47.1</v>
      </c>
      <c r="J27" s="168"/>
      <c r="K27" s="165"/>
      <c r="L27" s="170">
        <v>1507200</v>
      </c>
      <c r="M27" s="171"/>
      <c r="N27" s="151">
        <v>16</v>
      </c>
      <c r="O27" s="177">
        <v>68</v>
      </c>
      <c r="P27" s="155">
        <v>2176000</v>
      </c>
    </row>
    <row r="28" spans="1:16" ht="16.5" customHeight="1" x14ac:dyDescent="0.25">
      <c r="A28" s="153"/>
      <c r="B28" s="166"/>
      <c r="C28" s="167"/>
      <c r="D28" s="166"/>
      <c r="E28" s="167"/>
      <c r="F28" s="193"/>
      <c r="G28" s="166"/>
      <c r="H28" s="167"/>
      <c r="I28" s="166"/>
      <c r="J28" s="169"/>
      <c r="K28" s="167"/>
      <c r="L28" s="172"/>
      <c r="M28" s="173"/>
      <c r="N28" s="152"/>
      <c r="O28" s="177"/>
      <c r="P28" s="155"/>
    </row>
    <row r="29" spans="1:16" ht="16.5" x14ac:dyDescent="0.25">
      <c r="A29" s="137"/>
      <c r="B29" s="157"/>
      <c r="C29" s="145"/>
      <c r="D29" s="144"/>
      <c r="E29" s="145"/>
      <c r="F29" s="46"/>
      <c r="G29" s="146"/>
      <c r="H29" s="147"/>
      <c r="I29" s="144"/>
      <c r="J29" s="157"/>
      <c r="K29" s="145"/>
      <c r="L29" s="155"/>
      <c r="M29" s="155"/>
      <c r="N29" s="22">
        <v>28</v>
      </c>
      <c r="O29" s="22">
        <v>67.8</v>
      </c>
      <c r="P29" s="46">
        <v>2169600</v>
      </c>
    </row>
    <row r="30" spans="1:16" ht="23.45" customHeight="1" x14ac:dyDescent="0.25">
      <c r="A30" s="34" t="s">
        <v>40</v>
      </c>
      <c r="B30" s="158">
        <v>1</v>
      </c>
      <c r="C30" s="158"/>
      <c r="D30" s="158">
        <v>34.700000000000003</v>
      </c>
      <c r="E30" s="158"/>
      <c r="F30" s="47">
        <v>1110400</v>
      </c>
      <c r="G30" s="158">
        <v>1</v>
      </c>
      <c r="H30" s="158"/>
      <c r="I30" s="138">
        <v>47.1</v>
      </c>
      <c r="J30" s="142"/>
      <c r="K30" s="139"/>
      <c r="L30" s="124">
        <v>1507200</v>
      </c>
      <c r="M30" s="125"/>
      <c r="N30" s="34">
        <v>2</v>
      </c>
      <c r="O30" s="34">
        <v>135.80000000000001</v>
      </c>
      <c r="P30" s="47">
        <v>4345600</v>
      </c>
    </row>
    <row r="31" spans="1:16" ht="22.5" customHeight="1" x14ac:dyDescent="0.25">
      <c r="A31" s="159" t="s">
        <v>30</v>
      </c>
      <c r="B31" s="159"/>
      <c r="C31" s="159"/>
      <c r="D31" s="159"/>
      <c r="E31" s="159"/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</row>
    <row r="32" spans="1:16" ht="21.6" customHeight="1" x14ac:dyDescent="0.25">
      <c r="A32" s="136" t="s">
        <v>51</v>
      </c>
      <c r="B32" s="160">
        <v>31</v>
      </c>
      <c r="C32" s="161"/>
      <c r="D32" s="162">
        <v>34.200000000000003</v>
      </c>
      <c r="E32" s="163"/>
      <c r="F32" s="48">
        <v>1094400</v>
      </c>
      <c r="G32" s="160">
        <v>51</v>
      </c>
      <c r="H32" s="161"/>
      <c r="I32" s="156">
        <v>46.5</v>
      </c>
      <c r="J32" s="156"/>
      <c r="K32" s="156"/>
      <c r="L32" s="154">
        <v>1488000</v>
      </c>
      <c r="M32" s="154"/>
      <c r="N32" s="42">
        <v>29</v>
      </c>
      <c r="O32" s="42">
        <v>67.400000000000006</v>
      </c>
      <c r="P32" s="48">
        <v>2156800</v>
      </c>
    </row>
    <row r="33" spans="1:16" ht="21.6" customHeight="1" x14ac:dyDescent="0.25">
      <c r="A33" s="137"/>
      <c r="B33" s="146">
        <v>46</v>
      </c>
      <c r="C33" s="147"/>
      <c r="D33" s="146">
        <v>34.1</v>
      </c>
      <c r="E33" s="147"/>
      <c r="F33" s="46">
        <v>1091200</v>
      </c>
      <c r="G33" s="146"/>
      <c r="H33" s="147"/>
      <c r="I33" s="143"/>
      <c r="J33" s="143"/>
      <c r="K33" s="143"/>
      <c r="L33" s="155"/>
      <c r="M33" s="155"/>
      <c r="N33" s="22">
        <v>36</v>
      </c>
      <c r="O33" s="22">
        <v>66.400000000000006</v>
      </c>
      <c r="P33" s="46">
        <v>2124800</v>
      </c>
    </row>
    <row r="34" spans="1:16" ht="15.75" customHeight="1" x14ac:dyDescent="0.25">
      <c r="A34" s="132" t="s">
        <v>40</v>
      </c>
      <c r="B34" s="126">
        <v>2</v>
      </c>
      <c r="C34" s="128"/>
      <c r="D34" s="126">
        <v>68.3</v>
      </c>
      <c r="E34" s="128"/>
      <c r="F34" s="134">
        <v>2185600</v>
      </c>
      <c r="G34" s="126">
        <v>1</v>
      </c>
      <c r="H34" s="128"/>
      <c r="I34" s="126">
        <v>46.5</v>
      </c>
      <c r="J34" s="127"/>
      <c r="K34" s="128"/>
      <c r="L34" s="122">
        <v>1488000</v>
      </c>
      <c r="M34" s="123"/>
      <c r="N34" s="132">
        <v>2</v>
      </c>
      <c r="O34" s="158">
        <v>133.80000000000001</v>
      </c>
      <c r="P34" s="182">
        <v>4281600</v>
      </c>
    </row>
    <row r="35" spans="1:16" ht="8.4499999999999993" customHeight="1" x14ac:dyDescent="0.25">
      <c r="A35" s="133"/>
      <c r="B35" s="129"/>
      <c r="C35" s="131"/>
      <c r="D35" s="129"/>
      <c r="E35" s="131"/>
      <c r="F35" s="135"/>
      <c r="G35" s="129"/>
      <c r="H35" s="131"/>
      <c r="I35" s="129"/>
      <c r="J35" s="130"/>
      <c r="K35" s="131"/>
      <c r="L35" s="124"/>
      <c r="M35" s="125"/>
      <c r="N35" s="133"/>
      <c r="O35" s="158"/>
      <c r="P35" s="182"/>
    </row>
    <row r="36" spans="1:16" x14ac:dyDescent="0.25">
      <c r="A36" s="183" t="s">
        <v>26</v>
      </c>
      <c r="B36" s="184"/>
      <c r="C36" s="184"/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5"/>
    </row>
    <row r="37" spans="1:16" x14ac:dyDescent="0.25">
      <c r="A37" s="186"/>
      <c r="B37" s="187"/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7"/>
      <c r="N37" s="187"/>
      <c r="O37" s="187"/>
      <c r="P37" s="188"/>
    </row>
    <row r="38" spans="1:16" ht="16.5" customHeight="1" x14ac:dyDescent="0.25">
      <c r="A38" s="136" t="s">
        <v>52</v>
      </c>
      <c r="B38" s="143" t="s">
        <v>3</v>
      </c>
      <c r="C38" s="143"/>
      <c r="D38" s="144" t="s">
        <v>3</v>
      </c>
      <c r="E38" s="145"/>
      <c r="F38" s="23" t="s">
        <v>3</v>
      </c>
      <c r="G38" s="146">
        <v>35</v>
      </c>
      <c r="H38" s="147"/>
      <c r="I38" s="146">
        <v>51.4</v>
      </c>
      <c r="J38" s="150"/>
      <c r="K38" s="147"/>
      <c r="L38" s="148">
        <v>1644800</v>
      </c>
      <c r="M38" s="149"/>
      <c r="N38" s="22">
        <v>5</v>
      </c>
      <c r="O38" s="22">
        <v>68.8</v>
      </c>
      <c r="P38" s="33" t="s">
        <v>25</v>
      </c>
    </row>
    <row r="39" spans="1:16" ht="16.5" x14ac:dyDescent="0.25">
      <c r="A39" s="137"/>
      <c r="B39" s="143" t="s">
        <v>3</v>
      </c>
      <c r="C39" s="143"/>
      <c r="D39" s="144" t="s">
        <v>3</v>
      </c>
      <c r="E39" s="145"/>
      <c r="F39" s="23" t="s">
        <v>3</v>
      </c>
      <c r="G39" s="146">
        <v>39</v>
      </c>
      <c r="H39" s="147"/>
      <c r="I39" s="146">
        <v>50.8</v>
      </c>
      <c r="J39" s="150"/>
      <c r="K39" s="147"/>
      <c r="L39" s="148">
        <v>1625600</v>
      </c>
      <c r="M39" s="149"/>
      <c r="N39" s="23" t="s">
        <v>3</v>
      </c>
      <c r="O39" s="23" t="s">
        <v>3</v>
      </c>
      <c r="P39" s="33"/>
    </row>
    <row r="40" spans="1:16" ht="31.5" customHeight="1" x14ac:dyDescent="0.25">
      <c r="A40" s="44" t="s">
        <v>40</v>
      </c>
      <c r="B40" s="138">
        <v>0</v>
      </c>
      <c r="C40" s="139"/>
      <c r="D40" s="138">
        <v>0</v>
      </c>
      <c r="E40" s="139"/>
      <c r="F40" s="34">
        <v>0</v>
      </c>
      <c r="G40" s="138">
        <v>2</v>
      </c>
      <c r="H40" s="139"/>
      <c r="I40" s="138">
        <v>102.2</v>
      </c>
      <c r="J40" s="142"/>
      <c r="K40" s="139"/>
      <c r="L40" s="140">
        <v>3270400</v>
      </c>
      <c r="M40" s="141"/>
      <c r="N40" s="34">
        <v>1</v>
      </c>
      <c r="O40" s="34">
        <v>68.8</v>
      </c>
      <c r="P40" s="47">
        <v>2201600</v>
      </c>
    </row>
    <row r="41" spans="1:16" ht="25.5" customHeight="1" x14ac:dyDescent="0.25">
      <c r="A41" s="159" t="s">
        <v>58</v>
      </c>
      <c r="B41" s="159"/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</row>
    <row r="42" spans="1:16" ht="25.9" customHeight="1" x14ac:dyDescent="0.25">
      <c r="A42" s="159" t="s">
        <v>59</v>
      </c>
      <c r="B42" s="159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</row>
    <row r="43" spans="1:16" ht="30" customHeight="1" x14ac:dyDescent="0.25">
      <c r="A43" s="189" t="s">
        <v>60</v>
      </c>
      <c r="B43" s="190"/>
      <c r="C43" s="190"/>
      <c r="D43" s="190"/>
      <c r="E43" s="190"/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1"/>
    </row>
    <row r="44" spans="1:16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</row>
    <row r="45" spans="1:16" ht="16.5" x14ac:dyDescent="0.25">
      <c r="A45" s="3"/>
    </row>
  </sheetData>
  <mergeCells count="127">
    <mergeCell ref="O34:O35"/>
    <mergeCell ref="P34:P35"/>
    <mergeCell ref="A36:P37"/>
    <mergeCell ref="N34:N35"/>
    <mergeCell ref="B38:C38"/>
    <mergeCell ref="A41:P41"/>
    <mergeCell ref="A42:P42"/>
    <mergeCell ref="A43:P43"/>
    <mergeCell ref="O1:P1"/>
    <mergeCell ref="B5:P5"/>
    <mergeCell ref="P21:P22"/>
    <mergeCell ref="A23:P24"/>
    <mergeCell ref="A25:P25"/>
    <mergeCell ref="D21:E22"/>
    <mergeCell ref="B21:C22"/>
    <mergeCell ref="A21:A22"/>
    <mergeCell ref="O27:O28"/>
    <mergeCell ref="P27:P28"/>
    <mergeCell ref="A26:P26"/>
    <mergeCell ref="B27:C28"/>
    <mergeCell ref="D27:E28"/>
    <mergeCell ref="F27:F28"/>
    <mergeCell ref="F21:F22"/>
    <mergeCell ref="G21:H22"/>
    <mergeCell ref="L18:M18"/>
    <mergeCell ref="L19:M19"/>
    <mergeCell ref="L20:M20"/>
    <mergeCell ref="N21:N22"/>
    <mergeCell ref="O21:O22"/>
    <mergeCell ref="A11:P11"/>
    <mergeCell ref="A12:P12"/>
    <mergeCell ref="A13:P14"/>
    <mergeCell ref="B19:C19"/>
    <mergeCell ref="B20:C20"/>
    <mergeCell ref="D19:E19"/>
    <mergeCell ref="D20:E20"/>
    <mergeCell ref="G19:H19"/>
    <mergeCell ref="G20:H20"/>
    <mergeCell ref="L15:M15"/>
    <mergeCell ref="L21:M22"/>
    <mergeCell ref="I15:K15"/>
    <mergeCell ref="I16:K16"/>
    <mergeCell ref="I17:K17"/>
    <mergeCell ref="I18:K18"/>
    <mergeCell ref="I19:K19"/>
    <mergeCell ref="I20:K20"/>
    <mergeCell ref="A15:A20"/>
    <mergeCell ref="I21:K22"/>
    <mergeCell ref="G7:M7"/>
    <mergeCell ref="N7:P7"/>
    <mergeCell ref="B8:C8"/>
    <mergeCell ref="D8:E8"/>
    <mergeCell ref="G8:H8"/>
    <mergeCell ref="I8:K8"/>
    <mergeCell ref="L8:M8"/>
    <mergeCell ref="L16:M16"/>
    <mergeCell ref="L17:M17"/>
    <mergeCell ref="G27:H28"/>
    <mergeCell ref="I27:K28"/>
    <mergeCell ref="L27:M28"/>
    <mergeCell ref="M2:P3"/>
    <mergeCell ref="A7:A8"/>
    <mergeCell ref="B15:C15"/>
    <mergeCell ref="B16:C16"/>
    <mergeCell ref="B17:C17"/>
    <mergeCell ref="B18:C18"/>
    <mergeCell ref="D15:E15"/>
    <mergeCell ref="D16:E16"/>
    <mergeCell ref="D17:E17"/>
    <mergeCell ref="D18:E18"/>
    <mergeCell ref="G15:H15"/>
    <mergeCell ref="G16:H16"/>
    <mergeCell ref="G17:H17"/>
    <mergeCell ref="G18:H18"/>
    <mergeCell ref="A9:P9"/>
    <mergeCell ref="B10:C10"/>
    <mergeCell ref="D10:E10"/>
    <mergeCell ref="G10:H10"/>
    <mergeCell ref="I10:K10"/>
    <mergeCell ref="L10:M10"/>
    <mergeCell ref="B7:F7"/>
    <mergeCell ref="N27:N28"/>
    <mergeCell ref="A27:A29"/>
    <mergeCell ref="A32:A33"/>
    <mergeCell ref="L32:M32"/>
    <mergeCell ref="L33:M33"/>
    <mergeCell ref="I32:K32"/>
    <mergeCell ref="I33:K33"/>
    <mergeCell ref="L29:M29"/>
    <mergeCell ref="I29:K29"/>
    <mergeCell ref="L30:M30"/>
    <mergeCell ref="I30:K30"/>
    <mergeCell ref="B29:C29"/>
    <mergeCell ref="D29:E29"/>
    <mergeCell ref="B30:C30"/>
    <mergeCell ref="D30:E30"/>
    <mergeCell ref="G29:H29"/>
    <mergeCell ref="G30:H30"/>
    <mergeCell ref="A31:P31"/>
    <mergeCell ref="G32:H32"/>
    <mergeCell ref="G33:H33"/>
    <mergeCell ref="B32:C32"/>
    <mergeCell ref="B33:C33"/>
    <mergeCell ref="D32:E32"/>
    <mergeCell ref="D33:E33"/>
    <mergeCell ref="L34:M35"/>
    <mergeCell ref="I34:K35"/>
    <mergeCell ref="A34:A35"/>
    <mergeCell ref="B34:C35"/>
    <mergeCell ref="D34:E35"/>
    <mergeCell ref="F34:F35"/>
    <mergeCell ref="G34:H35"/>
    <mergeCell ref="A38:A39"/>
    <mergeCell ref="B40:C40"/>
    <mergeCell ref="D40:E40"/>
    <mergeCell ref="L40:M40"/>
    <mergeCell ref="I40:K40"/>
    <mergeCell ref="G40:H40"/>
    <mergeCell ref="B39:C39"/>
    <mergeCell ref="D38:E38"/>
    <mergeCell ref="D39:E39"/>
    <mergeCell ref="G38:H38"/>
    <mergeCell ref="G39:H39"/>
    <mergeCell ref="L38:M38"/>
    <mergeCell ref="L39:M39"/>
    <mergeCell ref="I38:K38"/>
    <mergeCell ref="I39:K39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 2</vt:lpstr>
      <vt:lpstr>Приложение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2020-01-27T11:25:51Z</dcterms:modified>
</cp:coreProperties>
</file>