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updateLinks="always" defaultThemeVersion="124226"/>
  <bookViews>
    <workbookView xWindow="0" yWindow="105" windowWidth="12120" windowHeight="8640" activeTab="1"/>
  </bookViews>
  <sheets>
    <sheet name="2020 год" sheetId="2" r:id="rId1"/>
    <sheet name="2021-2022 г.г" sheetId="4" r:id="rId2"/>
  </sheets>
  <definedNames>
    <definedName name="_xlnm.Print_Titles" localSheetId="0">'2020 год'!$14:$14</definedName>
    <definedName name="_xlnm.Print_Titles" localSheetId="1">'2021-2022 г.г'!$16:$16</definedName>
    <definedName name="_xlnm.Print_Area" localSheetId="0">'2020 год'!$A$1:$L$35</definedName>
    <definedName name="_xlnm.Print_Area" localSheetId="1">'2021-2022 г.г'!$A$1:$K$41</definedName>
  </definedNames>
  <calcPr calcId="144525"/>
</workbook>
</file>

<file path=xl/calcChain.xml><?xml version="1.0" encoding="utf-8"?>
<calcChain xmlns="http://schemas.openxmlformats.org/spreadsheetml/2006/main">
  <c r="K35" i="2" l="1"/>
  <c r="K31" i="2"/>
  <c r="J37" i="4"/>
  <c r="J33" i="4"/>
  <c r="J22" i="4" l="1"/>
  <c r="J20" i="4"/>
  <c r="K45" i="4" l="1"/>
  <c r="K44" i="4" s="1"/>
  <c r="J45" i="4"/>
  <c r="J44" i="4" s="1"/>
  <c r="L41" i="4"/>
  <c r="K41" i="4"/>
  <c r="K39" i="4" s="1"/>
  <c r="J41" i="4"/>
  <c r="K40" i="4"/>
  <c r="J40" i="4"/>
  <c r="J39" i="4" s="1"/>
  <c r="J38" i="4" s="1"/>
  <c r="L39" i="4"/>
  <c r="L38" i="4"/>
  <c r="L37" i="4"/>
  <c r="K37" i="4"/>
  <c r="K36" i="4" s="1"/>
  <c r="K35" i="4" s="1"/>
  <c r="K34" i="4" s="1"/>
  <c r="J36" i="4"/>
  <c r="J35" i="4" s="1"/>
  <c r="J34" i="4" s="1"/>
  <c r="L36" i="4"/>
  <c r="L35" i="4"/>
  <c r="L34" i="4"/>
  <c r="K33" i="4"/>
  <c r="K32" i="4" s="1"/>
  <c r="K31" i="4" s="1"/>
  <c r="K30" i="4" s="1"/>
  <c r="L32" i="4"/>
  <c r="L29" i="4" s="1"/>
  <c r="L17" i="4" s="1"/>
  <c r="J32" i="4"/>
  <c r="J31" i="4" s="1"/>
  <c r="J30" i="4" s="1"/>
  <c r="K27" i="4"/>
  <c r="J27" i="4"/>
  <c r="K25" i="4"/>
  <c r="J25" i="4"/>
  <c r="J24" i="4"/>
  <c r="J23" i="4"/>
  <c r="J21" i="4"/>
  <c r="K21" i="4"/>
  <c r="K19" i="4"/>
  <c r="J19" i="4"/>
  <c r="K18" i="4"/>
  <c r="K24" i="4" l="1"/>
  <c r="M39" i="4"/>
  <c r="J29" i="4"/>
  <c r="J18" i="4"/>
  <c r="J17" i="4" s="1"/>
  <c r="K29" i="4"/>
  <c r="K38" i="4"/>
  <c r="K23" i="4"/>
  <c r="J17" i="2"/>
  <c r="K17" i="4" l="1"/>
  <c r="K17" i="2"/>
  <c r="K16" i="2" s="1"/>
  <c r="L31" i="2" l="1"/>
  <c r="L35" i="2"/>
  <c r="L18" i="2"/>
  <c r="L20" i="2"/>
  <c r="L24" i="2"/>
  <c r="L26" i="2"/>
  <c r="K34" i="2"/>
  <c r="K33" i="2" s="1"/>
  <c r="K32" i="2" s="1"/>
  <c r="K30" i="2"/>
  <c r="K29" i="2" s="1"/>
  <c r="K28" i="2" s="1"/>
  <c r="K27" i="2" l="1"/>
  <c r="K15" i="2" l="1"/>
  <c r="J42" i="2" l="1"/>
  <c r="J39" i="2"/>
  <c r="J34" i="2"/>
  <c r="L34" i="2" s="1"/>
  <c r="J30" i="2"/>
  <c r="L30" i="2" s="1"/>
  <c r="J25" i="2"/>
  <c r="L25" i="2" s="1"/>
  <c r="J23" i="2"/>
  <c r="L23" i="2" s="1"/>
  <c r="J19" i="2"/>
  <c r="L19" i="2" s="1"/>
  <c r="L17" i="2"/>
  <c r="J29" i="2" l="1"/>
  <c r="J33" i="2"/>
  <c r="L33" i="2" s="1"/>
  <c r="J38" i="2"/>
  <c r="J16" i="2"/>
  <c r="L16" i="2" s="1"/>
  <c r="J22" i="2"/>
  <c r="L22" i="2" s="1"/>
  <c r="J21" i="2"/>
  <c r="L21" i="2" s="1"/>
  <c r="J41" i="2"/>
  <c r="L29" i="2" l="1"/>
  <c r="J28" i="2"/>
  <c r="L28" i="2"/>
  <c r="J37" i="2"/>
  <c r="J36" i="2" s="1"/>
  <c r="J32" i="2"/>
  <c r="L32" i="2" s="1"/>
  <c r="J27" i="2" l="1"/>
  <c r="L27" i="2" s="1"/>
  <c r="J15" i="2" l="1"/>
  <c r="L15" i="2" s="1"/>
</calcChain>
</file>

<file path=xl/sharedStrings.xml><?xml version="1.0" encoding="utf-8"?>
<sst xmlns="http://schemas.openxmlformats.org/spreadsheetml/2006/main" count="157" uniqueCount="52">
  <si>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</si>
  <si>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</si>
  <si>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</si>
  <si>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</si>
  <si>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</si>
  <si>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</si>
  <si>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</si>
  <si>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Увеличение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</si>
  <si>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</si>
  <si>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</si>
  <si>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</si>
  <si>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</si>
  <si>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</si>
  <si>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</si>
  <si>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</si>
  <si>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</si>
  <si>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01</t>
  </si>
  <si>
    <t>00</t>
  </si>
  <si>
    <t>0000</t>
  </si>
  <si>
    <t>000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</si>
  <si>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</si>
  <si>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</si>
  <si>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Бюджетные кредиты, предоставленные внутри страны в валюте Российской Федерации </t>
  </si>
  <si>
    <t xml:space="preserve">Возврат бюджетных кредитов, предоставленных внутри страны в валюте Российской Федерации </t>
  </si>
  <si>
    <t xml:space="preserve">ИСТОЧНИКИ ФИНАНСИРОВАНИЯ ДЕФИЦИТА 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</si>
  <si>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</si>
  <si>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Получение 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</si>
  <si>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</si>
  <si>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</si>
  <si>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Код</t>
  </si>
  <si>
    <t>Погашение кредитов, предоставленных кредитными организациями в валюте Российской Федерации</t>
  </si>
  <si>
    <t>Погашение бюджетами муниципальных районов кредитов от кредитных организаций  в валюте Российской Федерации</t>
  </si>
  <si>
    <t>Бюджетные кредиты от других бюджетов бюджетной системы Российской Федерации в валюте Российской Федерации</t>
  </si>
  <si>
    <t xml:space="preserve">Исполнение государственных и муниципальных гарантий </t>
  </si>
  <si>
    <t>Изменение остатков средств на счетах по учету средств бюджетов</t>
  </si>
  <si>
    <t>Сумма                                                                                                               (тыс. рублей)</t>
  </si>
  <si>
    <t xml:space="preserve">Наименование </t>
  </si>
  <si>
    <t>к решению Совета муниципального района "Печора"</t>
  </si>
  <si>
    <t>Приложение 5</t>
  </si>
  <si>
    <t>БЮДЖЕТА МУНИЦИПАЛЬНОГО ОБРАЗОВАНИЯ МУНИЦИПАЛЬНОГО РАЙОНА "ПЕЧОРА" НА 2020 ГОД</t>
  </si>
  <si>
    <t>от 20 декабря 2019 года № 6-41/455</t>
  </si>
  <si>
    <t>Изменение</t>
  </si>
  <si>
    <t>Приложение 4</t>
  </si>
  <si>
    <t>Приложение 6</t>
  </si>
  <si>
    <t>к  решению Совета муниципального района "Печора"</t>
  </si>
  <si>
    <t>БЮДЖЕТА МУНИЦИПАЛЬНОГО ОБРАЗОВАНИЯ МУНИЦИПАЛЬНОГО РАЙОНА "ПЕЧОРА"</t>
  </si>
  <si>
    <t xml:space="preserve"> НА ПЛАНОВЫЙ ПЕРИОД 2021 И 2022 ГОДОВ</t>
  </si>
  <si>
    <t>Сумма (тыс. рублей)</t>
  </si>
  <si>
    <t>2021 год</t>
  </si>
  <si>
    <t>2022 год</t>
  </si>
  <si>
    <t>Бюджетные кредиты от других бюджетов бюджетной системы Российской Федерации  в валюте Российской Федерации</t>
  </si>
  <si>
    <t>от 28 октября 2020 года № 7-2/9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</si>
</sst>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_р_._-;\-* #,##0_р_._-;_-* &quot;-&quot;_р_._-;_-@_-"/>
    <numFmt numFmtId="164" formatCode="000"/>
    <numFmt numFmtId="165" formatCode="00"/>
    <numFmt numFmtId="166" formatCode="0000"/>
    <numFmt numFmtId="167" formatCode="#,##0.0"/>
    <numFmt numFmtId="168" formatCode="#,##0.0_ ;\-#,##0.0\ "/>
  </numFmts>
  <fonts count="9" x14ac:knownFonts="1">
    <font>
      <sz val="10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0"/>
      <name val="Tahoma"/>
      <family val="2"/>
      <charset val="204"/>
    </font>
    <font>
      <b/>
      <sz val="12"/>
      <color indexed="63"/>
      <name val="Times New Roman"/>
      <family val="1"/>
    </font>
    <font>
      <sz val="12"/>
      <color indexed="63"/>
      <name val="Times New Roman"/>
      <family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217">
    <xf numFmtId="0" fontId="0" fillId="0" borderId="0" xfId="0"/>
    <xf numFmtId="0" fontId="2" fillId="0" borderId="0" xfId="0" applyFont="1" applyAlignment="1">
      <alignment vertical="top"/>
    </xf>
    <xf numFmtId="165" fontId="2" fillId="0" borderId="4" xfId="0" applyNumberFormat="1" applyFont="1" applyBorder="1" applyAlignment="1">
      <alignment horizontal="center" vertical="top"/>
    </xf>
    <xf numFmtId="166" fontId="2" fillId="0" borderId="4" xfId="0" applyNumberFormat="1" applyFont="1" applyBorder="1" applyAlignment="1">
      <alignment horizontal="center" vertical="top"/>
    </xf>
    <xf numFmtId="164" fontId="2" fillId="0" borderId="4" xfId="0" applyNumberFormat="1" applyFont="1" applyBorder="1" applyAlignment="1">
      <alignment horizontal="center" vertical="top"/>
    </xf>
    <xf numFmtId="0" fontId="2" fillId="0" borderId="0" xfId="0" applyFont="1" applyBorder="1" applyAlignment="1">
      <alignment vertical="top"/>
    </xf>
    <xf numFmtId="165" fontId="2" fillId="0" borderId="0" xfId="0" applyNumberFormat="1" applyFont="1" applyBorder="1" applyAlignment="1">
      <alignment horizontal="center" vertical="top"/>
    </xf>
    <xf numFmtId="166" fontId="2" fillId="0" borderId="0" xfId="0" applyNumberFormat="1" applyFont="1" applyBorder="1" applyAlignment="1">
      <alignment horizontal="center" vertical="top"/>
    </xf>
    <xf numFmtId="164" fontId="2" fillId="0" borderId="7" xfId="0" applyNumberFormat="1" applyFont="1" applyBorder="1" applyAlignment="1">
      <alignment horizontal="center" vertical="top"/>
    </xf>
    <xf numFmtId="49" fontId="2" fillId="0" borderId="9" xfId="0" applyNumberFormat="1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2" fillId="0" borderId="0" xfId="0" applyFont="1" applyAlignment="1"/>
    <xf numFmtId="0" fontId="1" fillId="0" borderId="0" xfId="0" applyFont="1" applyAlignment="1"/>
    <xf numFmtId="167" fontId="2" fillId="0" borderId="0" xfId="0" applyNumberFormat="1" applyFont="1" applyAlignment="1">
      <alignment vertical="top"/>
    </xf>
    <xf numFmtId="49" fontId="1" fillId="0" borderId="9" xfId="0" applyNumberFormat="1" applyFont="1" applyBorder="1" applyAlignment="1">
      <alignment horizontal="center" vertical="top"/>
    </xf>
    <xf numFmtId="165" fontId="1" fillId="0" borderId="2" xfId="0" applyNumberFormat="1" applyFont="1" applyBorder="1" applyAlignment="1">
      <alignment horizontal="center" vertical="top"/>
    </xf>
    <xf numFmtId="166" fontId="1" fillId="0" borderId="2" xfId="0" applyNumberFormat="1" applyFont="1" applyBorder="1" applyAlignment="1">
      <alignment horizontal="center" vertical="top"/>
    </xf>
    <xf numFmtId="164" fontId="1" fillId="0" borderId="5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49" fontId="2" fillId="0" borderId="10" xfId="0" applyNumberFormat="1" applyFont="1" applyBorder="1" applyAlignment="1">
      <alignment horizontal="center" vertical="top"/>
    </xf>
    <xf numFmtId="165" fontId="2" fillId="0" borderId="1" xfId="0" applyNumberFormat="1" applyFont="1" applyBorder="1" applyAlignment="1">
      <alignment horizontal="center" vertical="top"/>
    </xf>
    <xf numFmtId="166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164" fontId="2" fillId="0" borderId="3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4" fontId="1" fillId="0" borderId="0" xfId="0" applyNumberFormat="1" applyFont="1" applyAlignment="1">
      <alignment horizontal="right"/>
    </xf>
    <xf numFmtId="4" fontId="2" fillId="0" borderId="0" xfId="0" applyNumberFormat="1" applyFont="1" applyBorder="1" applyAlignment="1"/>
    <xf numFmtId="0" fontId="2" fillId="0" borderId="0" xfId="0" applyFont="1" applyAlignment="1">
      <alignment horizontal="center"/>
    </xf>
    <xf numFmtId="0" fontId="1" fillId="0" borderId="11" xfId="0" applyFont="1" applyFill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top"/>
    </xf>
    <xf numFmtId="49" fontId="2" fillId="0" borderId="6" xfId="0" applyNumberFormat="1" applyFont="1" applyBorder="1" applyAlignment="1">
      <alignment horizontal="center" vertical="top"/>
    </xf>
    <xf numFmtId="4" fontId="2" fillId="0" borderId="0" xfId="0" applyNumberFormat="1" applyFont="1" applyAlignment="1">
      <alignment vertical="top"/>
    </xf>
    <xf numFmtId="164" fontId="2" fillId="0" borderId="0" xfId="0" applyNumberFormat="1" applyFont="1" applyBorder="1" applyAlignment="1">
      <alignment horizontal="center" vertical="top"/>
    </xf>
    <xf numFmtId="4" fontId="2" fillId="0" borderId="0" xfId="0" applyNumberFormat="1" applyFont="1" applyBorder="1" applyAlignment="1">
      <alignment vertical="top"/>
    </xf>
    <xf numFmtId="49" fontId="1" fillId="0" borderId="10" xfId="0" applyNumberFormat="1" applyFont="1" applyBorder="1" applyAlignment="1">
      <alignment horizontal="center" vertical="top"/>
    </xf>
    <xf numFmtId="164" fontId="1" fillId="0" borderId="2" xfId="0" applyNumberFormat="1" applyFont="1" applyBorder="1" applyAlignment="1">
      <alignment horizontal="center" vertical="top"/>
    </xf>
    <xf numFmtId="0" fontId="1" fillId="0" borderId="11" xfId="0" applyFont="1" applyBorder="1" applyAlignment="1">
      <alignment vertical="top" wrapText="1"/>
    </xf>
    <xf numFmtId="49" fontId="1" fillId="0" borderId="8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horizontal="center" vertical="top"/>
    </xf>
    <xf numFmtId="166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center" vertical="top"/>
    </xf>
    <xf numFmtId="165" fontId="2" fillId="0" borderId="2" xfId="0" applyNumberFormat="1" applyFont="1" applyBorder="1" applyAlignment="1">
      <alignment horizontal="center" vertical="top"/>
    </xf>
    <xf numFmtId="166" fontId="2" fillId="0" borderId="2" xfId="0" applyNumberFormat="1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/>
    </xf>
    <xf numFmtId="0" fontId="2" fillId="0" borderId="11" xfId="0" applyFont="1" applyBorder="1" applyAlignment="1">
      <alignment vertical="top" wrapText="1"/>
    </xf>
    <xf numFmtId="165" fontId="1" fillId="0" borderId="4" xfId="0" applyNumberFormat="1" applyFont="1" applyBorder="1" applyAlignment="1">
      <alignment horizontal="center" vertical="top"/>
    </xf>
    <xf numFmtId="166" fontId="1" fillId="0" borderId="4" xfId="0" applyNumberFormat="1" applyFont="1" applyBorder="1" applyAlignment="1">
      <alignment horizontal="center" vertical="top"/>
    </xf>
    <xf numFmtId="164" fontId="1" fillId="0" borderId="6" xfId="0" applyNumberFormat="1" applyFont="1" applyBorder="1" applyAlignment="1">
      <alignment horizontal="center" vertical="top"/>
    </xf>
    <xf numFmtId="0" fontId="2" fillId="0" borderId="11" xfId="0" applyFont="1" applyFill="1" applyBorder="1" applyAlignment="1">
      <alignment vertical="top" wrapText="1"/>
    </xf>
    <xf numFmtId="167" fontId="2" fillId="0" borderId="0" xfId="0" applyNumberFormat="1" applyFont="1" applyBorder="1" applyAlignment="1">
      <alignment vertical="top"/>
    </xf>
    <xf numFmtId="167" fontId="1" fillId="0" borderId="0" xfId="0" applyNumberFormat="1" applyFont="1" applyBorder="1" applyAlignment="1">
      <alignment vertical="top"/>
    </xf>
    <xf numFmtId="167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top" wrapText="1"/>
    </xf>
    <xf numFmtId="0" fontId="2" fillId="0" borderId="12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167" fontId="1" fillId="0" borderId="0" xfId="0" applyNumberFormat="1" applyFont="1" applyAlignment="1">
      <alignment horizontal="right" vertical="top"/>
    </xf>
    <xf numFmtId="164" fontId="1" fillId="0" borderId="3" xfId="0" applyNumberFormat="1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165" fontId="2" fillId="0" borderId="4" xfId="0" applyNumberFormat="1" applyFont="1" applyFill="1" applyBorder="1" applyAlignment="1">
      <alignment horizontal="center" vertical="top"/>
    </xf>
    <xf numFmtId="166" fontId="2" fillId="0" borderId="4" xfId="0" applyNumberFormat="1" applyFont="1" applyFill="1" applyBorder="1" applyAlignment="1">
      <alignment horizontal="center" vertical="top"/>
    </xf>
    <xf numFmtId="164" fontId="2" fillId="0" borderId="6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top" wrapText="1"/>
    </xf>
    <xf numFmtId="165" fontId="1" fillId="0" borderId="2" xfId="0" applyNumberFormat="1" applyFont="1" applyFill="1" applyBorder="1" applyAlignment="1">
      <alignment horizontal="center" vertical="top"/>
    </xf>
    <xf numFmtId="166" fontId="1" fillId="0" borderId="2" xfId="0" applyNumberFormat="1" applyFont="1" applyFill="1" applyBorder="1" applyAlignment="1">
      <alignment horizontal="center" vertical="top"/>
    </xf>
    <xf numFmtId="164" fontId="1" fillId="0" borderId="5" xfId="0" applyNumberFormat="1" applyFont="1" applyFill="1" applyBorder="1" applyAlignment="1">
      <alignment horizontal="center" vertical="top"/>
    </xf>
    <xf numFmtId="0" fontId="1" fillId="0" borderId="11" xfId="0" applyFont="1" applyFill="1" applyBorder="1" applyAlignment="1">
      <alignment vertical="top" wrapText="1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right" vertical="top"/>
    </xf>
    <xf numFmtId="4" fontId="1" fillId="0" borderId="0" xfId="0" applyNumberFormat="1" applyFont="1" applyAlignment="1"/>
    <xf numFmtId="0" fontId="1" fillId="0" borderId="0" xfId="0" applyFont="1" applyAlignment="1">
      <alignment horizontal="right" vertical="top" wrapText="1"/>
    </xf>
    <xf numFmtId="165" fontId="1" fillId="0" borderId="0" xfId="0" applyNumberFormat="1" applyFont="1" applyBorder="1" applyAlignment="1">
      <alignment horizontal="center" vertical="top"/>
    </xf>
    <xf numFmtId="166" fontId="1" fillId="0" borderId="0" xfId="0" applyNumberFormat="1" applyFont="1" applyBorder="1" applyAlignment="1">
      <alignment horizontal="center" vertical="top"/>
    </xf>
    <xf numFmtId="164" fontId="1" fillId="0" borderId="0" xfId="0" applyNumberFormat="1" applyFont="1" applyBorder="1" applyAlignment="1">
      <alignment horizontal="center" vertical="top"/>
    </xf>
    <xf numFmtId="0" fontId="1" fillId="0" borderId="0" xfId="0" applyFont="1" applyBorder="1" applyAlignment="1">
      <alignment horizontal="right" vertical="top" wrapText="1"/>
    </xf>
    <xf numFmtId="165" fontId="1" fillId="0" borderId="0" xfId="0" applyNumberFormat="1" applyFont="1" applyAlignment="1">
      <alignment vertical="top"/>
    </xf>
    <xf numFmtId="166" fontId="1" fillId="0" borderId="0" xfId="0" applyNumberFormat="1" applyFont="1" applyAlignment="1">
      <alignment vertical="top"/>
    </xf>
    <xf numFmtId="164" fontId="1" fillId="0" borderId="0" xfId="0" applyNumberFormat="1" applyFont="1" applyAlignment="1">
      <alignment vertical="top"/>
    </xf>
    <xf numFmtId="4" fontId="1" fillId="0" borderId="0" xfId="0" applyNumberFormat="1" applyFont="1" applyBorder="1" applyAlignment="1"/>
    <xf numFmtId="0" fontId="2" fillId="0" borderId="0" xfId="0" applyFont="1" applyAlignment="1">
      <alignment horizontal="right" vertical="top" wrapText="1"/>
    </xf>
    <xf numFmtId="0" fontId="1" fillId="0" borderId="0" xfId="0" applyFont="1" applyAlignment="1">
      <alignment vertical="top" wrapText="1"/>
    </xf>
    <xf numFmtId="4" fontId="2" fillId="0" borderId="0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0" fontId="1" fillId="0" borderId="0" xfId="0" applyFont="1" applyAlignment="1">
      <alignment horizontal="center" vertical="top"/>
    </xf>
    <xf numFmtId="167" fontId="2" fillId="0" borderId="12" xfId="0" applyNumberFormat="1" applyFont="1" applyBorder="1" applyAlignment="1">
      <alignment horizontal="center" vertical="center"/>
    </xf>
    <xf numFmtId="167" fontId="1" fillId="0" borderId="11" xfId="0" applyNumberFormat="1" applyFont="1" applyBorder="1" applyAlignment="1">
      <alignment horizontal="center" vertical="center"/>
    </xf>
    <xf numFmtId="167" fontId="2" fillId="0" borderId="11" xfId="0" applyNumberFormat="1" applyFont="1" applyBorder="1" applyAlignment="1">
      <alignment horizontal="center" vertical="center"/>
    </xf>
    <xf numFmtId="167" fontId="3" fillId="0" borderId="11" xfId="0" applyNumberFormat="1" applyFont="1" applyBorder="1" applyAlignment="1">
      <alignment horizontal="center" vertical="center"/>
    </xf>
    <xf numFmtId="167" fontId="2" fillId="0" borderId="11" xfId="0" applyNumberFormat="1" applyFont="1" applyFill="1" applyBorder="1" applyAlignment="1">
      <alignment horizontal="center" vertical="center"/>
    </xf>
    <xf numFmtId="167" fontId="1" fillId="0" borderId="1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41" fontId="1" fillId="0" borderId="11" xfId="0" applyNumberFormat="1" applyFont="1" applyBorder="1" applyAlignment="1">
      <alignment horizontal="center" vertical="center" wrapText="1"/>
    </xf>
    <xf numFmtId="2" fontId="2" fillId="0" borderId="11" xfId="0" applyNumberFormat="1" applyFont="1" applyBorder="1" applyAlignment="1">
      <alignment horizontal="center" vertical="center" wrapText="1"/>
    </xf>
    <xf numFmtId="167" fontId="2" fillId="0" borderId="11" xfId="0" applyNumberFormat="1" applyFont="1" applyBorder="1" applyAlignment="1">
      <alignment horizontal="center" vertical="center" wrapText="1"/>
    </xf>
    <xf numFmtId="167" fontId="1" fillId="0" borderId="11" xfId="0" applyNumberFormat="1" applyFont="1" applyBorder="1" applyAlignment="1">
      <alignment horizontal="center" vertical="center" wrapText="1"/>
    </xf>
    <xf numFmtId="168" fontId="1" fillId="0" borderId="1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/>
    </xf>
    <xf numFmtId="165" fontId="4" fillId="0" borderId="0" xfId="0" applyNumberFormat="1" applyFont="1" applyAlignment="1">
      <alignment vertical="top"/>
    </xf>
    <xf numFmtId="166" fontId="4" fillId="0" borderId="0" xfId="0" applyNumberFormat="1" applyFont="1" applyAlignment="1">
      <alignment vertical="top"/>
    </xf>
    <xf numFmtId="164" fontId="4" fillId="0" borderId="0" xfId="0" applyNumberFormat="1" applyFont="1" applyAlignment="1">
      <alignment vertical="top"/>
    </xf>
    <xf numFmtId="0" fontId="4" fillId="0" borderId="0" xfId="0" applyFont="1" applyAlignment="1">
      <alignment vertical="top"/>
    </xf>
    <xf numFmtId="0" fontId="4" fillId="0" borderId="0" xfId="0" applyFont="1" applyAlignment="1"/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right"/>
    </xf>
    <xf numFmtId="0" fontId="4" fillId="0" borderId="0" xfId="0" applyFont="1" applyBorder="1" applyAlignment="1">
      <alignment vertical="top"/>
    </xf>
    <xf numFmtId="0" fontId="5" fillId="0" borderId="0" xfId="0" applyFont="1" applyAlignment="1"/>
    <xf numFmtId="0" fontId="5" fillId="0" borderId="0" xfId="0" applyFont="1" applyBorder="1" applyAlignment="1"/>
    <xf numFmtId="0" fontId="5" fillId="0" borderId="0" xfId="0" applyFont="1" applyAlignment="1">
      <alignment horizontal="center" vertical="top"/>
    </xf>
    <xf numFmtId="0" fontId="4" fillId="0" borderId="11" xfId="1" applyFont="1" applyFill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/>
    </xf>
    <xf numFmtId="49" fontId="5" fillId="0" borderId="6" xfId="0" applyNumberFormat="1" applyFont="1" applyBorder="1" applyAlignment="1">
      <alignment horizontal="center" vertical="top"/>
    </xf>
    <xf numFmtId="0" fontId="5" fillId="0" borderId="4" xfId="0" applyFont="1" applyFill="1" applyBorder="1" applyAlignment="1">
      <alignment vertical="top" wrapText="1"/>
    </xf>
    <xf numFmtId="167" fontId="7" fillId="0" borderId="12" xfId="0" applyNumberFormat="1" applyFont="1" applyBorder="1" applyAlignment="1">
      <alignment horizontal="center" vertical="center"/>
    </xf>
    <xf numFmtId="167" fontId="7" fillId="0" borderId="11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vertical="top"/>
    </xf>
    <xf numFmtId="0" fontId="5" fillId="0" borderId="0" xfId="0" applyFont="1" applyAlignment="1">
      <alignment vertical="top"/>
    </xf>
    <xf numFmtId="0" fontId="5" fillId="0" borderId="0" xfId="0" applyFont="1" applyBorder="1" applyAlignment="1">
      <alignment vertical="top"/>
    </xf>
    <xf numFmtId="165" fontId="5" fillId="0" borderId="0" xfId="0" applyNumberFormat="1" applyFont="1" applyBorder="1" applyAlignment="1">
      <alignment horizontal="center" vertical="top"/>
    </xf>
    <xf numFmtId="166" fontId="5" fillId="0" borderId="0" xfId="0" applyNumberFormat="1" applyFont="1" applyBorder="1" applyAlignment="1">
      <alignment horizontal="center" vertical="top"/>
    </xf>
    <xf numFmtId="164" fontId="5" fillId="0" borderId="0" xfId="0" applyNumberFormat="1" applyFont="1" applyBorder="1" applyAlignment="1">
      <alignment horizontal="center" vertical="top"/>
    </xf>
    <xf numFmtId="0" fontId="5" fillId="0" borderId="14" xfId="0" applyFont="1" applyBorder="1" applyAlignment="1">
      <alignment vertical="top" wrapText="1"/>
    </xf>
    <xf numFmtId="167" fontId="5" fillId="0" borderId="14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top"/>
    </xf>
    <xf numFmtId="165" fontId="4" fillId="0" borderId="2" xfId="0" applyNumberFormat="1" applyFont="1" applyBorder="1" applyAlignment="1">
      <alignment horizontal="center" vertical="top"/>
    </xf>
    <xf numFmtId="166" fontId="4" fillId="0" borderId="2" xfId="0" applyNumberFormat="1" applyFont="1" applyBorder="1" applyAlignment="1">
      <alignment horizontal="center" vertical="top"/>
    </xf>
    <xf numFmtId="164" fontId="4" fillId="0" borderId="2" xfId="0" applyNumberFormat="1" applyFont="1" applyBorder="1" applyAlignment="1">
      <alignment horizontal="center" vertical="top"/>
    </xf>
    <xf numFmtId="0" fontId="4" fillId="0" borderId="11" xfId="0" applyFont="1" applyBorder="1" applyAlignment="1">
      <alignment vertical="top" wrapText="1"/>
    </xf>
    <xf numFmtId="167" fontId="4" fillId="0" borderId="11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vertical="top"/>
    </xf>
    <xf numFmtId="49" fontId="4" fillId="0" borderId="8" xfId="0" applyNumberFormat="1" applyFont="1" applyBorder="1" applyAlignment="1">
      <alignment horizontal="center" vertical="top"/>
    </xf>
    <xf numFmtId="165" fontId="4" fillId="0" borderId="1" xfId="0" applyNumberFormat="1" applyFont="1" applyBorder="1" applyAlignment="1">
      <alignment horizontal="center" vertical="top"/>
    </xf>
    <xf numFmtId="166" fontId="4" fillId="0" borderId="1" xfId="0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/>
    </xf>
    <xf numFmtId="0" fontId="4" fillId="0" borderId="13" xfId="0" applyFont="1" applyBorder="1" applyAlignment="1">
      <alignment vertical="top" wrapText="1"/>
    </xf>
    <xf numFmtId="167" fontId="4" fillId="0" borderId="13" xfId="0" applyNumberFormat="1" applyFont="1" applyBorder="1" applyAlignment="1">
      <alignment horizontal="center" vertical="center"/>
    </xf>
    <xf numFmtId="49" fontId="5" fillId="0" borderId="10" xfId="0" applyNumberFormat="1" applyFont="1" applyBorder="1" applyAlignment="1">
      <alignment horizontal="center" vertical="top"/>
    </xf>
    <xf numFmtId="165" fontId="5" fillId="0" borderId="1" xfId="0" applyNumberFormat="1" applyFont="1" applyBorder="1" applyAlignment="1">
      <alignment horizontal="center" vertical="top"/>
    </xf>
    <xf numFmtId="166" fontId="5" fillId="0" borderId="1" xfId="0" applyNumberFormat="1" applyFont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0" fontId="5" fillId="0" borderId="13" xfId="0" applyFont="1" applyBorder="1" applyAlignment="1">
      <alignment vertical="top" wrapText="1"/>
    </xf>
    <xf numFmtId="167" fontId="5" fillId="0" borderId="13" xfId="0" applyNumberFormat="1" applyFont="1" applyBorder="1" applyAlignment="1">
      <alignment horizontal="center" vertical="center"/>
    </xf>
    <xf numFmtId="167" fontId="5" fillId="0" borderId="1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top"/>
    </xf>
    <xf numFmtId="49" fontId="4" fillId="0" borderId="9" xfId="0" applyNumberFormat="1" applyFont="1" applyBorder="1" applyAlignment="1">
      <alignment horizontal="center" vertical="top"/>
    </xf>
    <xf numFmtId="164" fontId="4" fillId="0" borderId="5" xfId="0" applyNumberFormat="1" applyFont="1" applyBorder="1" applyAlignment="1">
      <alignment horizontal="center" vertical="top"/>
    </xf>
    <xf numFmtId="167" fontId="8" fillId="0" borderId="11" xfId="0" applyNumberFormat="1" applyFont="1" applyBorder="1" applyAlignment="1">
      <alignment horizontal="center" vertical="center"/>
    </xf>
    <xf numFmtId="167" fontId="8" fillId="0" borderId="13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top"/>
    </xf>
    <xf numFmtId="0" fontId="5" fillId="0" borderId="11" xfId="0" applyFont="1" applyFill="1" applyBorder="1" applyAlignment="1">
      <alignment vertical="top" wrapText="1"/>
    </xf>
    <xf numFmtId="167" fontId="5" fillId="0" borderId="1" xfId="0" applyNumberFormat="1" applyFont="1" applyBorder="1" applyAlignment="1">
      <alignment vertical="top"/>
    </xf>
    <xf numFmtId="4" fontId="5" fillId="0" borderId="0" xfId="0" applyNumberFormat="1" applyFont="1" applyBorder="1" applyAlignment="1">
      <alignment vertical="top"/>
    </xf>
    <xf numFmtId="0" fontId="4" fillId="0" borderId="12" xfId="0" applyFont="1" applyBorder="1" applyAlignment="1">
      <alignment vertical="top" wrapText="1"/>
    </xf>
    <xf numFmtId="167" fontId="4" fillId="0" borderId="12" xfId="0" applyNumberFormat="1" applyFont="1" applyBorder="1" applyAlignment="1">
      <alignment horizontal="center" vertical="center"/>
    </xf>
    <xf numFmtId="167" fontId="4" fillId="0" borderId="0" xfId="0" applyNumberFormat="1" applyFont="1" applyBorder="1" applyAlignment="1">
      <alignment vertical="top"/>
    </xf>
    <xf numFmtId="167" fontId="4" fillId="0" borderId="0" xfId="0" applyNumberFormat="1" applyFont="1" applyAlignment="1">
      <alignment vertical="top"/>
    </xf>
    <xf numFmtId="167" fontId="5" fillId="0" borderId="0" xfId="0" applyNumberFormat="1" applyFont="1" applyBorder="1" applyAlignment="1">
      <alignment vertical="top"/>
    </xf>
    <xf numFmtId="165" fontId="5" fillId="0" borderId="4" xfId="0" applyNumberFormat="1" applyFont="1" applyBorder="1" applyAlignment="1">
      <alignment horizontal="center" vertical="top"/>
    </xf>
    <xf numFmtId="166" fontId="5" fillId="0" borderId="4" xfId="0" applyNumberFormat="1" applyFont="1" applyBorder="1" applyAlignment="1">
      <alignment horizontal="center" vertical="top"/>
    </xf>
    <xf numFmtId="164" fontId="5" fillId="0" borderId="4" xfId="0" applyNumberFormat="1" applyFont="1" applyBorder="1" applyAlignment="1">
      <alignment horizontal="center" vertical="top"/>
    </xf>
    <xf numFmtId="0" fontId="5" fillId="0" borderId="12" xfId="0" applyFont="1" applyBorder="1" applyAlignment="1">
      <alignment vertical="top" wrapText="1"/>
    </xf>
    <xf numFmtId="167" fontId="5" fillId="0" borderId="12" xfId="0" applyNumberFormat="1" applyFont="1" applyBorder="1" applyAlignment="1">
      <alignment vertical="top"/>
    </xf>
    <xf numFmtId="167" fontId="5" fillId="0" borderId="15" xfId="0" applyNumberFormat="1" applyFont="1" applyBorder="1" applyAlignment="1">
      <alignment vertical="top"/>
    </xf>
    <xf numFmtId="164" fontId="5" fillId="0" borderId="7" xfId="0" applyNumberFormat="1" applyFont="1" applyBorder="1" applyAlignment="1">
      <alignment horizontal="center" vertical="top"/>
    </xf>
    <xf numFmtId="0" fontId="5" fillId="0" borderId="0" xfId="0" applyFont="1" applyBorder="1" applyAlignment="1">
      <alignment vertical="top" wrapText="1"/>
    </xf>
    <xf numFmtId="167" fontId="4" fillId="0" borderId="0" xfId="0" applyNumberFormat="1" applyFont="1" applyAlignment="1">
      <alignment horizontal="right" vertical="top"/>
    </xf>
    <xf numFmtId="167" fontId="4" fillId="0" borderId="12" xfId="0" applyNumberFormat="1" applyFont="1" applyBorder="1" applyAlignment="1">
      <alignment vertical="top"/>
    </xf>
    <xf numFmtId="164" fontId="4" fillId="0" borderId="3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167" fontId="4" fillId="0" borderId="11" xfId="0" applyNumberFormat="1" applyFont="1" applyBorder="1" applyAlignment="1">
      <alignment vertical="top"/>
    </xf>
    <xf numFmtId="167" fontId="4" fillId="0" borderId="15" xfId="0" applyNumberFormat="1" applyFont="1" applyBorder="1" applyAlignment="1">
      <alignment vertical="top"/>
    </xf>
    <xf numFmtId="0" fontId="4" fillId="0" borderId="2" xfId="0" applyFont="1" applyBorder="1" applyAlignment="1">
      <alignment vertical="top" wrapText="1"/>
    </xf>
    <xf numFmtId="167" fontId="5" fillId="0" borderId="0" xfId="0" applyNumberFormat="1" applyFont="1" applyAlignment="1">
      <alignment vertical="top"/>
    </xf>
    <xf numFmtId="4" fontId="4" fillId="0" borderId="13" xfId="0" applyNumberFormat="1" applyFont="1" applyBorder="1" applyAlignment="1">
      <alignment vertical="top"/>
    </xf>
    <xf numFmtId="165" fontId="5" fillId="0" borderId="4" xfId="0" applyNumberFormat="1" applyFont="1" applyFill="1" applyBorder="1" applyAlignment="1">
      <alignment horizontal="center" vertical="top"/>
    </xf>
    <xf numFmtId="166" fontId="5" fillId="0" borderId="4" xfId="0" applyNumberFormat="1" applyFont="1" applyFill="1" applyBorder="1" applyAlignment="1">
      <alignment horizontal="center" vertical="top"/>
    </xf>
    <xf numFmtId="164" fontId="5" fillId="0" borderId="6" xfId="0" applyNumberFormat="1" applyFont="1" applyFill="1" applyBorder="1" applyAlignment="1">
      <alignment horizontal="center" vertical="top"/>
    </xf>
    <xf numFmtId="0" fontId="5" fillId="0" borderId="12" xfId="0" applyFont="1" applyFill="1" applyBorder="1" applyAlignment="1">
      <alignment vertical="top" wrapText="1"/>
    </xf>
    <xf numFmtId="4" fontId="5" fillId="0" borderId="12" xfId="0" applyNumberFormat="1" applyFont="1" applyFill="1" applyBorder="1" applyAlignment="1">
      <alignment vertical="top"/>
    </xf>
    <xf numFmtId="165" fontId="4" fillId="0" borderId="2" xfId="0" applyNumberFormat="1" applyFont="1" applyFill="1" applyBorder="1" applyAlignment="1">
      <alignment horizontal="center" vertical="top"/>
    </xf>
    <xf numFmtId="166" fontId="4" fillId="0" borderId="2" xfId="0" applyNumberFormat="1" applyFont="1" applyFill="1" applyBorder="1" applyAlignment="1">
      <alignment horizontal="center" vertical="top"/>
    </xf>
    <xf numFmtId="164" fontId="4" fillId="0" borderId="5" xfId="0" applyNumberFormat="1" applyFont="1" applyFill="1" applyBorder="1" applyAlignment="1">
      <alignment horizontal="center" vertical="top"/>
    </xf>
    <xf numFmtId="0" fontId="4" fillId="0" borderId="11" xfId="0" applyFont="1" applyFill="1" applyBorder="1" applyAlignment="1">
      <alignment vertical="top" wrapText="1"/>
    </xf>
    <xf numFmtId="4" fontId="4" fillId="0" borderId="11" xfId="0" applyNumberFormat="1" applyFont="1" applyFill="1" applyBorder="1" applyAlignment="1">
      <alignment vertical="top"/>
    </xf>
    <xf numFmtId="4" fontId="4" fillId="0" borderId="11" xfId="0" applyNumberFormat="1" applyFont="1" applyBorder="1" applyAlignment="1">
      <alignment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right" vertical="top"/>
    </xf>
    <xf numFmtId="4" fontId="4" fillId="0" borderId="0" xfId="0" applyNumberFormat="1" applyFont="1" applyBorder="1" applyAlignment="1">
      <alignment vertical="top"/>
    </xf>
    <xf numFmtId="0" fontId="4" fillId="0" borderId="0" xfId="0" applyFont="1" applyAlignment="1">
      <alignment horizontal="right" vertical="top" wrapText="1"/>
    </xf>
    <xf numFmtId="165" fontId="4" fillId="0" borderId="0" xfId="0" applyNumberFormat="1" applyFont="1" applyBorder="1" applyAlignment="1">
      <alignment horizontal="center" vertical="top"/>
    </xf>
    <xf numFmtId="166" fontId="4" fillId="0" borderId="0" xfId="0" applyNumberFormat="1" applyFont="1" applyBorder="1" applyAlignment="1">
      <alignment horizontal="center" vertical="top"/>
    </xf>
    <xf numFmtId="164" fontId="4" fillId="0" borderId="0" xfId="0" applyNumberFormat="1" applyFont="1" applyBorder="1" applyAlignment="1">
      <alignment horizontal="center" vertical="top"/>
    </xf>
    <xf numFmtId="0" fontId="4" fillId="0" borderId="0" xfId="0" applyFont="1" applyBorder="1" applyAlignment="1">
      <alignment horizontal="right" vertical="top" wrapText="1"/>
    </xf>
    <xf numFmtId="0" fontId="5" fillId="0" borderId="0" xfId="0" applyFont="1" applyBorder="1" applyAlignment="1">
      <alignment horizontal="right" vertical="top" wrapText="1"/>
    </xf>
    <xf numFmtId="0" fontId="4" fillId="0" borderId="0" xfId="0" applyFont="1" applyBorder="1" applyAlignment="1">
      <alignment vertical="top" wrapText="1"/>
    </xf>
    <xf numFmtId="4" fontId="5" fillId="0" borderId="0" xfId="0" applyNumberFormat="1" applyFont="1" applyBorder="1" applyAlignment="1">
      <alignment horizontal="right" vertical="top"/>
    </xf>
    <xf numFmtId="4" fontId="4" fillId="0" borderId="0" xfId="0" applyNumberFormat="1" applyFont="1" applyBorder="1" applyAlignment="1">
      <alignment horizontal="right" vertical="top"/>
    </xf>
    <xf numFmtId="0" fontId="4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4" fillId="0" borderId="8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41" fontId="4" fillId="0" borderId="10" xfId="0" applyNumberFormat="1" applyFont="1" applyBorder="1" applyAlignment="1">
      <alignment horizontal="center" vertical="top"/>
    </xf>
    <xf numFmtId="41" fontId="4" fillId="0" borderId="5" xfId="0" applyNumberFormat="1" applyFont="1" applyBorder="1" applyAlignment="1">
      <alignment horizontal="center" vertical="top"/>
    </xf>
    <xf numFmtId="0" fontId="4" fillId="0" borderId="0" xfId="0" applyFont="1" applyAlignment="1">
      <alignment horizontal="right" vertical="top" wrapText="1"/>
    </xf>
    <xf numFmtId="0" fontId="4" fillId="0" borderId="0" xfId="0" applyFont="1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X296"/>
  <sheetViews>
    <sheetView view="pageBreakPreview" topLeftCell="F1" zoomScale="110" zoomScaleNormal="85" zoomScaleSheetLayoutView="110" workbookViewId="0">
      <selection activeCell="L12" sqref="L12"/>
    </sheetView>
  </sheetViews>
  <sheetFormatPr defaultRowHeight="15.75" x14ac:dyDescent="0.25"/>
  <cols>
    <col min="1" max="1" width="0.33203125" style="83" customWidth="1"/>
    <col min="2" max="3" width="5.6640625" style="75" bestFit="1" customWidth="1"/>
    <col min="4" max="6" width="5" style="75" bestFit="1" customWidth="1"/>
    <col min="7" max="7" width="7.6640625" style="76" bestFit="1" customWidth="1"/>
    <col min="8" max="8" width="6.33203125" style="77" bestFit="1" customWidth="1"/>
    <col min="9" max="9" width="102.6640625" style="80" customWidth="1"/>
    <col min="10" max="10" width="20.83203125" style="12" hidden="1" customWidth="1"/>
    <col min="11" max="11" width="19.5" style="18" hidden="1" customWidth="1"/>
    <col min="12" max="12" width="26.1640625" style="18" customWidth="1"/>
    <col min="13" max="13" width="15.33203125" style="18" customWidth="1"/>
    <col min="14" max="14" width="15.1640625" style="18" customWidth="1"/>
    <col min="15" max="17" width="9.33203125" style="18"/>
    <col min="18" max="18" width="96.6640625" style="18" bestFit="1" customWidth="1"/>
    <col min="19" max="16384" width="9.33203125" style="18"/>
  </cols>
  <sheetData>
    <row r="1" spans="1:15" x14ac:dyDescent="0.2">
      <c r="I1" s="200" t="s">
        <v>42</v>
      </c>
      <c r="J1" s="200"/>
      <c r="K1" s="200"/>
      <c r="L1" s="200"/>
    </row>
    <row r="2" spans="1:15" x14ac:dyDescent="0.2">
      <c r="I2" s="200" t="s">
        <v>37</v>
      </c>
      <c r="J2" s="200"/>
      <c r="K2" s="200"/>
      <c r="L2" s="200"/>
    </row>
    <row r="3" spans="1:15" x14ac:dyDescent="0.2">
      <c r="I3" s="200" t="s">
        <v>51</v>
      </c>
      <c r="J3" s="200"/>
      <c r="K3" s="200"/>
      <c r="L3" s="200"/>
    </row>
    <row r="4" spans="1:15" x14ac:dyDescent="0.2">
      <c r="I4" s="198"/>
      <c r="J4" s="198"/>
      <c r="K4" s="198"/>
      <c r="L4" s="198"/>
    </row>
    <row r="5" spans="1:15" ht="16.5" customHeight="1" x14ac:dyDescent="0.2">
      <c r="C5" s="90"/>
      <c r="D5" s="90"/>
      <c r="E5" s="90"/>
      <c r="F5" s="90"/>
      <c r="G5" s="90"/>
      <c r="H5" s="90"/>
      <c r="J5" s="202" t="s">
        <v>38</v>
      </c>
      <c r="K5" s="202"/>
      <c r="L5" s="202"/>
    </row>
    <row r="6" spans="1:15" x14ac:dyDescent="0.2">
      <c r="C6" s="90"/>
      <c r="D6" s="90"/>
      <c r="E6" s="90"/>
      <c r="F6" s="90"/>
      <c r="G6" s="90"/>
      <c r="H6" s="90"/>
      <c r="I6" s="202" t="s">
        <v>37</v>
      </c>
      <c r="J6" s="202"/>
      <c r="K6" s="202"/>
      <c r="L6" s="202"/>
    </row>
    <row r="7" spans="1:15" x14ac:dyDescent="0.2">
      <c r="C7" s="90"/>
      <c r="D7" s="90"/>
      <c r="E7" s="90"/>
      <c r="F7" s="90"/>
      <c r="G7" s="90"/>
      <c r="H7" s="90"/>
      <c r="I7" s="202" t="s">
        <v>40</v>
      </c>
      <c r="J7" s="202"/>
      <c r="K7" s="202"/>
      <c r="L7" s="202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</row>
    <row r="9" spans="1:15" x14ac:dyDescent="0.25">
      <c r="A9" s="10"/>
      <c r="B9" s="10"/>
      <c r="C9" s="10"/>
      <c r="D9" s="10"/>
      <c r="E9" s="10"/>
      <c r="F9" s="10"/>
      <c r="G9" s="10"/>
      <c r="H9" s="10"/>
      <c r="I9" s="11"/>
      <c r="J9" s="11"/>
      <c r="K9" s="11"/>
      <c r="L9" s="11"/>
      <c r="M9" s="11"/>
      <c r="N9" s="11"/>
      <c r="O9" s="11"/>
    </row>
    <row r="10" spans="1:15" x14ac:dyDescent="0.2">
      <c r="A10" s="203" t="s">
        <v>24</v>
      </c>
      <c r="B10" s="203"/>
      <c r="C10" s="203"/>
      <c r="D10" s="203"/>
      <c r="E10" s="203"/>
      <c r="F10" s="203"/>
      <c r="G10" s="203"/>
      <c r="H10" s="203"/>
      <c r="I10" s="203"/>
      <c r="J10" s="203"/>
      <c r="K10" s="203"/>
      <c r="L10" s="203"/>
    </row>
    <row r="11" spans="1:15" x14ac:dyDescent="0.2">
      <c r="A11" s="203" t="s">
        <v>39</v>
      </c>
      <c r="B11" s="203"/>
      <c r="C11" s="203"/>
      <c r="D11" s="203"/>
      <c r="E11" s="203"/>
      <c r="F11" s="203"/>
      <c r="G11" s="203"/>
      <c r="H11" s="203"/>
      <c r="I11" s="203"/>
      <c r="J11" s="203"/>
      <c r="K11" s="203"/>
      <c r="L11" s="203"/>
    </row>
    <row r="12" spans="1:15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7"/>
    </row>
    <row r="13" spans="1:15" x14ac:dyDescent="0.25">
      <c r="A13" s="24"/>
      <c r="B13" s="24"/>
      <c r="C13" s="24"/>
      <c r="D13" s="24"/>
      <c r="E13" s="24"/>
      <c r="F13" s="24"/>
      <c r="G13" s="24"/>
      <c r="H13" s="24"/>
      <c r="I13" s="24"/>
      <c r="J13" s="27"/>
    </row>
    <row r="14" spans="1:15" ht="31.5" x14ac:dyDescent="0.2">
      <c r="A14" s="201" t="s">
        <v>29</v>
      </c>
      <c r="B14" s="201"/>
      <c r="C14" s="201"/>
      <c r="D14" s="201"/>
      <c r="E14" s="201"/>
      <c r="F14" s="201"/>
      <c r="G14" s="201"/>
      <c r="H14" s="201"/>
      <c r="I14" s="28" t="s">
        <v>36</v>
      </c>
      <c r="J14" s="91" t="s">
        <v>35</v>
      </c>
      <c r="K14" s="91" t="s">
        <v>41</v>
      </c>
      <c r="L14" s="91" t="s">
        <v>35</v>
      </c>
    </row>
    <row r="15" spans="1:15" s="1" customFormat="1" ht="31.5" x14ac:dyDescent="0.2">
      <c r="A15" s="9" t="s">
        <v>19</v>
      </c>
      <c r="B15" s="29" t="s">
        <v>16</v>
      </c>
      <c r="C15" s="29" t="s">
        <v>17</v>
      </c>
      <c r="D15" s="29" t="s">
        <v>17</v>
      </c>
      <c r="E15" s="29" t="s">
        <v>17</v>
      </c>
      <c r="F15" s="29" t="s">
        <v>17</v>
      </c>
      <c r="G15" s="29" t="s">
        <v>18</v>
      </c>
      <c r="H15" s="30" t="s">
        <v>19</v>
      </c>
      <c r="I15" s="48" t="s">
        <v>8</v>
      </c>
      <c r="J15" s="86">
        <f>SUM(J16+J27+J21+J36)</f>
        <v>81264.40000000014</v>
      </c>
      <c r="K15" s="86">
        <f>SUM(K16+K27+K21+K36)</f>
        <v>-20000</v>
      </c>
      <c r="L15" s="93">
        <f>J15+K15</f>
        <v>61264.40000000014</v>
      </c>
    </row>
    <row r="16" spans="1:15" s="1" customFormat="1" x14ac:dyDescent="0.2">
      <c r="A16" s="9" t="s">
        <v>19</v>
      </c>
      <c r="B16" s="6">
        <v>1</v>
      </c>
      <c r="C16" s="6">
        <v>2</v>
      </c>
      <c r="D16" s="6">
        <v>0</v>
      </c>
      <c r="E16" s="6">
        <v>0</v>
      </c>
      <c r="F16" s="6">
        <v>0</v>
      </c>
      <c r="G16" s="7">
        <v>0</v>
      </c>
      <c r="H16" s="32">
        <v>0</v>
      </c>
      <c r="I16" s="44" t="s">
        <v>9</v>
      </c>
      <c r="J16" s="86">
        <f>J17+J19</f>
        <v>49860</v>
      </c>
      <c r="K16" s="86">
        <f>K17+K19</f>
        <v>-20000</v>
      </c>
      <c r="L16" s="93">
        <f t="shared" ref="L16:L35" si="0">J16+K16</f>
        <v>29860</v>
      </c>
    </row>
    <row r="17" spans="1:232" x14ac:dyDescent="0.2">
      <c r="A17" s="34" t="s">
        <v>19</v>
      </c>
      <c r="B17" s="15">
        <v>1</v>
      </c>
      <c r="C17" s="15">
        <v>2</v>
      </c>
      <c r="D17" s="15">
        <v>0</v>
      </c>
      <c r="E17" s="15">
        <v>0</v>
      </c>
      <c r="F17" s="15">
        <v>0</v>
      </c>
      <c r="G17" s="16">
        <v>0</v>
      </c>
      <c r="H17" s="35">
        <v>700</v>
      </c>
      <c r="I17" s="36" t="s">
        <v>10</v>
      </c>
      <c r="J17" s="85">
        <f>J18</f>
        <v>49860</v>
      </c>
      <c r="K17" s="85">
        <f>K18</f>
        <v>-20000</v>
      </c>
      <c r="L17" s="94">
        <f t="shared" si="0"/>
        <v>29860</v>
      </c>
    </row>
    <row r="18" spans="1:232" ht="32.25" customHeight="1" x14ac:dyDescent="0.2">
      <c r="A18" s="34" t="s">
        <v>19</v>
      </c>
      <c r="B18" s="15">
        <v>1</v>
      </c>
      <c r="C18" s="15">
        <v>2</v>
      </c>
      <c r="D18" s="15">
        <v>0</v>
      </c>
      <c r="E18" s="15">
        <v>0</v>
      </c>
      <c r="F18" s="15">
        <v>5</v>
      </c>
      <c r="G18" s="16">
        <v>0</v>
      </c>
      <c r="H18" s="35">
        <v>710</v>
      </c>
      <c r="I18" s="36" t="s">
        <v>11</v>
      </c>
      <c r="J18" s="85">
        <v>49860</v>
      </c>
      <c r="K18" s="95">
        <v>-20000</v>
      </c>
      <c r="L18" s="94">
        <f t="shared" si="0"/>
        <v>29860</v>
      </c>
    </row>
    <row r="19" spans="1:232" ht="31.5" hidden="1" x14ac:dyDescent="0.2">
      <c r="A19" s="37" t="s">
        <v>19</v>
      </c>
      <c r="B19" s="38">
        <v>1</v>
      </c>
      <c r="C19" s="38">
        <v>2</v>
      </c>
      <c r="D19" s="38">
        <v>0</v>
      </c>
      <c r="E19" s="38">
        <v>0</v>
      </c>
      <c r="F19" s="38">
        <v>0</v>
      </c>
      <c r="G19" s="39">
        <v>0</v>
      </c>
      <c r="H19" s="40">
        <v>800</v>
      </c>
      <c r="I19" s="36" t="s">
        <v>30</v>
      </c>
      <c r="J19" s="85">
        <f>J20</f>
        <v>0</v>
      </c>
      <c r="K19" s="91"/>
      <c r="L19" s="92">
        <f t="shared" si="0"/>
        <v>0</v>
      </c>
    </row>
    <row r="20" spans="1:232" ht="31.5" hidden="1" x14ac:dyDescent="0.2">
      <c r="A20" s="37" t="s">
        <v>19</v>
      </c>
      <c r="B20" s="38">
        <v>1</v>
      </c>
      <c r="C20" s="38">
        <v>2</v>
      </c>
      <c r="D20" s="38">
        <v>0</v>
      </c>
      <c r="E20" s="38">
        <v>0</v>
      </c>
      <c r="F20" s="38">
        <v>5</v>
      </c>
      <c r="G20" s="39">
        <v>0</v>
      </c>
      <c r="H20" s="40">
        <v>810</v>
      </c>
      <c r="I20" s="36" t="s">
        <v>31</v>
      </c>
      <c r="J20" s="85">
        <v>0</v>
      </c>
      <c r="K20" s="91"/>
      <c r="L20" s="92">
        <f t="shared" si="0"/>
        <v>0</v>
      </c>
    </row>
    <row r="21" spans="1:232" s="5" customFormat="1" ht="36.75" hidden="1" customHeight="1" x14ac:dyDescent="0.2">
      <c r="A21" s="19" t="s">
        <v>19</v>
      </c>
      <c r="B21" s="41">
        <v>1</v>
      </c>
      <c r="C21" s="41">
        <v>3</v>
      </c>
      <c r="D21" s="41">
        <v>0</v>
      </c>
      <c r="E21" s="41">
        <v>0</v>
      </c>
      <c r="F21" s="41">
        <v>0</v>
      </c>
      <c r="G21" s="42">
        <v>0</v>
      </c>
      <c r="H21" s="43">
        <v>0</v>
      </c>
      <c r="I21" s="44" t="s">
        <v>12</v>
      </c>
      <c r="J21" s="86">
        <f>J25+J23</f>
        <v>0</v>
      </c>
      <c r="K21" s="91"/>
      <c r="L21" s="92">
        <f t="shared" si="0"/>
        <v>0</v>
      </c>
    </row>
    <row r="22" spans="1:232" s="5" customFormat="1" ht="31.5" hidden="1" x14ac:dyDescent="0.2">
      <c r="A22" s="14" t="s">
        <v>19</v>
      </c>
      <c r="B22" s="45">
        <v>1</v>
      </c>
      <c r="C22" s="45">
        <v>3</v>
      </c>
      <c r="D22" s="45">
        <v>1</v>
      </c>
      <c r="E22" s="45">
        <v>0</v>
      </c>
      <c r="F22" s="45">
        <v>0</v>
      </c>
      <c r="G22" s="46">
        <v>0</v>
      </c>
      <c r="H22" s="47">
        <v>0</v>
      </c>
      <c r="I22" s="36" t="s">
        <v>32</v>
      </c>
      <c r="J22" s="85">
        <f>J23+J25</f>
        <v>0</v>
      </c>
      <c r="K22" s="91"/>
      <c r="L22" s="92">
        <f t="shared" si="0"/>
        <v>0</v>
      </c>
    </row>
    <row r="23" spans="1:232" ht="31.5" hidden="1" x14ac:dyDescent="0.2">
      <c r="A23" s="34" t="s">
        <v>19</v>
      </c>
      <c r="B23" s="15">
        <v>1</v>
      </c>
      <c r="C23" s="15">
        <v>3</v>
      </c>
      <c r="D23" s="15">
        <v>1</v>
      </c>
      <c r="E23" s="15">
        <v>0</v>
      </c>
      <c r="F23" s="15">
        <v>0</v>
      </c>
      <c r="G23" s="16">
        <v>0</v>
      </c>
      <c r="H23" s="35">
        <v>700</v>
      </c>
      <c r="I23" s="36" t="s">
        <v>13</v>
      </c>
      <c r="J23" s="87">
        <f>J24</f>
        <v>0</v>
      </c>
      <c r="K23" s="91"/>
      <c r="L23" s="92">
        <f t="shared" si="0"/>
        <v>0</v>
      </c>
    </row>
    <row r="24" spans="1:232" ht="31.5" hidden="1" x14ac:dyDescent="0.2">
      <c r="A24" s="34" t="s">
        <v>19</v>
      </c>
      <c r="B24" s="15">
        <v>1</v>
      </c>
      <c r="C24" s="15">
        <v>3</v>
      </c>
      <c r="D24" s="15">
        <v>1</v>
      </c>
      <c r="E24" s="15">
        <v>0</v>
      </c>
      <c r="F24" s="15">
        <v>5</v>
      </c>
      <c r="G24" s="16">
        <v>0</v>
      </c>
      <c r="H24" s="35">
        <v>710</v>
      </c>
      <c r="I24" s="36" t="s">
        <v>26</v>
      </c>
      <c r="J24" s="85">
        <v>0</v>
      </c>
      <c r="K24" s="91"/>
      <c r="L24" s="92">
        <f t="shared" si="0"/>
        <v>0</v>
      </c>
    </row>
    <row r="25" spans="1:232" ht="31.5" hidden="1" x14ac:dyDescent="0.2">
      <c r="A25" s="34" t="s">
        <v>19</v>
      </c>
      <c r="B25" s="38">
        <v>1</v>
      </c>
      <c r="C25" s="38">
        <v>3</v>
      </c>
      <c r="D25" s="38">
        <v>1</v>
      </c>
      <c r="E25" s="38">
        <v>0</v>
      </c>
      <c r="F25" s="38">
        <v>0</v>
      </c>
      <c r="G25" s="39">
        <v>0</v>
      </c>
      <c r="H25" s="40">
        <v>800</v>
      </c>
      <c r="I25" s="36" t="s">
        <v>14</v>
      </c>
      <c r="J25" s="85">
        <f>J26</f>
        <v>0</v>
      </c>
      <c r="K25" s="91"/>
      <c r="L25" s="92">
        <f t="shared" si="0"/>
        <v>0</v>
      </c>
    </row>
    <row r="26" spans="1:232" ht="31.5" hidden="1" x14ac:dyDescent="0.2">
      <c r="A26" s="37" t="s">
        <v>19</v>
      </c>
      <c r="B26" s="38">
        <v>1</v>
      </c>
      <c r="C26" s="38">
        <v>3</v>
      </c>
      <c r="D26" s="38">
        <v>1</v>
      </c>
      <c r="E26" s="38">
        <v>0</v>
      </c>
      <c r="F26" s="38">
        <v>5</v>
      </c>
      <c r="G26" s="39">
        <v>0</v>
      </c>
      <c r="H26" s="40">
        <v>810</v>
      </c>
      <c r="I26" s="36" t="s">
        <v>27</v>
      </c>
      <c r="J26" s="87">
        <v>0</v>
      </c>
      <c r="K26" s="91"/>
      <c r="L26" s="92">
        <f t="shared" si="0"/>
        <v>0</v>
      </c>
    </row>
    <row r="27" spans="1:232" s="22" customFormat="1" x14ac:dyDescent="0.2">
      <c r="A27" s="19" t="s">
        <v>19</v>
      </c>
      <c r="B27" s="20">
        <v>1</v>
      </c>
      <c r="C27" s="20">
        <v>5</v>
      </c>
      <c r="D27" s="20">
        <v>0</v>
      </c>
      <c r="E27" s="20">
        <v>0</v>
      </c>
      <c r="F27" s="20">
        <v>0</v>
      </c>
      <c r="G27" s="21">
        <v>0</v>
      </c>
      <c r="H27" s="23">
        <v>0</v>
      </c>
      <c r="I27" s="48" t="s">
        <v>34</v>
      </c>
      <c r="J27" s="86">
        <f>J28+J32</f>
        <v>31404.40000000014</v>
      </c>
      <c r="K27" s="86">
        <f>K28+K32</f>
        <v>0</v>
      </c>
      <c r="L27" s="93">
        <f t="shared" si="0"/>
        <v>31404.40000000014</v>
      </c>
      <c r="M27" s="49"/>
      <c r="N27" s="33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</row>
    <row r="28" spans="1:232" x14ac:dyDescent="0.2">
      <c r="A28" s="34" t="s">
        <v>19</v>
      </c>
      <c r="B28" s="15">
        <v>1</v>
      </c>
      <c r="C28" s="15">
        <v>5</v>
      </c>
      <c r="D28" s="15">
        <v>0</v>
      </c>
      <c r="E28" s="15">
        <v>0</v>
      </c>
      <c r="F28" s="15">
        <v>0</v>
      </c>
      <c r="G28" s="16">
        <v>0</v>
      </c>
      <c r="H28" s="35">
        <v>500</v>
      </c>
      <c r="I28" s="36" t="s">
        <v>3</v>
      </c>
      <c r="J28" s="85">
        <f>J29</f>
        <v>-2057764.9</v>
      </c>
      <c r="K28" s="85">
        <f t="shared" ref="J28:K30" si="1">K29</f>
        <v>-28159</v>
      </c>
      <c r="L28" s="94">
        <f t="shared" si="0"/>
        <v>-2085923.9</v>
      </c>
      <c r="M28" s="51"/>
    </row>
    <row r="29" spans="1:232" x14ac:dyDescent="0.2">
      <c r="A29" s="34" t="s">
        <v>19</v>
      </c>
      <c r="B29" s="15">
        <v>1</v>
      </c>
      <c r="C29" s="15">
        <v>5</v>
      </c>
      <c r="D29" s="15">
        <v>2</v>
      </c>
      <c r="E29" s="15">
        <v>0</v>
      </c>
      <c r="F29" s="15">
        <v>0</v>
      </c>
      <c r="G29" s="16">
        <v>0</v>
      </c>
      <c r="H29" s="35">
        <v>500</v>
      </c>
      <c r="I29" s="36" t="s">
        <v>4</v>
      </c>
      <c r="J29" s="85">
        <f t="shared" si="1"/>
        <v>-2057764.9</v>
      </c>
      <c r="K29" s="85">
        <f t="shared" si="1"/>
        <v>-28159</v>
      </c>
      <c r="L29" s="94">
        <f t="shared" si="0"/>
        <v>-2085923.9</v>
      </c>
      <c r="M29" s="51"/>
    </row>
    <row r="30" spans="1:232" x14ac:dyDescent="0.2">
      <c r="A30" s="34" t="s">
        <v>19</v>
      </c>
      <c r="B30" s="15">
        <v>1</v>
      </c>
      <c r="C30" s="15">
        <v>5</v>
      </c>
      <c r="D30" s="15">
        <v>2</v>
      </c>
      <c r="E30" s="15">
        <v>1</v>
      </c>
      <c r="F30" s="15">
        <v>0</v>
      </c>
      <c r="G30" s="16">
        <v>0</v>
      </c>
      <c r="H30" s="35">
        <v>510</v>
      </c>
      <c r="I30" s="36" t="s">
        <v>5</v>
      </c>
      <c r="J30" s="85">
        <f t="shared" si="1"/>
        <v>-2057764.9</v>
      </c>
      <c r="K30" s="85">
        <f t="shared" si="1"/>
        <v>-28159</v>
      </c>
      <c r="L30" s="94">
        <f t="shared" si="0"/>
        <v>-2085923.9</v>
      </c>
      <c r="M30" s="51"/>
    </row>
    <row r="31" spans="1:232" x14ac:dyDescent="0.2">
      <c r="A31" s="34" t="s">
        <v>19</v>
      </c>
      <c r="B31" s="15">
        <v>1</v>
      </c>
      <c r="C31" s="15">
        <v>5</v>
      </c>
      <c r="D31" s="15">
        <v>2</v>
      </c>
      <c r="E31" s="15">
        <v>1</v>
      </c>
      <c r="F31" s="15">
        <v>5</v>
      </c>
      <c r="G31" s="16">
        <v>0</v>
      </c>
      <c r="H31" s="35">
        <v>510</v>
      </c>
      <c r="I31" s="36" t="s">
        <v>7</v>
      </c>
      <c r="J31" s="85">
        <v>-2057764.9</v>
      </c>
      <c r="K31" s="95">
        <f>-48159+20000</f>
        <v>-28159</v>
      </c>
      <c r="L31" s="94">
        <f t="shared" si="0"/>
        <v>-2085923.9</v>
      </c>
      <c r="M31" s="51"/>
    </row>
    <row r="32" spans="1:232" x14ac:dyDescent="0.2">
      <c r="A32" s="34" t="s">
        <v>19</v>
      </c>
      <c r="B32" s="15">
        <v>1</v>
      </c>
      <c r="C32" s="15">
        <v>5</v>
      </c>
      <c r="D32" s="15">
        <v>0</v>
      </c>
      <c r="E32" s="15">
        <v>0</v>
      </c>
      <c r="F32" s="15">
        <v>0</v>
      </c>
      <c r="G32" s="16">
        <v>0</v>
      </c>
      <c r="H32" s="35">
        <v>600</v>
      </c>
      <c r="I32" s="36" t="s">
        <v>6</v>
      </c>
      <c r="J32" s="85">
        <f t="shared" ref="J32:K34" si="2">J33</f>
        <v>2089169.3</v>
      </c>
      <c r="K32" s="85">
        <f t="shared" si="2"/>
        <v>28159</v>
      </c>
      <c r="L32" s="94">
        <f t="shared" si="0"/>
        <v>2117328.2999999998</v>
      </c>
      <c r="M32" s="51"/>
      <c r="N32" s="52"/>
      <c r="O32" s="52"/>
      <c r="P32" s="52"/>
    </row>
    <row r="33" spans="1:16" x14ac:dyDescent="0.2">
      <c r="A33" s="34" t="s">
        <v>19</v>
      </c>
      <c r="B33" s="15">
        <v>1</v>
      </c>
      <c r="C33" s="15">
        <v>5</v>
      </c>
      <c r="D33" s="15">
        <v>2</v>
      </c>
      <c r="E33" s="15">
        <v>0</v>
      </c>
      <c r="F33" s="15">
        <v>0</v>
      </c>
      <c r="G33" s="16">
        <v>0</v>
      </c>
      <c r="H33" s="35">
        <v>600</v>
      </c>
      <c r="I33" s="36" t="s">
        <v>0</v>
      </c>
      <c r="J33" s="85">
        <f t="shared" si="2"/>
        <v>2089169.3</v>
      </c>
      <c r="K33" s="85">
        <f t="shared" si="2"/>
        <v>28159</v>
      </c>
      <c r="L33" s="94">
        <f t="shared" si="0"/>
        <v>2117328.2999999998</v>
      </c>
      <c r="M33" s="51"/>
      <c r="N33" s="52"/>
      <c r="O33" s="52"/>
      <c r="P33" s="52"/>
    </row>
    <row r="34" spans="1:16" x14ac:dyDescent="0.2">
      <c r="A34" s="34" t="s">
        <v>19</v>
      </c>
      <c r="B34" s="15">
        <v>1</v>
      </c>
      <c r="C34" s="15">
        <v>5</v>
      </c>
      <c r="D34" s="15">
        <v>2</v>
      </c>
      <c r="E34" s="15">
        <v>1</v>
      </c>
      <c r="F34" s="15">
        <v>0</v>
      </c>
      <c r="G34" s="16">
        <v>0</v>
      </c>
      <c r="H34" s="35">
        <v>610</v>
      </c>
      <c r="I34" s="36" t="s">
        <v>1</v>
      </c>
      <c r="J34" s="85">
        <f t="shared" si="2"/>
        <v>2089169.3</v>
      </c>
      <c r="K34" s="85">
        <f t="shared" si="2"/>
        <v>28159</v>
      </c>
      <c r="L34" s="94">
        <f t="shared" si="0"/>
        <v>2117328.2999999998</v>
      </c>
      <c r="M34" s="51"/>
      <c r="N34" s="52"/>
      <c r="O34" s="52"/>
      <c r="P34" s="52"/>
    </row>
    <row r="35" spans="1:16" x14ac:dyDescent="0.2">
      <c r="A35" s="34" t="s">
        <v>19</v>
      </c>
      <c r="B35" s="15">
        <v>1</v>
      </c>
      <c r="C35" s="15">
        <v>5</v>
      </c>
      <c r="D35" s="15">
        <v>2</v>
      </c>
      <c r="E35" s="15">
        <v>1</v>
      </c>
      <c r="F35" s="15">
        <v>5</v>
      </c>
      <c r="G35" s="16">
        <v>0</v>
      </c>
      <c r="H35" s="17">
        <v>610</v>
      </c>
      <c r="I35" s="36" t="s">
        <v>2</v>
      </c>
      <c r="J35" s="85">
        <v>2089169.3</v>
      </c>
      <c r="K35" s="95">
        <f>48159-20000</f>
        <v>28159</v>
      </c>
      <c r="L35" s="94">
        <f t="shared" si="0"/>
        <v>2117328.2999999998</v>
      </c>
      <c r="M35" s="51"/>
      <c r="N35" s="52"/>
      <c r="O35" s="52"/>
      <c r="P35" s="52"/>
    </row>
    <row r="36" spans="1:16" s="1" customFormat="1" hidden="1" x14ac:dyDescent="0.2">
      <c r="A36" s="9" t="s">
        <v>19</v>
      </c>
      <c r="B36" s="2">
        <v>1</v>
      </c>
      <c r="C36" s="2">
        <v>6</v>
      </c>
      <c r="D36" s="2">
        <v>0</v>
      </c>
      <c r="E36" s="2">
        <v>0</v>
      </c>
      <c r="F36" s="2">
        <v>0</v>
      </c>
      <c r="G36" s="3">
        <v>0</v>
      </c>
      <c r="H36" s="4">
        <v>0</v>
      </c>
      <c r="I36" s="53" t="s">
        <v>15</v>
      </c>
      <c r="J36" s="84">
        <f>J37+J41</f>
        <v>0</v>
      </c>
      <c r="K36" s="91"/>
      <c r="L36" s="51"/>
      <c r="M36" s="49"/>
    </row>
    <row r="37" spans="1:16" s="1" customFormat="1" hidden="1" x14ac:dyDescent="0.2">
      <c r="A37" s="9" t="s">
        <v>19</v>
      </c>
      <c r="B37" s="6">
        <v>1</v>
      </c>
      <c r="C37" s="6">
        <v>6</v>
      </c>
      <c r="D37" s="6">
        <v>4</v>
      </c>
      <c r="E37" s="6">
        <v>0</v>
      </c>
      <c r="F37" s="6">
        <v>0</v>
      </c>
      <c r="G37" s="7">
        <v>0</v>
      </c>
      <c r="H37" s="8">
        <v>0</v>
      </c>
      <c r="I37" s="54" t="s">
        <v>33</v>
      </c>
      <c r="J37" s="84">
        <f t="shared" ref="J37:J39" si="3">J38</f>
        <v>0</v>
      </c>
      <c r="K37" s="91"/>
      <c r="L37" s="55"/>
      <c r="M37" s="49"/>
    </row>
    <row r="38" spans="1:16" s="1" customFormat="1" ht="17.25" hidden="1" customHeight="1" x14ac:dyDescent="0.2">
      <c r="A38" s="14" t="s">
        <v>19</v>
      </c>
      <c r="B38" s="15">
        <v>1</v>
      </c>
      <c r="C38" s="15">
        <v>6</v>
      </c>
      <c r="D38" s="15">
        <v>4</v>
      </c>
      <c r="E38" s="15">
        <v>1</v>
      </c>
      <c r="F38" s="15">
        <v>0</v>
      </c>
      <c r="G38" s="16">
        <v>0</v>
      </c>
      <c r="H38" s="17">
        <v>0</v>
      </c>
      <c r="I38" s="36" t="s">
        <v>20</v>
      </c>
      <c r="J38" s="85">
        <f t="shared" si="3"/>
        <v>0</v>
      </c>
      <c r="K38" s="91"/>
      <c r="L38" s="55"/>
      <c r="M38" s="49"/>
    </row>
    <row r="39" spans="1:16" ht="78.75" hidden="1" x14ac:dyDescent="0.2">
      <c r="A39" s="34" t="s">
        <v>19</v>
      </c>
      <c r="B39" s="38">
        <v>1</v>
      </c>
      <c r="C39" s="38">
        <v>6</v>
      </c>
      <c r="D39" s="38">
        <v>4</v>
      </c>
      <c r="E39" s="38">
        <v>1</v>
      </c>
      <c r="F39" s="38">
        <v>0</v>
      </c>
      <c r="G39" s="39">
        <v>0</v>
      </c>
      <c r="H39" s="56">
        <v>800</v>
      </c>
      <c r="I39" s="57" t="s">
        <v>21</v>
      </c>
      <c r="J39" s="85">
        <f t="shared" si="3"/>
        <v>0</v>
      </c>
      <c r="K39" s="91"/>
      <c r="L39" s="55"/>
      <c r="M39" s="50"/>
    </row>
    <row r="40" spans="1:16" ht="78.75" hidden="1" x14ac:dyDescent="0.2">
      <c r="A40" s="34" t="s">
        <v>19</v>
      </c>
      <c r="B40" s="15">
        <v>1</v>
      </c>
      <c r="C40" s="15">
        <v>6</v>
      </c>
      <c r="D40" s="15">
        <v>4</v>
      </c>
      <c r="E40" s="15">
        <v>1</v>
      </c>
      <c r="F40" s="15">
        <v>5</v>
      </c>
      <c r="G40" s="16">
        <v>0</v>
      </c>
      <c r="H40" s="17">
        <v>810</v>
      </c>
      <c r="I40" s="58" t="s">
        <v>28</v>
      </c>
      <c r="J40" s="85"/>
      <c r="K40" s="91"/>
      <c r="L40" s="13"/>
      <c r="M40" s="51"/>
      <c r="N40" s="51"/>
    </row>
    <row r="41" spans="1:16" s="1" customFormat="1" ht="31.5" hidden="1" x14ac:dyDescent="0.2">
      <c r="A41" s="9" t="s">
        <v>19</v>
      </c>
      <c r="B41" s="59">
        <v>1</v>
      </c>
      <c r="C41" s="59">
        <v>6</v>
      </c>
      <c r="D41" s="59">
        <v>5</v>
      </c>
      <c r="E41" s="59">
        <v>0</v>
      </c>
      <c r="F41" s="59">
        <v>0</v>
      </c>
      <c r="G41" s="60">
        <v>0</v>
      </c>
      <c r="H41" s="61">
        <v>0</v>
      </c>
      <c r="I41" s="62" t="s">
        <v>22</v>
      </c>
      <c r="J41" s="88">
        <f>J42</f>
        <v>0</v>
      </c>
      <c r="K41" s="91"/>
      <c r="L41" s="31"/>
    </row>
    <row r="42" spans="1:16" s="1" customFormat="1" ht="31.5" hidden="1" x14ac:dyDescent="0.2">
      <c r="A42" s="34" t="s">
        <v>19</v>
      </c>
      <c r="B42" s="63">
        <v>1</v>
      </c>
      <c r="C42" s="63">
        <v>6</v>
      </c>
      <c r="D42" s="63">
        <v>5</v>
      </c>
      <c r="E42" s="63">
        <v>0</v>
      </c>
      <c r="F42" s="63">
        <v>0</v>
      </c>
      <c r="G42" s="64">
        <v>0</v>
      </c>
      <c r="H42" s="65">
        <v>600</v>
      </c>
      <c r="I42" s="66" t="s">
        <v>23</v>
      </c>
      <c r="J42" s="89">
        <f>J43</f>
        <v>0</v>
      </c>
      <c r="K42" s="91"/>
    </row>
    <row r="43" spans="1:16" s="1" customFormat="1" ht="31.5" hidden="1" x14ac:dyDescent="0.2">
      <c r="A43" s="34" t="s">
        <v>19</v>
      </c>
      <c r="B43" s="63">
        <v>1</v>
      </c>
      <c r="C43" s="63">
        <v>6</v>
      </c>
      <c r="D43" s="63">
        <v>5</v>
      </c>
      <c r="E43" s="63">
        <v>1</v>
      </c>
      <c r="F43" s="63">
        <v>5</v>
      </c>
      <c r="G43" s="64">
        <v>0</v>
      </c>
      <c r="H43" s="65">
        <v>640</v>
      </c>
      <c r="I43" s="66" t="s">
        <v>25</v>
      </c>
      <c r="J43" s="85"/>
      <c r="K43" s="91"/>
    </row>
    <row r="44" spans="1:16" x14ac:dyDescent="0.25">
      <c r="A44" s="67"/>
      <c r="B44" s="18"/>
      <c r="C44" s="18"/>
      <c r="D44" s="18"/>
      <c r="E44" s="18"/>
      <c r="F44" s="18"/>
      <c r="G44" s="18"/>
      <c r="H44" s="18"/>
      <c r="I44" s="68"/>
      <c r="J44" s="69"/>
    </row>
    <row r="45" spans="1:16" x14ac:dyDescent="0.25">
      <c r="A45" s="67"/>
      <c r="B45" s="18"/>
      <c r="C45" s="18"/>
      <c r="D45" s="18"/>
      <c r="E45" s="18"/>
      <c r="F45" s="18"/>
      <c r="G45" s="18"/>
      <c r="H45" s="18"/>
      <c r="I45" s="70"/>
      <c r="J45" s="69"/>
    </row>
    <row r="46" spans="1:16" x14ac:dyDescent="0.25">
      <c r="A46" s="67"/>
      <c r="B46" s="71"/>
      <c r="C46" s="71"/>
      <c r="D46" s="71"/>
      <c r="E46" s="71"/>
      <c r="F46" s="71"/>
      <c r="G46" s="72"/>
      <c r="H46" s="73"/>
      <c r="I46" s="74"/>
      <c r="J46" s="69"/>
    </row>
    <row r="47" spans="1:16" x14ac:dyDescent="0.25">
      <c r="A47" s="67"/>
      <c r="B47" s="71"/>
      <c r="C47" s="71"/>
      <c r="D47" s="71"/>
      <c r="E47" s="71"/>
      <c r="F47" s="71"/>
      <c r="G47" s="72"/>
      <c r="H47" s="73"/>
      <c r="I47" s="74"/>
      <c r="J47" s="69"/>
    </row>
    <row r="48" spans="1:16" x14ac:dyDescent="0.25">
      <c r="A48" s="67"/>
      <c r="B48" s="71"/>
      <c r="C48" s="71"/>
      <c r="D48" s="71"/>
      <c r="E48" s="71"/>
      <c r="F48" s="71"/>
      <c r="G48" s="72"/>
      <c r="H48" s="73"/>
      <c r="I48" s="74"/>
      <c r="J48" s="69"/>
    </row>
    <row r="49" spans="1:10" x14ac:dyDescent="0.25">
      <c r="A49" s="67"/>
      <c r="I49" s="70"/>
      <c r="J49" s="78"/>
    </row>
    <row r="50" spans="1:10" x14ac:dyDescent="0.25">
      <c r="A50" s="67"/>
      <c r="I50" s="70"/>
      <c r="J50" s="78"/>
    </row>
    <row r="51" spans="1:10" x14ac:dyDescent="0.25">
      <c r="A51" s="67"/>
      <c r="I51" s="79"/>
      <c r="J51" s="26"/>
    </row>
    <row r="52" spans="1:10" x14ac:dyDescent="0.25">
      <c r="A52" s="67"/>
      <c r="J52" s="81"/>
    </row>
    <row r="53" spans="1:10" x14ac:dyDescent="0.25">
      <c r="A53" s="67"/>
      <c r="J53" s="82"/>
    </row>
    <row r="54" spans="1:10" x14ac:dyDescent="0.25">
      <c r="A54" s="67"/>
      <c r="J54" s="25"/>
    </row>
    <row r="55" spans="1:10" x14ac:dyDescent="0.25">
      <c r="A55" s="67"/>
      <c r="J55" s="25"/>
    </row>
    <row r="56" spans="1:10" x14ac:dyDescent="0.25">
      <c r="A56" s="67"/>
      <c r="J56" s="69"/>
    </row>
    <row r="57" spans="1:10" x14ac:dyDescent="0.25">
      <c r="A57" s="67"/>
      <c r="J57" s="69"/>
    </row>
    <row r="58" spans="1:10" x14ac:dyDescent="0.25">
      <c r="A58" s="67"/>
      <c r="J58" s="69"/>
    </row>
    <row r="59" spans="1:10" x14ac:dyDescent="0.25">
      <c r="A59" s="67"/>
      <c r="J59" s="69"/>
    </row>
    <row r="60" spans="1:10" x14ac:dyDescent="0.25">
      <c r="A60" s="67"/>
      <c r="J60" s="69"/>
    </row>
    <row r="61" spans="1:10" x14ac:dyDescent="0.25">
      <c r="A61" s="67"/>
      <c r="J61" s="69"/>
    </row>
    <row r="62" spans="1:10" x14ac:dyDescent="0.25">
      <c r="A62" s="67"/>
      <c r="J62" s="69"/>
    </row>
    <row r="63" spans="1:10" x14ac:dyDescent="0.25">
      <c r="A63" s="67"/>
      <c r="J63" s="69"/>
    </row>
    <row r="64" spans="1:10" x14ac:dyDescent="0.25">
      <c r="A64" s="67"/>
      <c r="J64" s="69"/>
    </row>
    <row r="65" spans="1:10" x14ac:dyDescent="0.25">
      <c r="A65" s="67"/>
      <c r="J65" s="69"/>
    </row>
    <row r="66" spans="1:10" x14ac:dyDescent="0.25">
      <c r="A66" s="67"/>
      <c r="J66" s="69"/>
    </row>
    <row r="67" spans="1:10" x14ac:dyDescent="0.25">
      <c r="A67" s="67"/>
      <c r="J67" s="69"/>
    </row>
    <row r="68" spans="1:10" x14ac:dyDescent="0.25">
      <c r="A68" s="67"/>
      <c r="J68" s="69"/>
    </row>
    <row r="69" spans="1:10" x14ac:dyDescent="0.25">
      <c r="A69" s="67"/>
    </row>
    <row r="70" spans="1:10" x14ac:dyDescent="0.25">
      <c r="A70" s="67"/>
    </row>
    <row r="71" spans="1:10" x14ac:dyDescent="0.25">
      <c r="A71" s="67"/>
    </row>
    <row r="72" spans="1:10" x14ac:dyDescent="0.25">
      <c r="A72" s="67"/>
    </row>
    <row r="73" spans="1:10" x14ac:dyDescent="0.25">
      <c r="A73" s="67"/>
    </row>
    <row r="74" spans="1:10" x14ac:dyDescent="0.25">
      <c r="A74" s="67"/>
    </row>
    <row r="75" spans="1:10" x14ac:dyDescent="0.25">
      <c r="A75" s="67"/>
    </row>
    <row r="76" spans="1:10" x14ac:dyDescent="0.25">
      <c r="A76" s="67"/>
    </row>
    <row r="77" spans="1:10" x14ac:dyDescent="0.25">
      <c r="A77" s="67"/>
    </row>
    <row r="78" spans="1:10" x14ac:dyDescent="0.25">
      <c r="A78" s="67"/>
    </row>
    <row r="79" spans="1:10" x14ac:dyDescent="0.25">
      <c r="A79" s="67"/>
    </row>
    <row r="80" spans="1:10" x14ac:dyDescent="0.25">
      <c r="A80" s="67"/>
    </row>
    <row r="81" spans="1:1" x14ac:dyDescent="0.25">
      <c r="A81" s="67"/>
    </row>
    <row r="82" spans="1:1" x14ac:dyDescent="0.25">
      <c r="A82" s="67"/>
    </row>
    <row r="83" spans="1:1" x14ac:dyDescent="0.25">
      <c r="A83" s="67"/>
    </row>
    <row r="84" spans="1:1" x14ac:dyDescent="0.25">
      <c r="A84" s="67"/>
    </row>
    <row r="85" spans="1:1" x14ac:dyDescent="0.25">
      <c r="A85" s="67"/>
    </row>
    <row r="86" spans="1:1" x14ac:dyDescent="0.25">
      <c r="A86" s="67"/>
    </row>
    <row r="87" spans="1:1" x14ac:dyDescent="0.25">
      <c r="A87" s="67"/>
    </row>
    <row r="88" spans="1:1" x14ac:dyDescent="0.25">
      <c r="A88" s="67"/>
    </row>
    <row r="89" spans="1:1" x14ac:dyDescent="0.25">
      <c r="A89" s="67"/>
    </row>
    <row r="90" spans="1:1" x14ac:dyDescent="0.25">
      <c r="A90" s="67"/>
    </row>
    <row r="91" spans="1:1" x14ac:dyDescent="0.25">
      <c r="A91" s="67"/>
    </row>
    <row r="92" spans="1:1" x14ac:dyDescent="0.25">
      <c r="A92" s="67"/>
    </row>
    <row r="93" spans="1:1" x14ac:dyDescent="0.25">
      <c r="A93" s="67"/>
    </row>
    <row r="94" spans="1:1" x14ac:dyDescent="0.25">
      <c r="A94" s="67"/>
    </row>
    <row r="95" spans="1:1" x14ac:dyDescent="0.25">
      <c r="A95" s="67"/>
    </row>
    <row r="96" spans="1:1" x14ac:dyDescent="0.25">
      <c r="A96" s="67"/>
    </row>
    <row r="97" spans="1:1" x14ac:dyDescent="0.25">
      <c r="A97" s="67"/>
    </row>
    <row r="98" spans="1:1" x14ac:dyDescent="0.25">
      <c r="A98" s="67"/>
    </row>
    <row r="99" spans="1:1" x14ac:dyDescent="0.25">
      <c r="A99" s="67"/>
    </row>
    <row r="100" spans="1:1" x14ac:dyDescent="0.25">
      <c r="A100" s="67"/>
    </row>
    <row r="101" spans="1:1" x14ac:dyDescent="0.25">
      <c r="A101" s="67"/>
    </row>
    <row r="102" spans="1:1" x14ac:dyDescent="0.25">
      <c r="A102" s="67"/>
    </row>
    <row r="103" spans="1:1" x14ac:dyDescent="0.25">
      <c r="A103" s="67"/>
    </row>
    <row r="104" spans="1:1" x14ac:dyDescent="0.25">
      <c r="A104" s="67"/>
    </row>
    <row r="105" spans="1:1" x14ac:dyDescent="0.25">
      <c r="A105" s="67"/>
    </row>
    <row r="106" spans="1:1" x14ac:dyDescent="0.25">
      <c r="A106" s="67"/>
    </row>
    <row r="107" spans="1:1" x14ac:dyDescent="0.25">
      <c r="A107" s="67"/>
    </row>
    <row r="108" spans="1:1" x14ac:dyDescent="0.25">
      <c r="A108" s="67"/>
    </row>
    <row r="109" spans="1:1" x14ac:dyDescent="0.25">
      <c r="A109" s="67"/>
    </row>
    <row r="110" spans="1:1" x14ac:dyDescent="0.25">
      <c r="A110" s="67"/>
    </row>
    <row r="111" spans="1:1" x14ac:dyDescent="0.25">
      <c r="A111" s="67"/>
    </row>
    <row r="112" spans="1:1" x14ac:dyDescent="0.25">
      <c r="A112" s="67"/>
    </row>
    <row r="113" spans="1:1" x14ac:dyDescent="0.25">
      <c r="A113" s="67"/>
    </row>
    <row r="114" spans="1:1" x14ac:dyDescent="0.25">
      <c r="A114" s="67"/>
    </row>
    <row r="115" spans="1:1" x14ac:dyDescent="0.25">
      <c r="A115" s="67"/>
    </row>
    <row r="116" spans="1:1" x14ac:dyDescent="0.25">
      <c r="A116" s="67"/>
    </row>
    <row r="117" spans="1:1" x14ac:dyDescent="0.25">
      <c r="A117" s="67"/>
    </row>
    <row r="118" spans="1:1" x14ac:dyDescent="0.25">
      <c r="A118" s="67"/>
    </row>
    <row r="119" spans="1:1" x14ac:dyDescent="0.25">
      <c r="A119" s="67"/>
    </row>
    <row r="120" spans="1:1" x14ac:dyDescent="0.25">
      <c r="A120" s="67"/>
    </row>
    <row r="121" spans="1:1" x14ac:dyDescent="0.25">
      <c r="A121" s="67"/>
    </row>
    <row r="122" spans="1:1" x14ac:dyDescent="0.25">
      <c r="A122" s="67"/>
    </row>
    <row r="123" spans="1:1" x14ac:dyDescent="0.25">
      <c r="A123" s="67"/>
    </row>
    <row r="124" spans="1:1" x14ac:dyDescent="0.25">
      <c r="A124" s="67"/>
    </row>
    <row r="125" spans="1:1" x14ac:dyDescent="0.25">
      <c r="A125" s="67"/>
    </row>
    <row r="126" spans="1:1" x14ac:dyDescent="0.25">
      <c r="A126" s="67"/>
    </row>
    <row r="127" spans="1:1" x14ac:dyDescent="0.25">
      <c r="A127" s="67"/>
    </row>
    <row r="128" spans="1:1" x14ac:dyDescent="0.25">
      <c r="A128" s="67"/>
    </row>
    <row r="129" spans="1:1" x14ac:dyDescent="0.25">
      <c r="A129" s="67"/>
    </row>
    <row r="130" spans="1:1" x14ac:dyDescent="0.25">
      <c r="A130" s="67"/>
    </row>
    <row r="131" spans="1:1" x14ac:dyDescent="0.25">
      <c r="A131" s="67"/>
    </row>
    <row r="132" spans="1:1" x14ac:dyDescent="0.25">
      <c r="A132" s="67"/>
    </row>
    <row r="133" spans="1:1" x14ac:dyDescent="0.25">
      <c r="A133" s="67"/>
    </row>
    <row r="134" spans="1:1" x14ac:dyDescent="0.25">
      <c r="A134" s="67"/>
    </row>
    <row r="135" spans="1:1" x14ac:dyDescent="0.25">
      <c r="A135" s="67"/>
    </row>
    <row r="136" spans="1:1" x14ac:dyDescent="0.25">
      <c r="A136" s="67"/>
    </row>
    <row r="137" spans="1:1" x14ac:dyDescent="0.25">
      <c r="A137" s="67"/>
    </row>
    <row r="138" spans="1:1" x14ac:dyDescent="0.25">
      <c r="A138" s="67"/>
    </row>
    <row r="139" spans="1:1" x14ac:dyDescent="0.25">
      <c r="A139" s="67"/>
    </row>
    <row r="140" spans="1:1" x14ac:dyDescent="0.25">
      <c r="A140" s="67"/>
    </row>
    <row r="141" spans="1:1" x14ac:dyDescent="0.25">
      <c r="A141" s="67"/>
    </row>
    <row r="142" spans="1:1" x14ac:dyDescent="0.25">
      <c r="A142" s="67"/>
    </row>
    <row r="143" spans="1:1" x14ac:dyDescent="0.25">
      <c r="A143" s="67"/>
    </row>
    <row r="144" spans="1:1" x14ac:dyDescent="0.25">
      <c r="A144" s="67"/>
    </row>
    <row r="145" spans="1:1" x14ac:dyDescent="0.25">
      <c r="A145" s="67"/>
    </row>
    <row r="146" spans="1:1" x14ac:dyDescent="0.25">
      <c r="A146" s="67"/>
    </row>
    <row r="147" spans="1:1" x14ac:dyDescent="0.25">
      <c r="A147" s="67"/>
    </row>
    <row r="148" spans="1:1" x14ac:dyDescent="0.25">
      <c r="A148" s="67"/>
    </row>
    <row r="149" spans="1:1" x14ac:dyDescent="0.25">
      <c r="A149" s="67"/>
    </row>
    <row r="150" spans="1:1" x14ac:dyDescent="0.25">
      <c r="A150" s="67"/>
    </row>
    <row r="151" spans="1:1" x14ac:dyDescent="0.25">
      <c r="A151" s="67"/>
    </row>
    <row r="152" spans="1:1" x14ac:dyDescent="0.25">
      <c r="A152" s="67"/>
    </row>
    <row r="153" spans="1:1" x14ac:dyDescent="0.25">
      <c r="A153" s="67"/>
    </row>
    <row r="154" spans="1:1" x14ac:dyDescent="0.25">
      <c r="A154" s="67"/>
    </row>
    <row r="155" spans="1:1" x14ac:dyDescent="0.25">
      <c r="A155" s="67"/>
    </row>
    <row r="156" spans="1:1" x14ac:dyDescent="0.25">
      <c r="A156" s="67"/>
    </row>
    <row r="157" spans="1:1" x14ac:dyDescent="0.25">
      <c r="A157" s="67"/>
    </row>
    <row r="158" spans="1:1" x14ac:dyDescent="0.25">
      <c r="A158" s="67"/>
    </row>
    <row r="159" spans="1:1" x14ac:dyDescent="0.25">
      <c r="A159" s="67"/>
    </row>
    <row r="160" spans="1:1" x14ac:dyDescent="0.25">
      <c r="A160" s="67"/>
    </row>
    <row r="161" spans="1:1" x14ac:dyDescent="0.25">
      <c r="A161" s="67"/>
    </row>
    <row r="162" spans="1:1" x14ac:dyDescent="0.25">
      <c r="A162" s="67"/>
    </row>
    <row r="163" spans="1:1" x14ac:dyDescent="0.25">
      <c r="A163" s="67"/>
    </row>
    <row r="164" spans="1:1" x14ac:dyDescent="0.25">
      <c r="A164" s="67"/>
    </row>
    <row r="165" spans="1:1" x14ac:dyDescent="0.25">
      <c r="A165" s="67"/>
    </row>
    <row r="166" spans="1:1" x14ac:dyDescent="0.25">
      <c r="A166" s="67"/>
    </row>
    <row r="167" spans="1:1" x14ac:dyDescent="0.25">
      <c r="A167" s="67"/>
    </row>
    <row r="168" spans="1:1" x14ac:dyDescent="0.25">
      <c r="A168" s="67"/>
    </row>
    <row r="169" spans="1:1" x14ac:dyDescent="0.25">
      <c r="A169" s="67"/>
    </row>
    <row r="170" spans="1:1" x14ac:dyDescent="0.25">
      <c r="A170" s="67"/>
    </row>
    <row r="171" spans="1:1" x14ac:dyDescent="0.25">
      <c r="A171" s="67"/>
    </row>
    <row r="172" spans="1:1" x14ac:dyDescent="0.25">
      <c r="A172" s="67"/>
    </row>
    <row r="173" spans="1:1" x14ac:dyDescent="0.25">
      <c r="A173" s="67"/>
    </row>
    <row r="174" spans="1:1" x14ac:dyDescent="0.25">
      <c r="A174" s="67"/>
    </row>
    <row r="175" spans="1:1" x14ac:dyDescent="0.25">
      <c r="A175" s="67"/>
    </row>
    <row r="176" spans="1:1" x14ac:dyDescent="0.25">
      <c r="A176" s="67"/>
    </row>
    <row r="177" spans="1:1" x14ac:dyDescent="0.25">
      <c r="A177" s="67"/>
    </row>
    <row r="178" spans="1:1" x14ac:dyDescent="0.25">
      <c r="A178" s="67"/>
    </row>
    <row r="179" spans="1:1" x14ac:dyDescent="0.25">
      <c r="A179" s="67"/>
    </row>
    <row r="180" spans="1:1" x14ac:dyDescent="0.25">
      <c r="A180" s="67"/>
    </row>
    <row r="181" spans="1:1" x14ac:dyDescent="0.25">
      <c r="A181" s="67"/>
    </row>
    <row r="182" spans="1:1" x14ac:dyDescent="0.25">
      <c r="A182" s="67"/>
    </row>
    <row r="183" spans="1:1" x14ac:dyDescent="0.25">
      <c r="A183" s="67"/>
    </row>
    <row r="184" spans="1:1" x14ac:dyDescent="0.25">
      <c r="A184" s="67"/>
    </row>
    <row r="185" spans="1:1" x14ac:dyDescent="0.25">
      <c r="A185" s="67"/>
    </row>
    <row r="186" spans="1:1" x14ac:dyDescent="0.25">
      <c r="A186" s="67"/>
    </row>
    <row r="187" spans="1:1" x14ac:dyDescent="0.25">
      <c r="A187" s="67"/>
    </row>
    <row r="188" spans="1:1" x14ac:dyDescent="0.25">
      <c r="A188" s="67"/>
    </row>
    <row r="189" spans="1:1" x14ac:dyDescent="0.25">
      <c r="A189" s="67"/>
    </row>
    <row r="190" spans="1:1" x14ac:dyDescent="0.25">
      <c r="A190" s="67"/>
    </row>
    <row r="191" spans="1:1" x14ac:dyDescent="0.25">
      <c r="A191" s="67"/>
    </row>
    <row r="192" spans="1:1" x14ac:dyDescent="0.25">
      <c r="A192" s="67"/>
    </row>
    <row r="193" spans="1:1" x14ac:dyDescent="0.25">
      <c r="A193" s="67"/>
    </row>
    <row r="194" spans="1:1" x14ac:dyDescent="0.25">
      <c r="A194" s="67"/>
    </row>
    <row r="195" spans="1:1" x14ac:dyDescent="0.25">
      <c r="A195" s="67"/>
    </row>
    <row r="196" spans="1:1" x14ac:dyDescent="0.25">
      <c r="A196" s="67"/>
    </row>
    <row r="197" spans="1:1" x14ac:dyDescent="0.25">
      <c r="A197" s="67"/>
    </row>
    <row r="198" spans="1:1" x14ac:dyDescent="0.25">
      <c r="A198" s="67"/>
    </row>
    <row r="199" spans="1:1" x14ac:dyDescent="0.25">
      <c r="A199" s="67"/>
    </row>
    <row r="200" spans="1:1" x14ac:dyDescent="0.25">
      <c r="A200" s="67"/>
    </row>
    <row r="201" spans="1:1" x14ac:dyDescent="0.25">
      <c r="A201" s="67"/>
    </row>
    <row r="202" spans="1:1" x14ac:dyDescent="0.25">
      <c r="A202" s="67"/>
    </row>
    <row r="203" spans="1:1" x14ac:dyDescent="0.25">
      <c r="A203" s="67"/>
    </row>
    <row r="204" spans="1:1" x14ac:dyDescent="0.25">
      <c r="A204" s="67"/>
    </row>
    <row r="205" spans="1:1" x14ac:dyDescent="0.25">
      <c r="A205" s="67"/>
    </row>
    <row r="206" spans="1:1" x14ac:dyDescent="0.25">
      <c r="A206" s="67"/>
    </row>
    <row r="207" spans="1:1" x14ac:dyDescent="0.25">
      <c r="A207" s="67"/>
    </row>
    <row r="208" spans="1:1" x14ac:dyDescent="0.25">
      <c r="A208" s="67"/>
    </row>
    <row r="209" spans="1:1" x14ac:dyDescent="0.25">
      <c r="A209" s="67"/>
    </row>
    <row r="210" spans="1:1" x14ac:dyDescent="0.25">
      <c r="A210" s="67"/>
    </row>
    <row r="211" spans="1:1" x14ac:dyDescent="0.25">
      <c r="A211" s="67"/>
    </row>
    <row r="212" spans="1:1" x14ac:dyDescent="0.25">
      <c r="A212" s="67"/>
    </row>
    <row r="213" spans="1:1" x14ac:dyDescent="0.25">
      <c r="A213" s="67"/>
    </row>
    <row r="214" spans="1:1" x14ac:dyDescent="0.25">
      <c r="A214" s="67"/>
    </row>
    <row r="215" spans="1:1" x14ac:dyDescent="0.25">
      <c r="A215" s="67"/>
    </row>
    <row r="216" spans="1:1" x14ac:dyDescent="0.25">
      <c r="A216" s="67"/>
    </row>
    <row r="217" spans="1:1" x14ac:dyDescent="0.25">
      <c r="A217" s="67"/>
    </row>
    <row r="218" spans="1:1" x14ac:dyDescent="0.25">
      <c r="A218" s="67"/>
    </row>
    <row r="219" spans="1:1" x14ac:dyDescent="0.25">
      <c r="A219" s="67"/>
    </row>
    <row r="220" spans="1:1" x14ac:dyDescent="0.25">
      <c r="A220" s="67"/>
    </row>
    <row r="221" spans="1:1" x14ac:dyDescent="0.25">
      <c r="A221" s="67"/>
    </row>
    <row r="222" spans="1:1" x14ac:dyDescent="0.25">
      <c r="A222" s="67"/>
    </row>
    <row r="223" spans="1:1" x14ac:dyDescent="0.25">
      <c r="A223" s="67"/>
    </row>
    <row r="224" spans="1:1" x14ac:dyDescent="0.25">
      <c r="A224" s="67"/>
    </row>
    <row r="225" spans="1:1" x14ac:dyDescent="0.25">
      <c r="A225" s="67"/>
    </row>
    <row r="226" spans="1:1" x14ac:dyDescent="0.25">
      <c r="A226" s="67"/>
    </row>
    <row r="227" spans="1:1" x14ac:dyDescent="0.25">
      <c r="A227" s="67"/>
    </row>
    <row r="228" spans="1:1" x14ac:dyDescent="0.25">
      <c r="A228" s="67"/>
    </row>
    <row r="229" spans="1:1" x14ac:dyDescent="0.25">
      <c r="A229" s="67"/>
    </row>
    <row r="230" spans="1:1" x14ac:dyDescent="0.25">
      <c r="A230" s="67"/>
    </row>
    <row r="231" spans="1:1" x14ac:dyDescent="0.25">
      <c r="A231" s="67"/>
    </row>
    <row r="232" spans="1:1" x14ac:dyDescent="0.25">
      <c r="A232" s="67"/>
    </row>
    <row r="233" spans="1:1" x14ac:dyDescent="0.25">
      <c r="A233" s="67"/>
    </row>
    <row r="234" spans="1:1" x14ac:dyDescent="0.25">
      <c r="A234" s="67"/>
    </row>
    <row r="235" spans="1:1" x14ac:dyDescent="0.25">
      <c r="A235" s="67"/>
    </row>
    <row r="236" spans="1:1" x14ac:dyDescent="0.25">
      <c r="A236" s="67"/>
    </row>
    <row r="237" spans="1:1" x14ac:dyDescent="0.25">
      <c r="A237" s="67"/>
    </row>
    <row r="238" spans="1:1" x14ac:dyDescent="0.25">
      <c r="A238" s="67"/>
    </row>
    <row r="239" spans="1:1" x14ac:dyDescent="0.25">
      <c r="A239" s="67"/>
    </row>
    <row r="240" spans="1:1" x14ac:dyDescent="0.25">
      <c r="A240" s="67"/>
    </row>
    <row r="241" spans="1:1" x14ac:dyDescent="0.25">
      <c r="A241" s="67"/>
    </row>
    <row r="242" spans="1:1" x14ac:dyDescent="0.25">
      <c r="A242" s="67"/>
    </row>
    <row r="243" spans="1:1" x14ac:dyDescent="0.25">
      <c r="A243" s="67"/>
    </row>
    <row r="244" spans="1:1" x14ac:dyDescent="0.25">
      <c r="A244" s="67"/>
    </row>
    <row r="245" spans="1:1" x14ac:dyDescent="0.25">
      <c r="A245" s="67"/>
    </row>
    <row r="246" spans="1:1" x14ac:dyDescent="0.25">
      <c r="A246" s="67"/>
    </row>
    <row r="247" spans="1:1" x14ac:dyDescent="0.25">
      <c r="A247" s="67"/>
    </row>
    <row r="248" spans="1:1" x14ac:dyDescent="0.25">
      <c r="A248" s="67"/>
    </row>
    <row r="249" spans="1:1" x14ac:dyDescent="0.25">
      <c r="A249" s="67"/>
    </row>
    <row r="250" spans="1:1" x14ac:dyDescent="0.25">
      <c r="A250" s="67"/>
    </row>
    <row r="251" spans="1:1" x14ac:dyDescent="0.25">
      <c r="A251" s="67"/>
    </row>
    <row r="252" spans="1:1" x14ac:dyDescent="0.25">
      <c r="A252" s="67"/>
    </row>
    <row r="253" spans="1:1" x14ac:dyDescent="0.25">
      <c r="A253" s="67"/>
    </row>
    <row r="254" spans="1:1" x14ac:dyDescent="0.25">
      <c r="A254" s="67"/>
    </row>
    <row r="255" spans="1:1" x14ac:dyDescent="0.25">
      <c r="A255" s="67"/>
    </row>
    <row r="256" spans="1:1" x14ac:dyDescent="0.25">
      <c r="A256" s="67"/>
    </row>
    <row r="257" spans="1:1" x14ac:dyDescent="0.25">
      <c r="A257" s="67"/>
    </row>
    <row r="258" spans="1:1" x14ac:dyDescent="0.25">
      <c r="A258" s="67"/>
    </row>
    <row r="259" spans="1:1" x14ac:dyDescent="0.25">
      <c r="A259" s="67"/>
    </row>
    <row r="260" spans="1:1" x14ac:dyDescent="0.25">
      <c r="A260" s="67"/>
    </row>
    <row r="261" spans="1:1" x14ac:dyDescent="0.25">
      <c r="A261" s="67"/>
    </row>
    <row r="262" spans="1:1" x14ac:dyDescent="0.25">
      <c r="A262" s="67"/>
    </row>
    <row r="263" spans="1:1" x14ac:dyDescent="0.25">
      <c r="A263" s="67"/>
    </row>
    <row r="264" spans="1:1" x14ac:dyDescent="0.25">
      <c r="A264" s="67"/>
    </row>
    <row r="265" spans="1:1" x14ac:dyDescent="0.25">
      <c r="A265" s="67"/>
    </row>
    <row r="266" spans="1:1" x14ac:dyDescent="0.25">
      <c r="A266" s="67"/>
    </row>
    <row r="267" spans="1:1" x14ac:dyDescent="0.25">
      <c r="A267" s="67"/>
    </row>
    <row r="268" spans="1:1" x14ac:dyDescent="0.25">
      <c r="A268" s="67"/>
    </row>
    <row r="269" spans="1:1" x14ac:dyDescent="0.25">
      <c r="A269" s="67"/>
    </row>
    <row r="270" spans="1:1" x14ac:dyDescent="0.25">
      <c r="A270" s="67"/>
    </row>
    <row r="271" spans="1:1" x14ac:dyDescent="0.25">
      <c r="A271" s="67"/>
    </row>
    <row r="272" spans="1:1" x14ac:dyDescent="0.25">
      <c r="A272" s="67"/>
    </row>
    <row r="273" spans="1:1" x14ac:dyDescent="0.25">
      <c r="A273" s="67"/>
    </row>
    <row r="274" spans="1:1" x14ac:dyDescent="0.25">
      <c r="A274" s="67"/>
    </row>
    <row r="275" spans="1:1" x14ac:dyDescent="0.25">
      <c r="A275" s="67"/>
    </row>
    <row r="276" spans="1:1" x14ac:dyDescent="0.25">
      <c r="A276" s="67"/>
    </row>
    <row r="277" spans="1:1" x14ac:dyDescent="0.25">
      <c r="A277" s="67"/>
    </row>
    <row r="278" spans="1:1" x14ac:dyDescent="0.25">
      <c r="A278" s="67"/>
    </row>
    <row r="279" spans="1:1" x14ac:dyDescent="0.25">
      <c r="A279" s="67"/>
    </row>
    <row r="280" spans="1:1" x14ac:dyDescent="0.25">
      <c r="A280" s="67"/>
    </row>
    <row r="281" spans="1:1" x14ac:dyDescent="0.25">
      <c r="A281" s="67"/>
    </row>
    <row r="282" spans="1:1" x14ac:dyDescent="0.25">
      <c r="A282" s="67"/>
    </row>
    <row r="283" spans="1:1" x14ac:dyDescent="0.25">
      <c r="A283" s="67"/>
    </row>
    <row r="284" spans="1:1" x14ac:dyDescent="0.25">
      <c r="A284" s="67"/>
    </row>
    <row r="285" spans="1:1" x14ac:dyDescent="0.25">
      <c r="A285" s="67"/>
    </row>
    <row r="286" spans="1:1" x14ac:dyDescent="0.25">
      <c r="A286" s="67"/>
    </row>
    <row r="287" spans="1:1" x14ac:dyDescent="0.25">
      <c r="A287" s="67"/>
    </row>
    <row r="288" spans="1:1" x14ac:dyDescent="0.25">
      <c r="A288" s="67"/>
    </row>
    <row r="289" spans="1:1" x14ac:dyDescent="0.25">
      <c r="A289" s="67"/>
    </row>
    <row r="290" spans="1:1" x14ac:dyDescent="0.25">
      <c r="A290" s="67"/>
    </row>
    <row r="291" spans="1:1" x14ac:dyDescent="0.25">
      <c r="A291" s="67"/>
    </row>
    <row r="292" spans="1:1" x14ac:dyDescent="0.25">
      <c r="A292" s="67"/>
    </row>
    <row r="293" spans="1:1" x14ac:dyDescent="0.25">
      <c r="A293" s="67"/>
    </row>
    <row r="294" spans="1:1" x14ac:dyDescent="0.25">
      <c r="A294" s="67"/>
    </row>
    <row r="295" spans="1:1" x14ac:dyDescent="0.25">
      <c r="A295" s="67"/>
    </row>
    <row r="296" spans="1:1" x14ac:dyDescent="0.25">
      <c r="A296" s="67"/>
    </row>
  </sheetData>
  <mergeCells count="9">
    <mergeCell ref="I1:L1"/>
    <mergeCell ref="I2:L2"/>
    <mergeCell ref="I3:L3"/>
    <mergeCell ref="A14:H14"/>
    <mergeCell ref="J5:L5"/>
    <mergeCell ref="I6:L6"/>
    <mergeCell ref="A10:L10"/>
    <mergeCell ref="A11:L11"/>
    <mergeCell ref="I7:L7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50" fitToHeight="10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N299"/>
  <sheetViews>
    <sheetView tabSelected="1" view="pageBreakPreview" zoomScale="90" zoomScaleNormal="85" zoomScaleSheetLayoutView="90" workbookViewId="0">
      <selection activeCell="I2" sqref="I2:K2"/>
    </sheetView>
  </sheetViews>
  <sheetFormatPr defaultRowHeight="15.75" x14ac:dyDescent="0.2"/>
  <cols>
    <col min="1" max="1" width="0.1640625" style="96" customWidth="1"/>
    <col min="2" max="3" width="5.6640625" style="97" bestFit="1" customWidth="1"/>
    <col min="4" max="6" width="5" style="97" bestFit="1" customWidth="1"/>
    <col min="7" max="7" width="7.6640625" style="98" bestFit="1" customWidth="1"/>
    <col min="8" max="8" width="6.33203125" style="99" bestFit="1" customWidth="1"/>
    <col min="9" max="9" width="112.1640625" style="197" customWidth="1"/>
    <col min="10" max="10" width="16.6640625" style="100" customWidth="1"/>
    <col min="11" max="11" width="19.33203125" style="100" bestFit="1" customWidth="1"/>
    <col min="12" max="12" width="16" style="100" hidden="1" customWidth="1"/>
    <col min="13" max="13" width="15.33203125" style="100" hidden="1" customWidth="1"/>
    <col min="14" max="15" width="15.33203125" style="100" bestFit="1" customWidth="1"/>
    <col min="16" max="17" width="9.33203125" style="100"/>
    <col min="18" max="18" width="96.6640625" style="100" bestFit="1" customWidth="1"/>
    <col min="19" max="16384" width="9.33203125" style="100"/>
  </cols>
  <sheetData>
    <row r="1" spans="1:196" x14ac:dyDescent="0.2">
      <c r="I1" s="215" t="s">
        <v>38</v>
      </c>
      <c r="J1" s="215"/>
      <c r="K1" s="215"/>
    </row>
    <row r="2" spans="1:196" x14ac:dyDescent="0.2">
      <c r="I2" s="215" t="s">
        <v>37</v>
      </c>
      <c r="J2" s="215"/>
      <c r="K2" s="215"/>
    </row>
    <row r="3" spans="1:196" x14ac:dyDescent="0.2">
      <c r="I3" s="215" t="s">
        <v>51</v>
      </c>
      <c r="J3" s="215"/>
      <c r="K3" s="215"/>
    </row>
    <row r="4" spans="1:196" x14ac:dyDescent="0.2">
      <c r="I4" s="199"/>
      <c r="J4" s="199"/>
      <c r="K4" s="199"/>
    </row>
    <row r="5" spans="1:196" x14ac:dyDescent="0.2">
      <c r="A5" s="100"/>
      <c r="B5" s="100"/>
      <c r="C5" s="100"/>
      <c r="D5" s="100"/>
      <c r="E5" s="100"/>
      <c r="F5" s="100"/>
      <c r="G5" s="100"/>
      <c r="H5" s="100"/>
      <c r="I5" s="102"/>
      <c r="J5" s="102"/>
      <c r="K5" s="102" t="s">
        <v>43</v>
      </c>
    </row>
    <row r="6" spans="1:196" x14ac:dyDescent="0.25">
      <c r="A6" s="100"/>
      <c r="B6" s="101"/>
      <c r="C6" s="101"/>
      <c r="D6" s="101"/>
      <c r="E6" s="101"/>
      <c r="F6" s="101"/>
      <c r="G6" s="101"/>
      <c r="H6" s="101"/>
      <c r="I6" s="216" t="s">
        <v>44</v>
      </c>
      <c r="J6" s="216"/>
      <c r="K6" s="216"/>
    </row>
    <row r="7" spans="1:196" x14ac:dyDescent="0.25">
      <c r="A7" s="100"/>
      <c r="B7" s="101"/>
      <c r="C7" s="101"/>
      <c r="D7" s="101"/>
      <c r="E7" s="101"/>
      <c r="F7" s="101"/>
      <c r="G7" s="101"/>
      <c r="H7" s="101"/>
      <c r="I7" s="216" t="s">
        <v>40</v>
      </c>
      <c r="J7" s="216"/>
      <c r="K7" s="216"/>
    </row>
    <row r="8" spans="1:196" x14ac:dyDescent="0.25">
      <c r="A8" s="103"/>
      <c r="B8" s="103"/>
      <c r="C8" s="103"/>
      <c r="D8" s="103"/>
      <c r="E8" s="103"/>
      <c r="F8" s="103"/>
      <c r="G8" s="103"/>
      <c r="H8" s="103"/>
      <c r="I8" s="103"/>
      <c r="J8" s="103"/>
      <c r="K8" s="104"/>
    </row>
    <row r="9" spans="1:196" x14ac:dyDescent="0.25">
      <c r="A9" s="103"/>
      <c r="B9" s="103"/>
      <c r="C9" s="103"/>
      <c r="D9" s="103"/>
      <c r="E9" s="103"/>
      <c r="F9" s="103"/>
      <c r="G9" s="103"/>
      <c r="H9" s="103"/>
      <c r="I9" s="105"/>
      <c r="J9" s="105"/>
      <c r="K9" s="106"/>
      <c r="L9" s="105"/>
      <c r="M9" s="105"/>
      <c r="N9" s="105"/>
      <c r="O9" s="105"/>
    </row>
    <row r="10" spans="1:196" x14ac:dyDescent="0.2">
      <c r="A10" s="204" t="s">
        <v>24</v>
      </c>
      <c r="B10" s="204"/>
      <c r="C10" s="204"/>
      <c r="D10" s="204"/>
      <c r="E10" s="204"/>
      <c r="F10" s="204"/>
      <c r="G10" s="204"/>
      <c r="H10" s="204"/>
      <c r="I10" s="204"/>
      <c r="J10" s="204"/>
      <c r="K10" s="204"/>
    </row>
    <row r="11" spans="1:196" x14ac:dyDescent="0.2">
      <c r="A11" s="204" t="s">
        <v>45</v>
      </c>
      <c r="B11" s="204"/>
      <c r="C11" s="204"/>
      <c r="D11" s="204"/>
      <c r="E11" s="204"/>
      <c r="F11" s="204"/>
      <c r="G11" s="204"/>
      <c r="H11" s="204"/>
      <c r="I11" s="204"/>
      <c r="J11" s="204"/>
      <c r="K11" s="204"/>
    </row>
    <row r="12" spans="1:196" x14ac:dyDescent="0.2">
      <c r="A12" s="204" t="s">
        <v>46</v>
      </c>
      <c r="B12" s="204"/>
      <c r="C12" s="204"/>
      <c r="D12" s="204"/>
      <c r="E12" s="204"/>
      <c r="F12" s="204"/>
      <c r="G12" s="204"/>
      <c r="H12" s="204"/>
      <c r="I12" s="204"/>
      <c r="J12" s="204"/>
      <c r="K12" s="204"/>
    </row>
    <row r="13" spans="1:196" x14ac:dyDescent="0.2">
      <c r="A13" s="107"/>
      <c r="B13" s="107"/>
      <c r="C13" s="107"/>
      <c r="D13" s="107"/>
      <c r="E13" s="107"/>
      <c r="F13" s="107"/>
      <c r="G13" s="107"/>
      <c r="H13" s="107"/>
      <c r="I13" s="107"/>
      <c r="J13" s="107"/>
      <c r="K13" s="104"/>
    </row>
    <row r="14" spans="1:196" x14ac:dyDescent="0.2">
      <c r="A14" s="100"/>
      <c r="B14" s="100"/>
      <c r="C14" s="100"/>
      <c r="D14" s="100"/>
      <c r="E14" s="100"/>
      <c r="F14" s="100"/>
      <c r="G14" s="100"/>
      <c r="H14" s="100"/>
      <c r="I14" s="100"/>
      <c r="K14" s="104"/>
      <c r="X14" s="104"/>
      <c r="Y14" s="104"/>
      <c r="Z14" s="104"/>
      <c r="AA14" s="104"/>
      <c r="AB14" s="104"/>
      <c r="AC14" s="104"/>
      <c r="AD14" s="104"/>
      <c r="AE14" s="104"/>
      <c r="AF14" s="104"/>
      <c r="AG14" s="104"/>
      <c r="AH14" s="104"/>
      <c r="AI14" s="104"/>
      <c r="AJ14" s="104"/>
      <c r="AK14" s="104"/>
      <c r="AL14" s="104"/>
      <c r="AM14" s="104"/>
      <c r="AN14" s="104"/>
      <c r="AO14" s="104"/>
      <c r="AP14" s="104"/>
      <c r="AQ14" s="104"/>
      <c r="AR14" s="104"/>
      <c r="AS14" s="104"/>
      <c r="AT14" s="104"/>
      <c r="AU14" s="104"/>
      <c r="AV14" s="104"/>
      <c r="AW14" s="104"/>
      <c r="AX14" s="104"/>
      <c r="AY14" s="104"/>
      <c r="AZ14" s="104"/>
      <c r="BA14" s="104"/>
      <c r="BB14" s="104"/>
      <c r="BC14" s="104"/>
      <c r="BD14" s="104"/>
      <c r="BE14" s="104"/>
      <c r="BF14" s="104"/>
      <c r="BG14" s="104"/>
      <c r="BH14" s="104"/>
      <c r="BI14" s="104"/>
      <c r="BJ14" s="104"/>
      <c r="BK14" s="104"/>
      <c r="BL14" s="104"/>
      <c r="BM14" s="104"/>
      <c r="BN14" s="104"/>
      <c r="BO14" s="104"/>
      <c r="BP14" s="104"/>
      <c r="BQ14" s="104"/>
      <c r="BR14" s="104"/>
      <c r="BS14" s="104"/>
      <c r="BT14" s="104"/>
      <c r="BU14" s="104"/>
      <c r="BV14" s="104"/>
      <c r="BW14" s="104"/>
      <c r="BX14" s="104"/>
      <c r="BY14" s="104"/>
      <c r="BZ14" s="104"/>
      <c r="CA14" s="104"/>
      <c r="CB14" s="104"/>
      <c r="CC14" s="104"/>
      <c r="CD14" s="104"/>
      <c r="CE14" s="104"/>
      <c r="CF14" s="104"/>
      <c r="CG14" s="104"/>
      <c r="CH14" s="104"/>
      <c r="CI14" s="104"/>
      <c r="CJ14" s="104"/>
      <c r="CK14" s="104"/>
      <c r="CL14" s="104"/>
      <c r="CM14" s="104"/>
      <c r="CN14" s="104"/>
      <c r="CO14" s="104"/>
      <c r="CP14" s="104"/>
      <c r="CQ14" s="104"/>
      <c r="CR14" s="104"/>
      <c r="CS14" s="104"/>
      <c r="CT14" s="104"/>
      <c r="CU14" s="104"/>
      <c r="CV14" s="104"/>
      <c r="CW14" s="104"/>
      <c r="CX14" s="104"/>
      <c r="CY14" s="104"/>
      <c r="CZ14" s="104"/>
      <c r="DA14" s="104"/>
      <c r="DB14" s="104"/>
      <c r="DC14" s="104"/>
      <c r="DD14" s="104"/>
      <c r="DE14" s="104"/>
      <c r="DF14" s="104"/>
      <c r="DG14" s="104"/>
      <c r="DH14" s="104"/>
      <c r="DI14" s="104"/>
      <c r="DJ14" s="104"/>
      <c r="DK14" s="104"/>
      <c r="DL14" s="104"/>
      <c r="DM14" s="104"/>
      <c r="DN14" s="104"/>
      <c r="DO14" s="104"/>
      <c r="DP14" s="104"/>
      <c r="DQ14" s="104"/>
      <c r="DR14" s="104"/>
      <c r="DS14" s="104"/>
      <c r="DT14" s="104"/>
      <c r="DU14" s="104"/>
      <c r="DV14" s="104"/>
      <c r="DW14" s="104"/>
      <c r="DX14" s="104"/>
      <c r="DY14" s="104"/>
      <c r="DZ14" s="104"/>
      <c r="EA14" s="104"/>
      <c r="EB14" s="104"/>
      <c r="EC14" s="104"/>
      <c r="ED14" s="104"/>
      <c r="EE14" s="104"/>
      <c r="EF14" s="104"/>
      <c r="EG14" s="104"/>
      <c r="EH14" s="104"/>
      <c r="EI14" s="104"/>
      <c r="EJ14" s="104"/>
      <c r="EK14" s="104"/>
      <c r="EL14" s="104"/>
      <c r="EM14" s="104"/>
      <c r="EN14" s="104"/>
      <c r="EO14" s="104"/>
      <c r="EP14" s="104"/>
      <c r="EQ14" s="104"/>
      <c r="ER14" s="104"/>
      <c r="ES14" s="104"/>
      <c r="ET14" s="104"/>
      <c r="EU14" s="104"/>
      <c r="EV14" s="104"/>
      <c r="EW14" s="104"/>
      <c r="EX14" s="104"/>
      <c r="EY14" s="104"/>
      <c r="EZ14" s="104"/>
      <c r="FA14" s="104"/>
      <c r="FB14" s="104"/>
      <c r="FC14" s="104"/>
      <c r="FD14" s="104"/>
      <c r="FE14" s="104"/>
      <c r="FF14" s="104"/>
      <c r="FG14" s="104"/>
      <c r="FH14" s="104"/>
      <c r="FI14" s="104"/>
      <c r="FJ14" s="104"/>
      <c r="FK14" s="104"/>
      <c r="FL14" s="104"/>
      <c r="FM14" s="104"/>
      <c r="FN14" s="104"/>
      <c r="FO14" s="104"/>
      <c r="FP14" s="104"/>
      <c r="FQ14" s="104"/>
      <c r="FR14" s="104"/>
      <c r="FS14" s="104"/>
      <c r="FT14" s="104"/>
      <c r="FU14" s="104"/>
      <c r="FV14" s="104"/>
      <c r="FW14" s="104"/>
      <c r="FX14" s="104"/>
      <c r="FY14" s="104"/>
      <c r="FZ14" s="104"/>
      <c r="GA14" s="104"/>
      <c r="GB14" s="104"/>
      <c r="GC14" s="104"/>
      <c r="GD14" s="104"/>
      <c r="GE14" s="104"/>
      <c r="GF14" s="104"/>
      <c r="GG14" s="104"/>
      <c r="GH14" s="104"/>
      <c r="GI14" s="104"/>
      <c r="GJ14" s="104"/>
      <c r="GK14" s="104"/>
      <c r="GL14" s="104"/>
      <c r="GM14" s="104"/>
      <c r="GN14" s="104"/>
    </row>
    <row r="15" spans="1:196" ht="15.75" customHeight="1" x14ac:dyDescent="0.2">
      <c r="A15" s="205" t="s">
        <v>29</v>
      </c>
      <c r="B15" s="206"/>
      <c r="C15" s="206"/>
      <c r="D15" s="206"/>
      <c r="E15" s="206"/>
      <c r="F15" s="206"/>
      <c r="G15" s="206"/>
      <c r="H15" s="207"/>
      <c r="I15" s="211" t="s">
        <v>36</v>
      </c>
      <c r="J15" s="213" t="s">
        <v>47</v>
      </c>
      <c r="K15" s="214"/>
      <c r="X15" s="104"/>
      <c r="Y15" s="104"/>
      <c r="Z15" s="104"/>
      <c r="AA15" s="104"/>
      <c r="AB15" s="104"/>
      <c r="AC15" s="104"/>
      <c r="AD15" s="104"/>
      <c r="AE15" s="104"/>
      <c r="AF15" s="104"/>
      <c r="AG15" s="104"/>
      <c r="AH15" s="104"/>
      <c r="AI15" s="104"/>
      <c r="AJ15" s="104"/>
      <c r="AK15" s="104"/>
      <c r="AL15" s="104"/>
      <c r="AM15" s="104"/>
      <c r="AN15" s="104"/>
      <c r="AO15" s="104"/>
      <c r="AP15" s="104"/>
      <c r="AQ15" s="104"/>
      <c r="AR15" s="104"/>
      <c r="AS15" s="104"/>
      <c r="AT15" s="104"/>
      <c r="AU15" s="104"/>
      <c r="AV15" s="104"/>
      <c r="AW15" s="104"/>
      <c r="AX15" s="104"/>
      <c r="AY15" s="104"/>
      <c r="AZ15" s="104"/>
      <c r="BA15" s="104"/>
      <c r="BB15" s="104"/>
      <c r="BC15" s="104"/>
      <c r="BD15" s="104"/>
      <c r="BE15" s="104"/>
      <c r="BF15" s="104"/>
      <c r="BG15" s="104"/>
      <c r="BH15" s="104"/>
      <c r="BI15" s="104"/>
      <c r="BJ15" s="104"/>
      <c r="BK15" s="104"/>
      <c r="BL15" s="104"/>
      <c r="BM15" s="104"/>
      <c r="BN15" s="104"/>
      <c r="BO15" s="104"/>
      <c r="BP15" s="104"/>
      <c r="BQ15" s="104"/>
      <c r="BR15" s="104"/>
      <c r="BS15" s="104"/>
      <c r="BT15" s="104"/>
      <c r="BU15" s="104"/>
      <c r="BV15" s="104"/>
      <c r="BW15" s="104"/>
      <c r="BX15" s="104"/>
      <c r="BY15" s="104"/>
      <c r="BZ15" s="104"/>
      <c r="CA15" s="104"/>
      <c r="CB15" s="104"/>
      <c r="CC15" s="104"/>
      <c r="CD15" s="104"/>
      <c r="CE15" s="104"/>
      <c r="CF15" s="104"/>
      <c r="CG15" s="104"/>
      <c r="CH15" s="104"/>
      <c r="CI15" s="104"/>
      <c r="CJ15" s="104"/>
      <c r="CK15" s="104"/>
      <c r="CL15" s="104"/>
      <c r="CM15" s="104"/>
      <c r="CN15" s="104"/>
      <c r="CO15" s="104"/>
      <c r="CP15" s="104"/>
      <c r="CQ15" s="104"/>
      <c r="CR15" s="104"/>
      <c r="CS15" s="104"/>
      <c r="CT15" s="104"/>
      <c r="CU15" s="104"/>
      <c r="CV15" s="104"/>
      <c r="CW15" s="104"/>
      <c r="CX15" s="104"/>
      <c r="CY15" s="104"/>
      <c r="CZ15" s="104"/>
      <c r="DA15" s="104"/>
      <c r="DB15" s="104"/>
      <c r="DC15" s="104"/>
      <c r="DD15" s="104"/>
      <c r="DE15" s="104"/>
      <c r="DF15" s="104"/>
      <c r="DG15" s="104"/>
      <c r="DH15" s="104"/>
      <c r="DI15" s="104"/>
      <c r="DJ15" s="104"/>
      <c r="DK15" s="104"/>
      <c r="DL15" s="104"/>
      <c r="DM15" s="104"/>
      <c r="DN15" s="104"/>
      <c r="DO15" s="104"/>
      <c r="DP15" s="104"/>
      <c r="DQ15" s="104"/>
      <c r="DR15" s="104"/>
      <c r="DS15" s="104"/>
      <c r="DT15" s="104"/>
      <c r="DU15" s="104"/>
      <c r="DV15" s="104"/>
      <c r="DW15" s="104"/>
      <c r="DX15" s="104"/>
      <c r="DY15" s="104"/>
      <c r="DZ15" s="104"/>
      <c r="EA15" s="104"/>
      <c r="EB15" s="104"/>
      <c r="EC15" s="104"/>
      <c r="ED15" s="104"/>
      <c r="EE15" s="104"/>
      <c r="EF15" s="104"/>
      <c r="EG15" s="104"/>
      <c r="EH15" s="104"/>
      <c r="EI15" s="104"/>
      <c r="EJ15" s="104"/>
      <c r="EK15" s="104"/>
      <c r="EL15" s="104"/>
      <c r="EM15" s="104"/>
      <c r="EN15" s="104"/>
      <c r="EO15" s="104"/>
      <c r="EP15" s="104"/>
      <c r="EQ15" s="104"/>
      <c r="ER15" s="104"/>
      <c r="ES15" s="104"/>
      <c r="ET15" s="104"/>
      <c r="EU15" s="104"/>
      <c r="EV15" s="104"/>
      <c r="EW15" s="104"/>
      <c r="EX15" s="104"/>
      <c r="EY15" s="104"/>
      <c r="EZ15" s="104"/>
      <c r="FA15" s="104"/>
      <c r="FB15" s="104"/>
      <c r="FC15" s="104"/>
      <c r="FD15" s="104"/>
      <c r="FE15" s="104"/>
      <c r="FF15" s="104"/>
      <c r="FG15" s="104"/>
      <c r="FH15" s="104"/>
      <c r="FI15" s="104"/>
      <c r="FJ15" s="104"/>
      <c r="FK15" s="104"/>
      <c r="FL15" s="104"/>
      <c r="FM15" s="104"/>
      <c r="FN15" s="104"/>
      <c r="FO15" s="104"/>
      <c r="FP15" s="104"/>
      <c r="FQ15" s="104"/>
      <c r="FR15" s="104"/>
      <c r="FS15" s="104"/>
      <c r="FT15" s="104"/>
      <c r="FU15" s="104"/>
      <c r="FV15" s="104"/>
      <c r="FW15" s="104"/>
      <c r="FX15" s="104"/>
      <c r="FY15" s="104"/>
      <c r="FZ15" s="104"/>
      <c r="GA15" s="104"/>
      <c r="GB15" s="104"/>
      <c r="GC15" s="104"/>
      <c r="GD15" s="104"/>
      <c r="GE15" s="104"/>
      <c r="GF15" s="104"/>
      <c r="GG15" s="104"/>
      <c r="GH15" s="104"/>
      <c r="GI15" s="104"/>
      <c r="GJ15" s="104"/>
      <c r="GK15" s="104"/>
      <c r="GL15" s="104"/>
      <c r="GM15" s="104"/>
      <c r="GN15" s="104"/>
    </row>
    <row r="16" spans="1:196" x14ac:dyDescent="0.2">
      <c r="A16" s="208"/>
      <c r="B16" s="209"/>
      <c r="C16" s="209"/>
      <c r="D16" s="209"/>
      <c r="E16" s="209"/>
      <c r="F16" s="209"/>
      <c r="G16" s="209"/>
      <c r="H16" s="210"/>
      <c r="I16" s="212"/>
      <c r="J16" s="108" t="s">
        <v>48</v>
      </c>
      <c r="K16" s="108" t="s">
        <v>49</v>
      </c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4"/>
      <c r="AN16" s="104"/>
      <c r="AO16" s="104"/>
      <c r="AP16" s="104"/>
      <c r="AQ16" s="104"/>
      <c r="AR16" s="104"/>
      <c r="AS16" s="104"/>
      <c r="AT16" s="104"/>
      <c r="AU16" s="104"/>
      <c r="AV16" s="104"/>
      <c r="AW16" s="104"/>
      <c r="AX16" s="104"/>
      <c r="AY16" s="104"/>
      <c r="AZ16" s="104"/>
      <c r="BA16" s="104"/>
      <c r="BB16" s="104"/>
      <c r="BC16" s="104"/>
      <c r="BD16" s="104"/>
      <c r="BE16" s="104"/>
      <c r="BF16" s="104"/>
      <c r="BG16" s="104"/>
      <c r="BH16" s="104"/>
      <c r="BI16" s="104"/>
      <c r="BJ16" s="104"/>
      <c r="BK16" s="104"/>
      <c r="BL16" s="104"/>
      <c r="BM16" s="104"/>
      <c r="BN16" s="104"/>
      <c r="BO16" s="104"/>
      <c r="BP16" s="104"/>
      <c r="BQ16" s="104"/>
      <c r="BR16" s="104"/>
      <c r="BS16" s="104"/>
      <c r="BT16" s="104"/>
      <c r="BU16" s="104"/>
      <c r="BV16" s="104"/>
      <c r="BW16" s="104"/>
      <c r="BX16" s="104"/>
      <c r="BY16" s="104"/>
      <c r="BZ16" s="104"/>
      <c r="CA16" s="104"/>
      <c r="CB16" s="104"/>
      <c r="CC16" s="104"/>
      <c r="CD16" s="104"/>
      <c r="CE16" s="104"/>
      <c r="CF16" s="104"/>
      <c r="CG16" s="104"/>
      <c r="CH16" s="104"/>
      <c r="CI16" s="104"/>
      <c r="CJ16" s="104"/>
      <c r="CK16" s="104"/>
      <c r="CL16" s="104"/>
      <c r="CM16" s="104"/>
      <c r="CN16" s="104"/>
      <c r="CO16" s="104"/>
      <c r="CP16" s="104"/>
      <c r="CQ16" s="104"/>
      <c r="CR16" s="104"/>
      <c r="CS16" s="104"/>
      <c r="CT16" s="104"/>
      <c r="CU16" s="104"/>
      <c r="CV16" s="104"/>
      <c r="CW16" s="104"/>
      <c r="CX16" s="104"/>
      <c r="CY16" s="104"/>
      <c r="CZ16" s="104"/>
      <c r="DA16" s="104"/>
      <c r="DB16" s="104"/>
      <c r="DC16" s="104"/>
      <c r="DD16" s="104"/>
      <c r="DE16" s="104"/>
      <c r="DF16" s="104"/>
      <c r="DG16" s="104"/>
      <c r="DH16" s="104"/>
      <c r="DI16" s="104"/>
      <c r="DJ16" s="104"/>
      <c r="DK16" s="104"/>
      <c r="DL16" s="104"/>
      <c r="DM16" s="104"/>
      <c r="DN16" s="104"/>
      <c r="DO16" s="104"/>
      <c r="DP16" s="104"/>
      <c r="DQ16" s="104"/>
      <c r="DR16" s="104"/>
      <c r="DS16" s="104"/>
      <c r="DT16" s="104"/>
      <c r="DU16" s="104"/>
      <c r="DV16" s="104"/>
      <c r="DW16" s="104"/>
      <c r="DX16" s="104"/>
      <c r="DY16" s="104"/>
      <c r="DZ16" s="104"/>
      <c r="EA16" s="104"/>
      <c r="EB16" s="104"/>
      <c r="EC16" s="104"/>
      <c r="ED16" s="104"/>
      <c r="EE16" s="104"/>
      <c r="EF16" s="104"/>
      <c r="EG16" s="104"/>
      <c r="EH16" s="104"/>
      <c r="EI16" s="104"/>
      <c r="EJ16" s="104"/>
      <c r="EK16" s="104"/>
      <c r="EL16" s="104"/>
      <c r="EM16" s="104"/>
      <c r="EN16" s="104"/>
      <c r="EO16" s="104"/>
      <c r="EP16" s="104"/>
      <c r="EQ16" s="104"/>
      <c r="ER16" s="104"/>
      <c r="ES16" s="104"/>
      <c r="ET16" s="104"/>
      <c r="EU16" s="104"/>
      <c r="EV16" s="104"/>
      <c r="EW16" s="104"/>
      <c r="EX16" s="104"/>
      <c r="EY16" s="104"/>
      <c r="EZ16" s="104"/>
      <c r="FA16" s="104"/>
      <c r="FB16" s="104"/>
      <c r="FC16" s="104"/>
      <c r="FD16" s="104"/>
      <c r="FE16" s="104"/>
      <c r="FF16" s="104"/>
      <c r="FG16" s="104"/>
      <c r="FH16" s="104"/>
      <c r="FI16" s="104"/>
      <c r="FJ16" s="104"/>
      <c r="FK16" s="104"/>
      <c r="FL16" s="104"/>
      <c r="FM16" s="104"/>
      <c r="FN16" s="104"/>
      <c r="FO16" s="104"/>
      <c r="FP16" s="104"/>
      <c r="FQ16" s="104"/>
      <c r="FR16" s="104"/>
      <c r="FS16" s="104"/>
      <c r="FT16" s="104"/>
      <c r="FU16" s="104"/>
      <c r="FV16" s="104"/>
      <c r="FW16" s="104"/>
      <c r="FX16" s="104"/>
      <c r="FY16" s="104"/>
      <c r="FZ16" s="104"/>
      <c r="GA16" s="104"/>
      <c r="GB16" s="104"/>
      <c r="GC16" s="104"/>
      <c r="GD16" s="104"/>
      <c r="GE16" s="104"/>
      <c r="GF16" s="104"/>
      <c r="GG16" s="104"/>
      <c r="GH16" s="104"/>
      <c r="GI16" s="104"/>
      <c r="GJ16" s="104"/>
      <c r="GK16" s="104"/>
      <c r="GL16" s="104"/>
      <c r="GM16" s="104"/>
      <c r="GN16" s="104"/>
    </row>
    <row r="17" spans="1:196" s="116" customFormat="1" x14ac:dyDescent="0.2">
      <c r="A17" s="109" t="s">
        <v>19</v>
      </c>
      <c r="B17" s="110" t="s">
        <v>16</v>
      </c>
      <c r="C17" s="110" t="s">
        <v>17</v>
      </c>
      <c r="D17" s="110" t="s">
        <v>17</v>
      </c>
      <c r="E17" s="110" t="s">
        <v>17</v>
      </c>
      <c r="F17" s="110" t="s">
        <v>17</v>
      </c>
      <c r="G17" s="110" t="s">
        <v>18</v>
      </c>
      <c r="H17" s="111" t="s">
        <v>19</v>
      </c>
      <c r="I17" s="112" t="s">
        <v>8</v>
      </c>
      <c r="J17" s="113">
        <f>SUM(J18+J29+J23+J38)</f>
        <v>1000</v>
      </c>
      <c r="K17" s="114">
        <f>SUM(K18+K29+K23+K38)</f>
        <v>10000</v>
      </c>
      <c r="L17" s="115" t="e">
        <f>#REF!+#REF!+L29+#REF!</f>
        <v>#REF!</v>
      </c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17"/>
      <c r="AB17" s="117"/>
      <c r="AC17" s="117"/>
      <c r="AD17" s="117"/>
      <c r="AE17" s="117"/>
      <c r="AF17" s="117"/>
      <c r="AG17" s="117"/>
      <c r="AH17" s="117"/>
      <c r="AI17" s="117"/>
      <c r="AJ17" s="117"/>
      <c r="AK17" s="117"/>
      <c r="AL17" s="117"/>
      <c r="AM17" s="117"/>
      <c r="AN17" s="117"/>
      <c r="AO17" s="117"/>
      <c r="AP17" s="117"/>
      <c r="AQ17" s="117"/>
      <c r="AR17" s="117"/>
      <c r="AS17" s="117"/>
      <c r="AT17" s="117"/>
      <c r="AU17" s="117"/>
      <c r="AV17" s="117"/>
      <c r="AW17" s="117"/>
      <c r="AX17" s="117"/>
      <c r="AY17" s="117"/>
      <c r="AZ17" s="117"/>
      <c r="BA17" s="117"/>
      <c r="BB17" s="117"/>
      <c r="BC17" s="117"/>
      <c r="BD17" s="117"/>
      <c r="BE17" s="117"/>
      <c r="BF17" s="117"/>
      <c r="BG17" s="117"/>
      <c r="BH17" s="117"/>
      <c r="BI17" s="117"/>
      <c r="BJ17" s="117"/>
      <c r="BK17" s="117"/>
      <c r="BL17" s="117"/>
      <c r="BM17" s="117"/>
      <c r="BN17" s="117"/>
      <c r="BO17" s="117"/>
      <c r="BP17" s="117"/>
      <c r="BQ17" s="117"/>
      <c r="BR17" s="117"/>
      <c r="BS17" s="117"/>
      <c r="BT17" s="117"/>
      <c r="BU17" s="117"/>
      <c r="BV17" s="117"/>
      <c r="BW17" s="117"/>
      <c r="BX17" s="117"/>
      <c r="BY17" s="117"/>
      <c r="BZ17" s="117"/>
      <c r="CA17" s="117"/>
      <c r="CB17" s="117"/>
      <c r="CC17" s="117"/>
      <c r="CD17" s="117"/>
      <c r="CE17" s="117"/>
      <c r="CF17" s="117"/>
      <c r="CG17" s="117"/>
      <c r="CH17" s="117"/>
      <c r="CI17" s="117"/>
      <c r="CJ17" s="117"/>
      <c r="CK17" s="117"/>
      <c r="CL17" s="117"/>
      <c r="CM17" s="117"/>
      <c r="CN17" s="117"/>
      <c r="CO17" s="117"/>
      <c r="CP17" s="117"/>
      <c r="CQ17" s="117"/>
      <c r="CR17" s="117"/>
      <c r="CS17" s="117"/>
      <c r="CT17" s="117"/>
      <c r="CU17" s="117"/>
      <c r="CV17" s="117"/>
      <c r="CW17" s="117"/>
      <c r="CX17" s="117"/>
      <c r="CY17" s="117"/>
      <c r="CZ17" s="117"/>
      <c r="DA17" s="117"/>
      <c r="DB17" s="117"/>
      <c r="DC17" s="117"/>
      <c r="DD17" s="117"/>
      <c r="DE17" s="117"/>
      <c r="DF17" s="117"/>
      <c r="DG17" s="117"/>
      <c r="DH17" s="117"/>
      <c r="DI17" s="117"/>
      <c r="DJ17" s="117"/>
      <c r="DK17" s="117"/>
      <c r="DL17" s="117"/>
      <c r="DM17" s="117"/>
      <c r="DN17" s="117"/>
      <c r="DO17" s="117"/>
      <c r="DP17" s="117"/>
      <c r="DQ17" s="117"/>
      <c r="DR17" s="117"/>
      <c r="DS17" s="117"/>
      <c r="DT17" s="117"/>
      <c r="DU17" s="117"/>
      <c r="DV17" s="117"/>
      <c r="DW17" s="117"/>
      <c r="DX17" s="117"/>
      <c r="DY17" s="117"/>
      <c r="DZ17" s="117"/>
      <c r="EA17" s="117"/>
      <c r="EB17" s="117"/>
      <c r="EC17" s="117"/>
      <c r="ED17" s="117"/>
      <c r="EE17" s="117"/>
      <c r="EF17" s="117"/>
      <c r="EG17" s="117"/>
      <c r="EH17" s="117"/>
      <c r="EI17" s="117"/>
      <c r="EJ17" s="117"/>
      <c r="EK17" s="117"/>
      <c r="EL17" s="117"/>
      <c r="EM17" s="117"/>
      <c r="EN17" s="117"/>
      <c r="EO17" s="117"/>
      <c r="EP17" s="117"/>
      <c r="EQ17" s="117"/>
      <c r="ER17" s="117"/>
      <c r="ES17" s="117"/>
      <c r="ET17" s="117"/>
      <c r="EU17" s="117"/>
      <c r="EV17" s="117"/>
      <c r="EW17" s="117"/>
      <c r="EX17" s="117"/>
      <c r="EY17" s="117"/>
      <c r="EZ17" s="117"/>
      <c r="FA17" s="117"/>
      <c r="FB17" s="117"/>
      <c r="FC17" s="117"/>
      <c r="FD17" s="117"/>
      <c r="FE17" s="117"/>
      <c r="FF17" s="117"/>
      <c r="FG17" s="117"/>
      <c r="FH17" s="117"/>
      <c r="FI17" s="117"/>
      <c r="FJ17" s="117"/>
      <c r="FK17" s="117"/>
      <c r="FL17" s="117"/>
      <c r="FM17" s="117"/>
      <c r="FN17" s="117"/>
      <c r="FO17" s="117"/>
      <c r="FP17" s="117"/>
      <c r="FQ17" s="117"/>
      <c r="FR17" s="117"/>
      <c r="FS17" s="117"/>
      <c r="FT17" s="117"/>
      <c r="FU17" s="117"/>
      <c r="FV17" s="117"/>
      <c r="FW17" s="117"/>
      <c r="FX17" s="117"/>
      <c r="FY17" s="117"/>
      <c r="FZ17" s="117"/>
      <c r="GA17" s="117"/>
      <c r="GB17" s="117"/>
      <c r="GC17" s="117"/>
      <c r="GD17" s="117"/>
      <c r="GE17" s="117"/>
      <c r="GF17" s="117"/>
      <c r="GG17" s="117"/>
      <c r="GH17" s="117"/>
      <c r="GI17" s="117"/>
      <c r="GJ17" s="117"/>
      <c r="GK17" s="117"/>
      <c r="GL17" s="117"/>
      <c r="GM17" s="117"/>
      <c r="GN17" s="117"/>
    </row>
    <row r="18" spans="1:196" s="116" customFormat="1" x14ac:dyDescent="0.2">
      <c r="A18" s="109" t="s">
        <v>19</v>
      </c>
      <c r="B18" s="118">
        <v>1</v>
      </c>
      <c r="C18" s="118">
        <v>2</v>
      </c>
      <c r="D18" s="118">
        <v>0</v>
      </c>
      <c r="E18" s="118">
        <v>0</v>
      </c>
      <c r="F18" s="118">
        <v>0</v>
      </c>
      <c r="G18" s="119">
        <v>0</v>
      </c>
      <c r="H18" s="120">
        <v>0</v>
      </c>
      <c r="I18" s="121" t="s">
        <v>9</v>
      </c>
      <c r="J18" s="122">
        <f>J19+J21</f>
        <v>-20000</v>
      </c>
      <c r="K18" s="122">
        <f>K19+K21</f>
        <v>0</v>
      </c>
      <c r="L18" s="115"/>
      <c r="N18" s="117"/>
      <c r="O18" s="117"/>
      <c r="P18" s="117"/>
      <c r="Q18" s="117"/>
      <c r="R18" s="117"/>
      <c r="S18" s="117"/>
      <c r="T18" s="117"/>
      <c r="U18" s="117"/>
      <c r="V18" s="117"/>
      <c r="W18" s="117"/>
      <c r="X18" s="117"/>
      <c r="Y18" s="117"/>
      <c r="Z18" s="117"/>
      <c r="AA18" s="117"/>
      <c r="AB18" s="117"/>
      <c r="AC18" s="117"/>
      <c r="AD18" s="117"/>
      <c r="AE18" s="117"/>
      <c r="AF18" s="117"/>
      <c r="AG18" s="117"/>
      <c r="AH18" s="117"/>
      <c r="AI18" s="117"/>
      <c r="AJ18" s="117"/>
      <c r="AK18" s="117"/>
      <c r="AL18" s="117"/>
      <c r="AM18" s="117"/>
      <c r="AN18" s="117"/>
      <c r="AO18" s="117"/>
      <c r="AP18" s="117"/>
      <c r="AQ18" s="117"/>
      <c r="AR18" s="117"/>
      <c r="AS18" s="117"/>
      <c r="AT18" s="117"/>
      <c r="AU18" s="117"/>
      <c r="AV18" s="117"/>
      <c r="AW18" s="117"/>
      <c r="AX18" s="117"/>
      <c r="AY18" s="117"/>
      <c r="AZ18" s="117"/>
      <c r="BA18" s="117"/>
      <c r="BB18" s="117"/>
      <c r="BC18" s="117"/>
      <c r="BD18" s="117"/>
      <c r="BE18" s="117"/>
      <c r="BF18" s="117"/>
      <c r="BG18" s="117"/>
      <c r="BH18" s="117"/>
      <c r="BI18" s="117"/>
      <c r="BJ18" s="117"/>
      <c r="BK18" s="117"/>
      <c r="BL18" s="117"/>
      <c r="BM18" s="117"/>
      <c r="BN18" s="117"/>
      <c r="BO18" s="117"/>
      <c r="BP18" s="117"/>
      <c r="BQ18" s="117"/>
      <c r="BR18" s="117"/>
      <c r="BS18" s="117"/>
      <c r="BT18" s="117"/>
      <c r="BU18" s="117"/>
      <c r="BV18" s="117"/>
      <c r="BW18" s="117"/>
      <c r="BX18" s="117"/>
      <c r="BY18" s="117"/>
      <c r="BZ18" s="117"/>
      <c r="CA18" s="117"/>
      <c r="CB18" s="117"/>
      <c r="CC18" s="117"/>
      <c r="CD18" s="117"/>
      <c r="CE18" s="117"/>
      <c r="CF18" s="117"/>
      <c r="CG18" s="117"/>
      <c r="CH18" s="117"/>
      <c r="CI18" s="117"/>
      <c r="CJ18" s="117"/>
      <c r="CK18" s="117"/>
      <c r="CL18" s="117"/>
      <c r="CM18" s="117"/>
      <c r="CN18" s="117"/>
      <c r="CO18" s="117"/>
      <c r="CP18" s="117"/>
      <c r="CQ18" s="117"/>
      <c r="CR18" s="117"/>
      <c r="CS18" s="117"/>
      <c r="CT18" s="117"/>
      <c r="CU18" s="117"/>
      <c r="CV18" s="117"/>
      <c r="CW18" s="117"/>
      <c r="CX18" s="117"/>
      <c r="CY18" s="117"/>
      <c r="CZ18" s="117"/>
      <c r="DA18" s="117"/>
      <c r="DB18" s="117"/>
      <c r="DC18" s="117"/>
      <c r="DD18" s="117"/>
      <c r="DE18" s="117"/>
      <c r="DF18" s="117"/>
      <c r="DG18" s="117"/>
      <c r="DH18" s="117"/>
      <c r="DI18" s="117"/>
      <c r="DJ18" s="117"/>
      <c r="DK18" s="117"/>
      <c r="DL18" s="117"/>
      <c r="DM18" s="117"/>
      <c r="DN18" s="117"/>
      <c r="DO18" s="117"/>
      <c r="DP18" s="117"/>
      <c r="DQ18" s="117"/>
      <c r="DR18" s="117"/>
      <c r="DS18" s="117"/>
      <c r="DT18" s="117"/>
      <c r="DU18" s="117"/>
      <c r="DV18" s="117"/>
      <c r="DW18" s="117"/>
      <c r="DX18" s="117"/>
      <c r="DY18" s="117"/>
      <c r="DZ18" s="117"/>
      <c r="EA18" s="117"/>
      <c r="EB18" s="117"/>
      <c r="EC18" s="117"/>
      <c r="ED18" s="117"/>
      <c r="EE18" s="117"/>
      <c r="EF18" s="117"/>
      <c r="EG18" s="117"/>
      <c r="EH18" s="117"/>
      <c r="EI18" s="117"/>
      <c r="EJ18" s="117"/>
      <c r="EK18" s="117"/>
      <c r="EL18" s="117"/>
      <c r="EM18" s="117"/>
      <c r="EN18" s="117"/>
      <c r="EO18" s="117"/>
      <c r="EP18" s="117"/>
      <c r="EQ18" s="117"/>
      <c r="ER18" s="117"/>
      <c r="ES18" s="117"/>
      <c r="ET18" s="117"/>
      <c r="EU18" s="117"/>
      <c r="EV18" s="117"/>
      <c r="EW18" s="117"/>
      <c r="EX18" s="117"/>
      <c r="EY18" s="117"/>
      <c r="EZ18" s="117"/>
      <c r="FA18" s="117"/>
      <c r="FB18" s="117"/>
      <c r="FC18" s="117"/>
      <c r="FD18" s="117"/>
      <c r="FE18" s="117"/>
      <c r="FF18" s="117"/>
      <c r="FG18" s="117"/>
      <c r="FH18" s="117"/>
      <c r="FI18" s="117"/>
      <c r="FJ18" s="117"/>
      <c r="FK18" s="117"/>
      <c r="FL18" s="117"/>
      <c r="FM18" s="117"/>
      <c r="FN18" s="117"/>
      <c r="FO18" s="117"/>
      <c r="FP18" s="117"/>
      <c r="FQ18" s="117"/>
      <c r="FR18" s="117"/>
      <c r="FS18" s="117"/>
      <c r="FT18" s="117"/>
      <c r="FU18" s="117"/>
      <c r="FV18" s="117"/>
      <c r="FW18" s="117"/>
      <c r="FX18" s="117"/>
      <c r="FY18" s="117"/>
      <c r="FZ18" s="117"/>
      <c r="GA18" s="117"/>
      <c r="GB18" s="117"/>
      <c r="GC18" s="117"/>
      <c r="GD18" s="117"/>
      <c r="GE18" s="117"/>
      <c r="GF18" s="117"/>
      <c r="GG18" s="117"/>
      <c r="GH18" s="117"/>
      <c r="GI18" s="117"/>
      <c r="GJ18" s="117"/>
      <c r="GK18" s="117"/>
      <c r="GL18" s="117"/>
      <c r="GM18" s="117"/>
      <c r="GN18" s="117"/>
    </row>
    <row r="19" spans="1:196" ht="20.25" customHeight="1" x14ac:dyDescent="0.2">
      <c r="A19" s="123" t="s">
        <v>19</v>
      </c>
      <c r="B19" s="124">
        <v>1</v>
      </c>
      <c r="C19" s="124">
        <v>2</v>
      </c>
      <c r="D19" s="124">
        <v>0</v>
      </c>
      <c r="E19" s="124">
        <v>0</v>
      </c>
      <c r="F19" s="124">
        <v>0</v>
      </c>
      <c r="G19" s="125">
        <v>0</v>
      </c>
      <c r="H19" s="126">
        <v>700</v>
      </c>
      <c r="I19" s="127" t="s">
        <v>10</v>
      </c>
      <c r="J19" s="128">
        <f>J20</f>
        <v>29860</v>
      </c>
      <c r="K19" s="128">
        <f>K20</f>
        <v>0</v>
      </c>
      <c r="L19" s="129"/>
      <c r="N19" s="104"/>
      <c r="O19" s="104"/>
      <c r="P19" s="104"/>
      <c r="Q19" s="104"/>
      <c r="R19" s="104"/>
      <c r="S19" s="104"/>
      <c r="T19" s="104"/>
      <c r="U19" s="104"/>
      <c r="V19" s="104"/>
      <c r="W19" s="104"/>
      <c r="X19" s="104"/>
      <c r="Y19" s="104"/>
      <c r="Z19" s="104"/>
      <c r="AA19" s="104"/>
      <c r="AB19" s="104"/>
      <c r="AC19" s="104"/>
      <c r="AD19" s="104"/>
      <c r="AE19" s="104"/>
      <c r="AF19" s="104"/>
      <c r="AG19" s="104"/>
      <c r="AH19" s="104"/>
      <c r="AI19" s="104"/>
      <c r="AJ19" s="104"/>
      <c r="AK19" s="104"/>
      <c r="AL19" s="104"/>
      <c r="AM19" s="104"/>
      <c r="AN19" s="104"/>
      <c r="AO19" s="104"/>
      <c r="AP19" s="104"/>
      <c r="AQ19" s="104"/>
      <c r="AR19" s="104"/>
      <c r="AS19" s="104"/>
      <c r="AT19" s="104"/>
      <c r="AU19" s="104"/>
      <c r="AV19" s="104"/>
      <c r="AW19" s="104"/>
      <c r="AX19" s="104"/>
      <c r="AY19" s="104"/>
      <c r="AZ19" s="104"/>
      <c r="BA19" s="104"/>
      <c r="BB19" s="104"/>
      <c r="BC19" s="104"/>
      <c r="BD19" s="104"/>
      <c r="BE19" s="104"/>
      <c r="BF19" s="104"/>
      <c r="BG19" s="104"/>
      <c r="BH19" s="104"/>
      <c r="BI19" s="104"/>
      <c r="BJ19" s="104"/>
      <c r="BK19" s="104"/>
      <c r="BL19" s="104"/>
      <c r="BM19" s="104"/>
      <c r="BN19" s="104"/>
      <c r="BO19" s="104"/>
      <c r="BP19" s="104"/>
      <c r="BQ19" s="104"/>
      <c r="BR19" s="104"/>
      <c r="BS19" s="104"/>
      <c r="BT19" s="104"/>
      <c r="BU19" s="104"/>
      <c r="BV19" s="104"/>
      <c r="BW19" s="104"/>
      <c r="BX19" s="104"/>
      <c r="BY19" s="104"/>
      <c r="BZ19" s="104"/>
      <c r="CA19" s="104"/>
      <c r="CB19" s="104"/>
      <c r="CC19" s="104"/>
      <c r="CD19" s="104"/>
      <c r="CE19" s="104"/>
      <c r="CF19" s="104"/>
      <c r="CG19" s="104"/>
      <c r="CH19" s="104"/>
      <c r="CI19" s="104"/>
      <c r="CJ19" s="104"/>
      <c r="CK19" s="104"/>
      <c r="CL19" s="104"/>
      <c r="CM19" s="104"/>
      <c r="CN19" s="104"/>
      <c r="CO19" s="104"/>
      <c r="CP19" s="104"/>
      <c r="CQ19" s="104"/>
      <c r="CR19" s="104"/>
      <c r="CS19" s="104"/>
      <c r="CT19" s="104"/>
      <c r="CU19" s="104"/>
      <c r="CV19" s="104"/>
      <c r="CW19" s="104"/>
      <c r="CX19" s="104"/>
      <c r="CY19" s="104"/>
      <c r="CZ19" s="104"/>
      <c r="DA19" s="104"/>
      <c r="DB19" s="104"/>
      <c r="DC19" s="104"/>
      <c r="DD19" s="104"/>
      <c r="DE19" s="104"/>
      <c r="DF19" s="104"/>
      <c r="DG19" s="104"/>
      <c r="DH19" s="104"/>
      <c r="DI19" s="104"/>
      <c r="DJ19" s="104"/>
      <c r="DK19" s="104"/>
      <c r="DL19" s="104"/>
      <c r="DM19" s="104"/>
      <c r="DN19" s="104"/>
      <c r="DO19" s="104"/>
      <c r="DP19" s="104"/>
      <c r="DQ19" s="104"/>
      <c r="DR19" s="104"/>
      <c r="DS19" s="104"/>
      <c r="DT19" s="104"/>
      <c r="DU19" s="104"/>
      <c r="DV19" s="104"/>
      <c r="DW19" s="104"/>
      <c r="DX19" s="104"/>
      <c r="DY19" s="104"/>
      <c r="DZ19" s="104"/>
      <c r="EA19" s="104"/>
      <c r="EB19" s="104"/>
      <c r="EC19" s="104"/>
      <c r="ED19" s="104"/>
      <c r="EE19" s="104"/>
      <c r="EF19" s="104"/>
      <c r="EG19" s="104"/>
      <c r="EH19" s="104"/>
      <c r="EI19" s="104"/>
      <c r="EJ19" s="104"/>
      <c r="EK19" s="104"/>
      <c r="EL19" s="104"/>
      <c r="EM19" s="104"/>
      <c r="EN19" s="104"/>
      <c r="EO19" s="104"/>
      <c r="EP19" s="104"/>
      <c r="EQ19" s="104"/>
      <c r="ER19" s="104"/>
      <c r="ES19" s="104"/>
      <c r="ET19" s="104"/>
      <c r="EU19" s="104"/>
      <c r="EV19" s="104"/>
      <c r="EW19" s="104"/>
      <c r="EX19" s="104"/>
      <c r="EY19" s="104"/>
      <c r="EZ19" s="104"/>
      <c r="FA19" s="104"/>
      <c r="FB19" s="104"/>
      <c r="FC19" s="104"/>
      <c r="FD19" s="104"/>
      <c r="FE19" s="104"/>
      <c r="FF19" s="104"/>
      <c r="FG19" s="104"/>
      <c r="FH19" s="104"/>
      <c r="FI19" s="104"/>
      <c r="FJ19" s="104"/>
      <c r="FK19" s="104"/>
      <c r="FL19" s="104"/>
      <c r="FM19" s="104"/>
      <c r="FN19" s="104"/>
      <c r="FO19" s="104"/>
      <c r="FP19" s="104"/>
      <c r="FQ19" s="104"/>
      <c r="FR19" s="104"/>
      <c r="FS19" s="104"/>
      <c r="FT19" s="104"/>
      <c r="FU19" s="104"/>
      <c r="FV19" s="104"/>
      <c r="FW19" s="104"/>
      <c r="FX19" s="104"/>
      <c r="FY19" s="104"/>
      <c r="FZ19" s="104"/>
      <c r="GA19" s="104"/>
      <c r="GB19" s="104"/>
      <c r="GC19" s="104"/>
      <c r="GD19" s="104"/>
      <c r="GE19" s="104"/>
      <c r="GF19" s="104"/>
      <c r="GG19" s="104"/>
      <c r="GH19" s="104"/>
      <c r="GI19" s="104"/>
      <c r="GJ19" s="104"/>
      <c r="GK19" s="104"/>
      <c r="GL19" s="104"/>
      <c r="GM19" s="104"/>
      <c r="GN19" s="104"/>
    </row>
    <row r="20" spans="1:196" ht="31.5" x14ac:dyDescent="0.2">
      <c r="A20" s="123" t="s">
        <v>19</v>
      </c>
      <c r="B20" s="124">
        <v>1</v>
      </c>
      <c r="C20" s="124">
        <v>2</v>
      </c>
      <c r="D20" s="124">
        <v>0</v>
      </c>
      <c r="E20" s="124">
        <v>0</v>
      </c>
      <c r="F20" s="124">
        <v>5</v>
      </c>
      <c r="G20" s="125">
        <v>0</v>
      </c>
      <c r="H20" s="126">
        <v>710</v>
      </c>
      <c r="I20" s="127" t="s">
        <v>11</v>
      </c>
      <c r="J20" s="128">
        <f>49860-20000</f>
        <v>29860</v>
      </c>
      <c r="K20" s="128"/>
      <c r="N20" s="104"/>
      <c r="O20" s="104"/>
      <c r="P20" s="104"/>
      <c r="Q20" s="104"/>
      <c r="R20" s="104"/>
      <c r="S20" s="104"/>
      <c r="T20" s="104"/>
      <c r="U20" s="104"/>
      <c r="V20" s="104"/>
      <c r="W20" s="104"/>
      <c r="X20" s="104"/>
      <c r="Y20" s="104"/>
      <c r="Z20" s="104"/>
      <c r="AA20" s="104"/>
      <c r="AB20" s="104"/>
      <c r="AC20" s="104"/>
      <c r="AD20" s="104"/>
      <c r="AE20" s="104"/>
      <c r="AF20" s="104"/>
      <c r="AG20" s="104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  <c r="AY20" s="104"/>
      <c r="AZ20" s="104"/>
      <c r="BA20" s="104"/>
      <c r="BB20" s="104"/>
      <c r="BC20" s="104"/>
      <c r="BD20" s="104"/>
      <c r="BE20" s="104"/>
      <c r="BF20" s="104"/>
      <c r="BG20" s="104"/>
      <c r="BH20" s="104"/>
      <c r="BI20" s="104"/>
      <c r="BJ20" s="104"/>
      <c r="BK20" s="104"/>
      <c r="BL20" s="104"/>
      <c r="BM20" s="104"/>
      <c r="BN20" s="104"/>
      <c r="BO20" s="104"/>
      <c r="BP20" s="104"/>
      <c r="BQ20" s="104"/>
      <c r="BR20" s="104"/>
      <c r="BS20" s="104"/>
      <c r="BT20" s="104"/>
      <c r="BU20" s="104"/>
      <c r="BV20" s="104"/>
      <c r="BW20" s="104"/>
      <c r="BX20" s="104"/>
      <c r="BY20" s="104"/>
      <c r="BZ20" s="104"/>
      <c r="CA20" s="104"/>
      <c r="CB20" s="104"/>
      <c r="CC20" s="104"/>
      <c r="CD20" s="104"/>
      <c r="CE20" s="104"/>
      <c r="CF20" s="104"/>
      <c r="CG20" s="104"/>
      <c r="CH20" s="104"/>
      <c r="CI20" s="104"/>
      <c r="CJ20" s="104"/>
      <c r="CK20" s="104"/>
      <c r="CL20" s="104"/>
      <c r="CM20" s="104"/>
      <c r="CN20" s="104"/>
      <c r="CO20" s="104"/>
      <c r="CP20" s="104"/>
      <c r="CQ20" s="104"/>
      <c r="CR20" s="104"/>
      <c r="CS20" s="104"/>
      <c r="CT20" s="104"/>
      <c r="CU20" s="104"/>
      <c r="CV20" s="104"/>
      <c r="CW20" s="104"/>
      <c r="CX20" s="104"/>
      <c r="CY20" s="104"/>
      <c r="CZ20" s="104"/>
      <c r="DA20" s="104"/>
      <c r="DB20" s="104"/>
      <c r="DC20" s="104"/>
      <c r="DD20" s="104"/>
      <c r="DE20" s="104"/>
      <c r="DF20" s="104"/>
      <c r="DG20" s="104"/>
      <c r="DH20" s="104"/>
      <c r="DI20" s="104"/>
      <c r="DJ20" s="104"/>
      <c r="DK20" s="104"/>
      <c r="DL20" s="104"/>
      <c r="DM20" s="104"/>
      <c r="DN20" s="104"/>
      <c r="DO20" s="104"/>
      <c r="DP20" s="104"/>
      <c r="DQ20" s="104"/>
      <c r="DR20" s="104"/>
      <c r="DS20" s="104"/>
      <c r="DT20" s="104"/>
      <c r="DU20" s="104"/>
      <c r="DV20" s="104"/>
      <c r="DW20" s="104"/>
      <c r="DX20" s="104"/>
      <c r="DY20" s="104"/>
      <c r="DZ20" s="104"/>
      <c r="EA20" s="104"/>
      <c r="EB20" s="104"/>
      <c r="EC20" s="104"/>
      <c r="ED20" s="104"/>
      <c r="EE20" s="104"/>
      <c r="EF20" s="104"/>
      <c r="EG20" s="104"/>
      <c r="EH20" s="104"/>
      <c r="EI20" s="104"/>
      <c r="EJ20" s="104"/>
      <c r="EK20" s="104"/>
      <c r="EL20" s="104"/>
      <c r="EM20" s="104"/>
      <c r="EN20" s="104"/>
      <c r="EO20" s="104"/>
      <c r="EP20" s="104"/>
      <c r="EQ20" s="104"/>
      <c r="ER20" s="104"/>
      <c r="ES20" s="104"/>
      <c r="ET20" s="104"/>
      <c r="EU20" s="104"/>
      <c r="EV20" s="104"/>
      <c r="EW20" s="104"/>
      <c r="EX20" s="104"/>
      <c r="EY20" s="104"/>
      <c r="EZ20" s="104"/>
      <c r="FA20" s="104"/>
      <c r="FB20" s="104"/>
      <c r="FC20" s="104"/>
      <c r="FD20" s="104"/>
      <c r="FE20" s="104"/>
      <c r="FF20" s="104"/>
      <c r="FG20" s="104"/>
      <c r="FH20" s="104"/>
      <c r="FI20" s="104"/>
      <c r="FJ20" s="104"/>
      <c r="FK20" s="104"/>
      <c r="FL20" s="104"/>
      <c r="FM20" s="104"/>
      <c r="FN20" s="104"/>
      <c r="FO20" s="104"/>
      <c r="FP20" s="104"/>
      <c r="FQ20" s="104"/>
      <c r="FR20" s="104"/>
      <c r="FS20" s="104"/>
      <c r="FT20" s="104"/>
      <c r="FU20" s="104"/>
      <c r="FV20" s="104"/>
      <c r="FW20" s="104"/>
      <c r="FX20" s="104"/>
      <c r="FY20" s="104"/>
      <c r="FZ20" s="104"/>
      <c r="GA20" s="104"/>
      <c r="GB20" s="104"/>
      <c r="GC20" s="104"/>
      <c r="GD20" s="104"/>
      <c r="GE20" s="104"/>
      <c r="GF20" s="104"/>
      <c r="GG20" s="104"/>
      <c r="GH20" s="104"/>
      <c r="GI20" s="104"/>
      <c r="GJ20" s="104"/>
      <c r="GK20" s="104"/>
      <c r="GL20" s="104"/>
      <c r="GM20" s="104"/>
      <c r="GN20" s="104"/>
    </row>
    <row r="21" spans="1:196" ht="16.5" customHeight="1" x14ac:dyDescent="0.2">
      <c r="A21" s="130" t="s">
        <v>19</v>
      </c>
      <c r="B21" s="131">
        <v>1</v>
      </c>
      <c r="C21" s="131">
        <v>2</v>
      </c>
      <c r="D21" s="131">
        <v>0</v>
      </c>
      <c r="E21" s="131">
        <v>0</v>
      </c>
      <c r="F21" s="131">
        <v>0</v>
      </c>
      <c r="G21" s="132">
        <v>0</v>
      </c>
      <c r="H21" s="133">
        <v>800</v>
      </c>
      <c r="I21" s="134" t="s">
        <v>30</v>
      </c>
      <c r="J21" s="135">
        <f>J22</f>
        <v>-49860</v>
      </c>
      <c r="K21" s="128">
        <f>K22</f>
        <v>0</v>
      </c>
      <c r="N21" s="104"/>
      <c r="O21" s="104"/>
      <c r="P21" s="104"/>
      <c r="Q21" s="104"/>
      <c r="R21" s="104"/>
      <c r="S21" s="104"/>
      <c r="T21" s="104"/>
      <c r="U21" s="104"/>
      <c r="V21" s="104"/>
      <c r="W21" s="104"/>
      <c r="X21" s="104"/>
      <c r="Y21" s="104"/>
      <c r="Z21" s="104"/>
      <c r="AA21" s="104"/>
      <c r="AB21" s="104"/>
      <c r="AC21" s="104"/>
      <c r="AD21" s="104"/>
      <c r="AE21" s="104"/>
      <c r="AF21" s="104"/>
      <c r="AG21" s="104"/>
      <c r="AH21" s="104"/>
      <c r="AI21" s="104"/>
      <c r="AJ21" s="104"/>
      <c r="AK21" s="104"/>
      <c r="AL21" s="104"/>
      <c r="AM21" s="104"/>
      <c r="AN21" s="104"/>
      <c r="AO21" s="104"/>
      <c r="AP21" s="104"/>
      <c r="AQ21" s="104"/>
      <c r="AR21" s="104"/>
      <c r="AS21" s="104"/>
      <c r="AT21" s="104"/>
      <c r="AU21" s="104"/>
      <c r="AV21" s="104"/>
      <c r="AW21" s="104"/>
      <c r="AX21" s="104"/>
      <c r="AY21" s="104"/>
      <c r="AZ21" s="104"/>
      <c r="BA21" s="104"/>
      <c r="BB21" s="104"/>
      <c r="BC21" s="104"/>
      <c r="BD21" s="104"/>
      <c r="BE21" s="104"/>
      <c r="BF21" s="104"/>
      <c r="BG21" s="104"/>
      <c r="BH21" s="104"/>
      <c r="BI21" s="104"/>
      <c r="BJ21" s="104"/>
      <c r="BK21" s="104"/>
      <c r="BL21" s="104"/>
      <c r="BM21" s="104"/>
      <c r="BN21" s="104"/>
      <c r="BO21" s="104"/>
      <c r="BP21" s="104"/>
      <c r="BQ21" s="104"/>
      <c r="BR21" s="104"/>
      <c r="BS21" s="104"/>
      <c r="BT21" s="104"/>
      <c r="BU21" s="104"/>
      <c r="BV21" s="104"/>
      <c r="BW21" s="104"/>
      <c r="BX21" s="104"/>
      <c r="BY21" s="104"/>
      <c r="BZ21" s="104"/>
      <c r="CA21" s="104"/>
      <c r="CB21" s="104"/>
      <c r="CC21" s="104"/>
      <c r="CD21" s="104"/>
      <c r="CE21" s="104"/>
      <c r="CF21" s="104"/>
      <c r="CG21" s="104"/>
      <c r="CH21" s="104"/>
      <c r="CI21" s="104"/>
      <c r="CJ21" s="104"/>
      <c r="CK21" s="104"/>
      <c r="CL21" s="104"/>
      <c r="CM21" s="104"/>
      <c r="CN21" s="104"/>
      <c r="CO21" s="104"/>
      <c r="CP21" s="104"/>
      <c r="CQ21" s="104"/>
      <c r="CR21" s="104"/>
      <c r="CS21" s="104"/>
      <c r="CT21" s="104"/>
      <c r="CU21" s="104"/>
      <c r="CV21" s="104"/>
      <c r="CW21" s="104"/>
      <c r="CX21" s="104"/>
      <c r="CY21" s="104"/>
      <c r="CZ21" s="104"/>
      <c r="DA21" s="104"/>
      <c r="DB21" s="104"/>
      <c r="DC21" s="104"/>
      <c r="DD21" s="104"/>
      <c r="DE21" s="104"/>
      <c r="DF21" s="104"/>
      <c r="DG21" s="104"/>
      <c r="DH21" s="104"/>
      <c r="DI21" s="104"/>
      <c r="DJ21" s="104"/>
      <c r="DK21" s="104"/>
      <c r="DL21" s="104"/>
      <c r="DM21" s="104"/>
      <c r="DN21" s="104"/>
      <c r="DO21" s="104"/>
      <c r="DP21" s="104"/>
      <c r="DQ21" s="104"/>
      <c r="DR21" s="104"/>
      <c r="DS21" s="104"/>
      <c r="DT21" s="104"/>
      <c r="DU21" s="104"/>
      <c r="DV21" s="104"/>
      <c r="DW21" s="104"/>
      <c r="DX21" s="104"/>
      <c r="DY21" s="104"/>
      <c r="DZ21" s="104"/>
      <c r="EA21" s="104"/>
      <c r="EB21" s="104"/>
      <c r="EC21" s="104"/>
      <c r="ED21" s="104"/>
      <c r="EE21" s="104"/>
      <c r="EF21" s="104"/>
      <c r="EG21" s="104"/>
      <c r="EH21" s="104"/>
      <c r="EI21" s="104"/>
      <c r="EJ21" s="104"/>
      <c r="EK21" s="104"/>
      <c r="EL21" s="104"/>
      <c r="EM21" s="104"/>
      <c r="EN21" s="104"/>
      <c r="EO21" s="104"/>
      <c r="EP21" s="104"/>
      <c r="EQ21" s="104"/>
      <c r="ER21" s="104"/>
      <c r="ES21" s="104"/>
      <c r="ET21" s="104"/>
      <c r="EU21" s="104"/>
      <c r="EV21" s="104"/>
      <c r="EW21" s="104"/>
      <c r="EX21" s="104"/>
      <c r="EY21" s="104"/>
      <c r="EZ21" s="104"/>
      <c r="FA21" s="104"/>
      <c r="FB21" s="104"/>
      <c r="FC21" s="104"/>
      <c r="FD21" s="104"/>
      <c r="FE21" s="104"/>
      <c r="FF21" s="104"/>
      <c r="FG21" s="104"/>
      <c r="FH21" s="104"/>
      <c r="FI21" s="104"/>
      <c r="FJ21" s="104"/>
      <c r="FK21" s="104"/>
      <c r="FL21" s="104"/>
      <c r="FM21" s="104"/>
      <c r="FN21" s="104"/>
      <c r="FO21" s="104"/>
      <c r="FP21" s="104"/>
      <c r="FQ21" s="104"/>
      <c r="FR21" s="104"/>
      <c r="FS21" s="104"/>
      <c r="FT21" s="104"/>
      <c r="FU21" s="104"/>
      <c r="FV21" s="104"/>
      <c r="FW21" s="104"/>
      <c r="FX21" s="104"/>
      <c r="FY21" s="104"/>
      <c r="FZ21" s="104"/>
      <c r="GA21" s="104"/>
      <c r="GB21" s="104"/>
      <c r="GC21" s="104"/>
      <c r="GD21" s="104"/>
      <c r="GE21" s="104"/>
      <c r="GF21" s="104"/>
      <c r="GG21" s="104"/>
      <c r="GH21" s="104"/>
      <c r="GI21" s="104"/>
      <c r="GJ21" s="104"/>
      <c r="GK21" s="104"/>
      <c r="GL21" s="104"/>
      <c r="GM21" s="104"/>
      <c r="GN21" s="104"/>
    </row>
    <row r="22" spans="1:196" ht="33" customHeight="1" x14ac:dyDescent="0.2">
      <c r="A22" s="130" t="s">
        <v>19</v>
      </c>
      <c r="B22" s="131">
        <v>1</v>
      </c>
      <c r="C22" s="131">
        <v>2</v>
      </c>
      <c r="D22" s="131">
        <v>0</v>
      </c>
      <c r="E22" s="131">
        <v>0</v>
      </c>
      <c r="F22" s="131">
        <v>5</v>
      </c>
      <c r="G22" s="132">
        <v>0</v>
      </c>
      <c r="H22" s="133">
        <v>810</v>
      </c>
      <c r="I22" s="134" t="s">
        <v>31</v>
      </c>
      <c r="J22" s="135">
        <f>-20000-49860+20000</f>
        <v>-49860</v>
      </c>
      <c r="K22" s="128"/>
      <c r="N22" s="104"/>
      <c r="O22" s="104"/>
      <c r="P22" s="104"/>
      <c r="Q22" s="104"/>
      <c r="R22" s="104"/>
      <c r="S22" s="104"/>
      <c r="T22" s="104"/>
      <c r="U22" s="104"/>
      <c r="V22" s="104"/>
      <c r="W22" s="104"/>
      <c r="X22" s="104"/>
      <c r="Y22" s="104"/>
      <c r="Z22" s="104"/>
      <c r="AA22" s="104"/>
      <c r="AB22" s="104"/>
      <c r="AC22" s="104"/>
      <c r="AD22" s="104"/>
      <c r="AE22" s="104"/>
      <c r="AF22" s="104"/>
      <c r="AG22" s="104"/>
      <c r="AH22" s="104"/>
      <c r="AI22" s="104"/>
      <c r="AJ22" s="104"/>
      <c r="AK22" s="104"/>
      <c r="AL22" s="104"/>
      <c r="AM22" s="104"/>
      <c r="AN22" s="104"/>
      <c r="AO22" s="104"/>
      <c r="AP22" s="104"/>
      <c r="AQ22" s="104"/>
      <c r="AR22" s="104"/>
      <c r="AS22" s="104"/>
      <c r="AT22" s="104"/>
      <c r="AU22" s="104"/>
      <c r="AV22" s="104"/>
      <c r="AW22" s="104"/>
      <c r="AX22" s="104"/>
      <c r="AY22" s="104"/>
      <c r="AZ22" s="104"/>
      <c r="BA22" s="104"/>
      <c r="BB22" s="104"/>
      <c r="BC22" s="104"/>
      <c r="BD22" s="104"/>
      <c r="BE22" s="104"/>
      <c r="BF22" s="104"/>
      <c r="BG22" s="104"/>
      <c r="BH22" s="104"/>
      <c r="BI22" s="104"/>
      <c r="BJ22" s="104"/>
      <c r="BK22" s="104"/>
      <c r="BL22" s="104"/>
      <c r="BM22" s="104"/>
      <c r="BN22" s="104"/>
      <c r="BO22" s="104"/>
      <c r="BP22" s="104"/>
      <c r="BQ22" s="104"/>
      <c r="BR22" s="104"/>
      <c r="BS22" s="104"/>
      <c r="BT22" s="104"/>
      <c r="BU22" s="104"/>
      <c r="BV22" s="104"/>
      <c r="BW22" s="104"/>
      <c r="BX22" s="104"/>
      <c r="BY22" s="104"/>
      <c r="BZ22" s="104"/>
      <c r="CA22" s="104"/>
      <c r="CB22" s="104"/>
      <c r="CC22" s="104"/>
      <c r="CD22" s="104"/>
      <c r="CE22" s="104"/>
      <c r="CF22" s="104"/>
      <c r="CG22" s="104"/>
      <c r="CH22" s="104"/>
      <c r="CI22" s="104"/>
      <c r="CJ22" s="104"/>
      <c r="CK22" s="104"/>
      <c r="CL22" s="104"/>
      <c r="CM22" s="104"/>
      <c r="CN22" s="104"/>
      <c r="CO22" s="104"/>
      <c r="CP22" s="104"/>
      <c r="CQ22" s="104"/>
      <c r="CR22" s="104"/>
      <c r="CS22" s="104"/>
      <c r="CT22" s="104"/>
      <c r="CU22" s="104"/>
      <c r="CV22" s="104"/>
      <c r="CW22" s="104"/>
      <c r="CX22" s="104"/>
      <c r="CY22" s="104"/>
      <c r="CZ22" s="104"/>
      <c r="DA22" s="104"/>
      <c r="DB22" s="104"/>
      <c r="DC22" s="104"/>
      <c r="DD22" s="104"/>
      <c r="DE22" s="104"/>
      <c r="DF22" s="104"/>
      <c r="DG22" s="104"/>
      <c r="DH22" s="104"/>
      <c r="DI22" s="104"/>
      <c r="DJ22" s="104"/>
      <c r="DK22" s="104"/>
      <c r="DL22" s="104"/>
      <c r="DM22" s="104"/>
      <c r="DN22" s="104"/>
      <c r="DO22" s="104"/>
      <c r="DP22" s="104"/>
      <c r="DQ22" s="104"/>
      <c r="DR22" s="104"/>
      <c r="DS22" s="104"/>
      <c r="DT22" s="104"/>
      <c r="DU22" s="104"/>
      <c r="DV22" s="104"/>
      <c r="DW22" s="104"/>
      <c r="DX22" s="104"/>
      <c r="DY22" s="104"/>
      <c r="DZ22" s="104"/>
      <c r="EA22" s="104"/>
      <c r="EB22" s="104"/>
      <c r="EC22" s="104"/>
      <c r="ED22" s="104"/>
      <c r="EE22" s="104"/>
      <c r="EF22" s="104"/>
      <c r="EG22" s="104"/>
      <c r="EH22" s="104"/>
      <c r="EI22" s="104"/>
      <c r="EJ22" s="104"/>
      <c r="EK22" s="104"/>
      <c r="EL22" s="104"/>
      <c r="EM22" s="104"/>
      <c r="EN22" s="104"/>
      <c r="EO22" s="104"/>
      <c r="EP22" s="104"/>
      <c r="EQ22" s="104"/>
      <c r="ER22" s="104"/>
      <c r="ES22" s="104"/>
      <c r="ET22" s="104"/>
      <c r="EU22" s="104"/>
      <c r="EV22" s="104"/>
      <c r="EW22" s="104"/>
      <c r="EX22" s="104"/>
      <c r="EY22" s="104"/>
      <c r="EZ22" s="104"/>
      <c r="FA22" s="104"/>
      <c r="FB22" s="104"/>
      <c r="FC22" s="104"/>
      <c r="FD22" s="104"/>
      <c r="FE22" s="104"/>
      <c r="FF22" s="104"/>
      <c r="FG22" s="104"/>
      <c r="FH22" s="104"/>
      <c r="FI22" s="104"/>
      <c r="FJ22" s="104"/>
      <c r="FK22" s="104"/>
      <c r="FL22" s="104"/>
      <c r="FM22" s="104"/>
      <c r="FN22" s="104"/>
      <c r="FO22" s="104"/>
      <c r="FP22" s="104"/>
      <c r="FQ22" s="104"/>
      <c r="FR22" s="104"/>
      <c r="FS22" s="104"/>
      <c r="FT22" s="104"/>
      <c r="FU22" s="104"/>
      <c r="FV22" s="104"/>
      <c r="FW22" s="104"/>
      <c r="FX22" s="104"/>
      <c r="FY22" s="104"/>
      <c r="FZ22" s="104"/>
      <c r="GA22" s="104"/>
      <c r="GB22" s="104"/>
      <c r="GC22" s="104"/>
      <c r="GD22" s="104"/>
      <c r="GE22" s="104"/>
      <c r="GF22" s="104"/>
      <c r="GG22" s="104"/>
      <c r="GH22" s="104"/>
      <c r="GI22" s="104"/>
      <c r="GJ22" s="104"/>
      <c r="GK22" s="104"/>
      <c r="GL22" s="104"/>
      <c r="GM22" s="104"/>
      <c r="GN22" s="104"/>
    </row>
    <row r="23" spans="1:196" s="143" customFormat="1" hidden="1" x14ac:dyDescent="0.2">
      <c r="A23" s="136" t="s">
        <v>19</v>
      </c>
      <c r="B23" s="137">
        <v>1</v>
      </c>
      <c r="C23" s="137">
        <v>3</v>
      </c>
      <c r="D23" s="137">
        <v>0</v>
      </c>
      <c r="E23" s="137">
        <v>0</v>
      </c>
      <c r="F23" s="137">
        <v>0</v>
      </c>
      <c r="G23" s="138">
        <v>0</v>
      </c>
      <c r="H23" s="139">
        <v>0</v>
      </c>
      <c r="I23" s="140" t="s">
        <v>12</v>
      </c>
      <c r="J23" s="141">
        <f>J27+J25</f>
        <v>0</v>
      </c>
      <c r="K23" s="142">
        <f>K27+K25</f>
        <v>0</v>
      </c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7"/>
      <c r="AL23" s="117"/>
      <c r="AM23" s="117"/>
      <c r="AN23" s="117"/>
      <c r="AO23" s="117"/>
      <c r="AP23" s="117"/>
      <c r="AQ23" s="117"/>
      <c r="AR23" s="117"/>
      <c r="AS23" s="117"/>
      <c r="AT23" s="117"/>
      <c r="AU23" s="117"/>
      <c r="AV23" s="117"/>
      <c r="AW23" s="117"/>
      <c r="AX23" s="117"/>
      <c r="AY23" s="117"/>
      <c r="AZ23" s="117"/>
      <c r="BA23" s="117"/>
      <c r="BB23" s="117"/>
      <c r="BC23" s="117"/>
      <c r="BD23" s="117"/>
      <c r="BE23" s="117"/>
      <c r="BF23" s="117"/>
      <c r="BG23" s="117"/>
      <c r="BH23" s="117"/>
      <c r="BI23" s="117"/>
      <c r="BJ23" s="117"/>
      <c r="BK23" s="117"/>
      <c r="BL23" s="117"/>
      <c r="BM23" s="117"/>
      <c r="BN23" s="117"/>
      <c r="BO23" s="117"/>
      <c r="BP23" s="117"/>
      <c r="BQ23" s="117"/>
      <c r="BR23" s="117"/>
      <c r="BS23" s="117"/>
      <c r="BT23" s="117"/>
      <c r="BU23" s="117"/>
      <c r="BV23" s="117"/>
      <c r="BW23" s="117"/>
      <c r="BX23" s="117"/>
      <c r="BY23" s="117"/>
      <c r="BZ23" s="117"/>
      <c r="CA23" s="117"/>
      <c r="CB23" s="117"/>
      <c r="CC23" s="117"/>
      <c r="CD23" s="117"/>
      <c r="CE23" s="117"/>
      <c r="CF23" s="117"/>
      <c r="CG23" s="117"/>
      <c r="CH23" s="117"/>
      <c r="CI23" s="117"/>
      <c r="CJ23" s="117"/>
      <c r="CK23" s="117"/>
      <c r="CL23" s="117"/>
      <c r="CM23" s="117"/>
      <c r="CN23" s="117"/>
      <c r="CO23" s="117"/>
      <c r="CP23" s="117"/>
      <c r="CQ23" s="117"/>
      <c r="CR23" s="117"/>
      <c r="CS23" s="117"/>
      <c r="CT23" s="117"/>
      <c r="CU23" s="117"/>
      <c r="CV23" s="117"/>
      <c r="CW23" s="117"/>
      <c r="CX23" s="117"/>
      <c r="CY23" s="117"/>
      <c r="CZ23" s="117"/>
      <c r="DA23" s="117"/>
      <c r="DB23" s="117"/>
      <c r="DC23" s="117"/>
      <c r="DD23" s="117"/>
      <c r="DE23" s="117"/>
      <c r="DF23" s="117"/>
      <c r="DG23" s="117"/>
      <c r="DH23" s="117"/>
      <c r="DI23" s="117"/>
      <c r="DJ23" s="117"/>
      <c r="DK23" s="117"/>
      <c r="DL23" s="117"/>
      <c r="DM23" s="117"/>
      <c r="DN23" s="117"/>
      <c r="DO23" s="117"/>
      <c r="DP23" s="117"/>
      <c r="DQ23" s="117"/>
      <c r="DR23" s="117"/>
      <c r="DS23" s="117"/>
      <c r="DT23" s="117"/>
      <c r="DU23" s="117"/>
      <c r="DV23" s="117"/>
      <c r="DW23" s="117"/>
      <c r="DX23" s="117"/>
      <c r="DY23" s="117"/>
      <c r="DZ23" s="117"/>
      <c r="EA23" s="117"/>
      <c r="EB23" s="117"/>
      <c r="EC23" s="117"/>
      <c r="ED23" s="117"/>
      <c r="EE23" s="117"/>
      <c r="EF23" s="117"/>
      <c r="EG23" s="117"/>
      <c r="EH23" s="117"/>
      <c r="EI23" s="117"/>
      <c r="EJ23" s="117"/>
      <c r="EK23" s="117"/>
      <c r="EL23" s="117"/>
      <c r="EM23" s="117"/>
      <c r="EN23" s="117"/>
      <c r="EO23" s="117"/>
      <c r="EP23" s="117"/>
      <c r="EQ23" s="117"/>
      <c r="ER23" s="117"/>
      <c r="ES23" s="117"/>
      <c r="ET23" s="117"/>
      <c r="EU23" s="117"/>
      <c r="EV23" s="117"/>
      <c r="EW23" s="117"/>
      <c r="EX23" s="117"/>
      <c r="EY23" s="117"/>
      <c r="EZ23" s="117"/>
      <c r="FA23" s="117"/>
      <c r="FB23" s="117"/>
      <c r="FC23" s="117"/>
      <c r="FD23" s="117"/>
      <c r="FE23" s="117"/>
      <c r="FF23" s="117"/>
      <c r="FG23" s="117"/>
      <c r="FH23" s="117"/>
      <c r="FI23" s="117"/>
      <c r="FJ23" s="117"/>
      <c r="FK23" s="117"/>
      <c r="FL23" s="117"/>
      <c r="FM23" s="117"/>
      <c r="FN23" s="117"/>
      <c r="FO23" s="117"/>
      <c r="FP23" s="117"/>
      <c r="FQ23" s="117"/>
      <c r="FR23" s="117"/>
      <c r="FS23" s="117"/>
      <c r="FT23" s="117"/>
      <c r="FU23" s="117"/>
      <c r="FV23" s="117"/>
      <c r="FW23" s="117"/>
      <c r="FX23" s="117"/>
      <c r="FY23" s="117"/>
      <c r="FZ23" s="117"/>
      <c r="GA23" s="117"/>
      <c r="GB23" s="117"/>
      <c r="GC23" s="117"/>
      <c r="GD23" s="117"/>
      <c r="GE23" s="117"/>
      <c r="GF23" s="117"/>
      <c r="GG23" s="117"/>
      <c r="GH23" s="117"/>
      <c r="GI23" s="117"/>
      <c r="GJ23" s="117"/>
      <c r="GK23" s="117"/>
      <c r="GL23" s="117"/>
      <c r="GM23" s="117"/>
      <c r="GN23" s="117"/>
    </row>
    <row r="24" spans="1:196" s="117" customFormat="1" ht="28.5" hidden="1" customHeight="1" x14ac:dyDescent="0.2">
      <c r="A24" s="144" t="s">
        <v>19</v>
      </c>
      <c r="B24" s="124">
        <v>1</v>
      </c>
      <c r="C24" s="124">
        <v>3</v>
      </c>
      <c r="D24" s="124">
        <v>1</v>
      </c>
      <c r="E24" s="124">
        <v>0</v>
      </c>
      <c r="F24" s="124">
        <v>0</v>
      </c>
      <c r="G24" s="125">
        <v>0</v>
      </c>
      <c r="H24" s="145">
        <v>0</v>
      </c>
      <c r="I24" s="127" t="s">
        <v>50</v>
      </c>
      <c r="J24" s="128">
        <f>J27+J25</f>
        <v>0</v>
      </c>
      <c r="K24" s="128">
        <f>K25+K27</f>
        <v>0</v>
      </c>
    </row>
    <row r="25" spans="1:196" ht="31.5" hidden="1" x14ac:dyDescent="0.2">
      <c r="A25" s="123" t="s">
        <v>19</v>
      </c>
      <c r="B25" s="124">
        <v>1</v>
      </c>
      <c r="C25" s="124">
        <v>3</v>
      </c>
      <c r="D25" s="124">
        <v>1</v>
      </c>
      <c r="E25" s="124">
        <v>0</v>
      </c>
      <c r="F25" s="124">
        <v>0</v>
      </c>
      <c r="G25" s="125">
        <v>0</v>
      </c>
      <c r="H25" s="126">
        <v>700</v>
      </c>
      <c r="I25" s="127" t="s">
        <v>13</v>
      </c>
      <c r="J25" s="146">
        <f>J26</f>
        <v>0</v>
      </c>
      <c r="K25" s="146">
        <f>K26</f>
        <v>0</v>
      </c>
      <c r="N25" s="104"/>
      <c r="O25" s="104"/>
      <c r="P25" s="104"/>
      <c r="Q25" s="104"/>
      <c r="R25" s="104"/>
      <c r="S25" s="104"/>
      <c r="T25" s="104"/>
      <c r="U25" s="104"/>
      <c r="V25" s="104"/>
      <c r="W25" s="104"/>
      <c r="X25" s="104"/>
      <c r="Y25" s="104"/>
      <c r="Z25" s="104"/>
      <c r="AA25" s="104"/>
      <c r="AB25" s="104"/>
      <c r="AC25" s="104"/>
      <c r="AD25" s="104"/>
      <c r="AE25" s="104"/>
      <c r="AF25" s="104"/>
      <c r="AG25" s="104"/>
      <c r="AH25" s="104"/>
      <c r="AI25" s="104"/>
      <c r="AJ25" s="104"/>
      <c r="AK25" s="104"/>
      <c r="AL25" s="104"/>
      <c r="AM25" s="104"/>
      <c r="AN25" s="104"/>
      <c r="AO25" s="104"/>
      <c r="AP25" s="104"/>
      <c r="AQ25" s="104"/>
      <c r="AR25" s="104"/>
      <c r="AS25" s="104"/>
      <c r="AT25" s="104"/>
      <c r="AU25" s="104"/>
      <c r="AV25" s="104"/>
      <c r="AW25" s="104"/>
      <c r="AX25" s="104"/>
      <c r="AY25" s="104"/>
      <c r="AZ25" s="104"/>
      <c r="BA25" s="104"/>
      <c r="BB25" s="104"/>
      <c r="BC25" s="104"/>
      <c r="BD25" s="104"/>
      <c r="BE25" s="104"/>
      <c r="BF25" s="104"/>
      <c r="BG25" s="104"/>
      <c r="BH25" s="104"/>
      <c r="BI25" s="104"/>
      <c r="BJ25" s="104"/>
      <c r="BK25" s="104"/>
      <c r="BL25" s="104"/>
      <c r="BM25" s="104"/>
      <c r="BN25" s="104"/>
      <c r="BO25" s="104"/>
      <c r="BP25" s="104"/>
      <c r="BQ25" s="104"/>
      <c r="BR25" s="104"/>
      <c r="BS25" s="104"/>
      <c r="BT25" s="104"/>
      <c r="BU25" s="104"/>
      <c r="BV25" s="104"/>
      <c r="BW25" s="104"/>
      <c r="BX25" s="104"/>
      <c r="BY25" s="104"/>
      <c r="BZ25" s="104"/>
      <c r="CA25" s="104"/>
      <c r="CB25" s="104"/>
      <c r="CC25" s="104"/>
      <c r="CD25" s="104"/>
      <c r="CE25" s="104"/>
      <c r="CF25" s="104"/>
      <c r="CG25" s="104"/>
      <c r="CH25" s="104"/>
      <c r="CI25" s="104"/>
      <c r="CJ25" s="104"/>
      <c r="CK25" s="104"/>
      <c r="CL25" s="104"/>
      <c r="CM25" s="104"/>
      <c r="CN25" s="104"/>
      <c r="CO25" s="104"/>
      <c r="CP25" s="104"/>
      <c r="CQ25" s="104"/>
      <c r="CR25" s="104"/>
      <c r="CS25" s="104"/>
      <c r="CT25" s="104"/>
      <c r="CU25" s="104"/>
      <c r="CV25" s="104"/>
      <c r="CW25" s="104"/>
      <c r="CX25" s="104"/>
      <c r="CY25" s="104"/>
      <c r="CZ25" s="104"/>
      <c r="DA25" s="104"/>
      <c r="DB25" s="104"/>
      <c r="DC25" s="104"/>
      <c r="DD25" s="104"/>
      <c r="DE25" s="104"/>
      <c r="DF25" s="104"/>
      <c r="DG25" s="104"/>
      <c r="DH25" s="104"/>
      <c r="DI25" s="104"/>
      <c r="DJ25" s="104"/>
      <c r="DK25" s="104"/>
      <c r="DL25" s="104"/>
      <c r="DM25" s="104"/>
      <c r="DN25" s="104"/>
      <c r="DO25" s="104"/>
      <c r="DP25" s="104"/>
      <c r="DQ25" s="104"/>
      <c r="DR25" s="104"/>
      <c r="DS25" s="104"/>
      <c r="DT25" s="104"/>
      <c r="DU25" s="104"/>
      <c r="DV25" s="104"/>
      <c r="DW25" s="104"/>
      <c r="DX25" s="104"/>
      <c r="DY25" s="104"/>
      <c r="DZ25" s="104"/>
      <c r="EA25" s="104"/>
      <c r="EB25" s="104"/>
      <c r="EC25" s="104"/>
      <c r="ED25" s="104"/>
      <c r="EE25" s="104"/>
      <c r="EF25" s="104"/>
      <c r="EG25" s="104"/>
      <c r="EH25" s="104"/>
      <c r="EI25" s="104"/>
      <c r="EJ25" s="104"/>
      <c r="EK25" s="104"/>
      <c r="EL25" s="104"/>
      <c r="EM25" s="104"/>
      <c r="EN25" s="104"/>
      <c r="EO25" s="104"/>
      <c r="EP25" s="104"/>
      <c r="EQ25" s="104"/>
      <c r="ER25" s="104"/>
      <c r="ES25" s="104"/>
      <c r="ET25" s="104"/>
      <c r="EU25" s="104"/>
      <c r="EV25" s="104"/>
      <c r="EW25" s="104"/>
      <c r="EX25" s="104"/>
      <c r="EY25" s="104"/>
      <c r="EZ25" s="104"/>
      <c r="FA25" s="104"/>
      <c r="FB25" s="104"/>
      <c r="FC25" s="104"/>
      <c r="FD25" s="104"/>
      <c r="FE25" s="104"/>
      <c r="FF25" s="104"/>
      <c r="FG25" s="104"/>
      <c r="FH25" s="104"/>
      <c r="FI25" s="104"/>
      <c r="FJ25" s="104"/>
      <c r="FK25" s="104"/>
      <c r="FL25" s="104"/>
      <c r="FM25" s="104"/>
      <c r="FN25" s="104"/>
      <c r="FO25" s="104"/>
      <c r="FP25" s="104"/>
      <c r="FQ25" s="104"/>
      <c r="FR25" s="104"/>
      <c r="FS25" s="104"/>
      <c r="FT25" s="104"/>
      <c r="FU25" s="104"/>
      <c r="FV25" s="104"/>
      <c r="FW25" s="104"/>
      <c r="FX25" s="104"/>
      <c r="FY25" s="104"/>
      <c r="FZ25" s="104"/>
      <c r="GA25" s="104"/>
      <c r="GB25" s="104"/>
      <c r="GC25" s="104"/>
      <c r="GD25" s="104"/>
      <c r="GE25" s="104"/>
      <c r="GF25" s="104"/>
      <c r="GG25" s="104"/>
      <c r="GH25" s="104"/>
      <c r="GI25" s="104"/>
      <c r="GJ25" s="104"/>
      <c r="GK25" s="104"/>
      <c r="GL25" s="104"/>
      <c r="GM25" s="104"/>
      <c r="GN25" s="104"/>
    </row>
    <row r="26" spans="1:196" ht="31.5" hidden="1" x14ac:dyDescent="0.2">
      <c r="A26" s="123" t="s">
        <v>19</v>
      </c>
      <c r="B26" s="124">
        <v>1</v>
      </c>
      <c r="C26" s="124">
        <v>3</v>
      </c>
      <c r="D26" s="124">
        <v>1</v>
      </c>
      <c r="E26" s="124">
        <v>0</v>
      </c>
      <c r="F26" s="124">
        <v>5</v>
      </c>
      <c r="G26" s="125">
        <v>0</v>
      </c>
      <c r="H26" s="126">
        <v>710</v>
      </c>
      <c r="I26" s="127" t="s">
        <v>26</v>
      </c>
      <c r="J26" s="128"/>
      <c r="K26" s="128"/>
      <c r="N26" s="104"/>
      <c r="O26" s="104"/>
      <c r="P26" s="104"/>
      <c r="Q26" s="104"/>
      <c r="R26" s="104"/>
      <c r="S26" s="104"/>
      <c r="T26" s="104"/>
      <c r="U26" s="104"/>
      <c r="V26" s="104"/>
      <c r="W26" s="104"/>
      <c r="X26" s="104"/>
      <c r="Y26" s="104"/>
      <c r="Z26" s="104"/>
      <c r="AA26" s="104"/>
      <c r="AB26" s="104"/>
      <c r="AC26" s="104"/>
      <c r="AD26" s="104"/>
      <c r="AE26" s="104"/>
      <c r="AF26" s="104"/>
      <c r="AG26" s="104"/>
      <c r="AH26" s="104"/>
      <c r="AI26" s="104"/>
      <c r="AJ26" s="104"/>
      <c r="AK26" s="104"/>
      <c r="AL26" s="104"/>
      <c r="AM26" s="104"/>
      <c r="AN26" s="104"/>
      <c r="AO26" s="104"/>
      <c r="AP26" s="104"/>
      <c r="AQ26" s="104"/>
      <c r="AR26" s="104"/>
      <c r="AS26" s="104"/>
      <c r="AT26" s="104"/>
      <c r="AU26" s="104"/>
      <c r="AV26" s="104"/>
      <c r="AW26" s="104"/>
      <c r="AX26" s="104"/>
      <c r="AY26" s="104"/>
      <c r="AZ26" s="104"/>
      <c r="BA26" s="104"/>
      <c r="BB26" s="104"/>
      <c r="BC26" s="104"/>
      <c r="BD26" s="104"/>
      <c r="BE26" s="104"/>
      <c r="BF26" s="104"/>
      <c r="BG26" s="104"/>
      <c r="BH26" s="104"/>
      <c r="BI26" s="104"/>
      <c r="BJ26" s="104"/>
      <c r="BK26" s="104"/>
      <c r="BL26" s="104"/>
      <c r="BM26" s="104"/>
      <c r="BN26" s="104"/>
      <c r="BO26" s="104"/>
      <c r="BP26" s="104"/>
      <c r="BQ26" s="104"/>
      <c r="BR26" s="104"/>
      <c r="BS26" s="104"/>
      <c r="BT26" s="104"/>
      <c r="BU26" s="104"/>
      <c r="BV26" s="104"/>
      <c r="BW26" s="104"/>
      <c r="BX26" s="104"/>
      <c r="BY26" s="104"/>
      <c r="BZ26" s="104"/>
      <c r="CA26" s="104"/>
      <c r="CB26" s="104"/>
      <c r="CC26" s="104"/>
      <c r="CD26" s="104"/>
      <c r="CE26" s="104"/>
      <c r="CF26" s="104"/>
      <c r="CG26" s="104"/>
      <c r="CH26" s="104"/>
      <c r="CI26" s="104"/>
      <c r="CJ26" s="104"/>
      <c r="CK26" s="104"/>
      <c r="CL26" s="104"/>
      <c r="CM26" s="104"/>
      <c r="CN26" s="104"/>
      <c r="CO26" s="104"/>
      <c r="CP26" s="104"/>
      <c r="CQ26" s="104"/>
      <c r="CR26" s="104"/>
      <c r="CS26" s="104"/>
      <c r="CT26" s="104"/>
      <c r="CU26" s="104"/>
      <c r="CV26" s="104"/>
      <c r="CW26" s="104"/>
      <c r="CX26" s="104"/>
      <c r="CY26" s="104"/>
      <c r="CZ26" s="104"/>
      <c r="DA26" s="104"/>
      <c r="DB26" s="104"/>
      <c r="DC26" s="104"/>
      <c r="DD26" s="104"/>
      <c r="DE26" s="104"/>
      <c r="DF26" s="104"/>
      <c r="DG26" s="104"/>
      <c r="DH26" s="104"/>
      <c r="DI26" s="104"/>
      <c r="DJ26" s="104"/>
      <c r="DK26" s="104"/>
      <c r="DL26" s="104"/>
      <c r="DM26" s="104"/>
      <c r="DN26" s="104"/>
      <c r="DO26" s="104"/>
      <c r="DP26" s="104"/>
      <c r="DQ26" s="104"/>
      <c r="DR26" s="104"/>
      <c r="DS26" s="104"/>
      <c r="DT26" s="104"/>
      <c r="DU26" s="104"/>
      <c r="DV26" s="104"/>
      <c r="DW26" s="104"/>
      <c r="DX26" s="104"/>
      <c r="DY26" s="104"/>
      <c r="DZ26" s="104"/>
      <c r="EA26" s="104"/>
      <c r="EB26" s="104"/>
      <c r="EC26" s="104"/>
      <c r="ED26" s="104"/>
      <c r="EE26" s="104"/>
      <c r="EF26" s="104"/>
      <c r="EG26" s="104"/>
      <c r="EH26" s="104"/>
      <c r="EI26" s="104"/>
      <c r="EJ26" s="104"/>
      <c r="EK26" s="104"/>
      <c r="EL26" s="104"/>
      <c r="EM26" s="104"/>
      <c r="EN26" s="104"/>
      <c r="EO26" s="104"/>
      <c r="EP26" s="104"/>
      <c r="EQ26" s="104"/>
      <c r="ER26" s="104"/>
      <c r="ES26" s="104"/>
      <c r="ET26" s="104"/>
      <c r="EU26" s="104"/>
      <c r="EV26" s="104"/>
      <c r="EW26" s="104"/>
      <c r="EX26" s="104"/>
      <c r="EY26" s="104"/>
      <c r="EZ26" s="104"/>
      <c r="FA26" s="104"/>
      <c r="FB26" s="104"/>
      <c r="FC26" s="104"/>
      <c r="FD26" s="104"/>
      <c r="FE26" s="104"/>
      <c r="FF26" s="104"/>
      <c r="FG26" s="104"/>
      <c r="FH26" s="104"/>
      <c r="FI26" s="104"/>
      <c r="FJ26" s="104"/>
      <c r="FK26" s="104"/>
      <c r="FL26" s="104"/>
      <c r="FM26" s="104"/>
      <c r="FN26" s="104"/>
      <c r="FO26" s="104"/>
      <c r="FP26" s="104"/>
      <c r="FQ26" s="104"/>
      <c r="FR26" s="104"/>
      <c r="FS26" s="104"/>
      <c r="FT26" s="104"/>
      <c r="FU26" s="104"/>
      <c r="FV26" s="104"/>
      <c r="FW26" s="104"/>
      <c r="FX26" s="104"/>
      <c r="FY26" s="104"/>
      <c r="FZ26" s="104"/>
      <c r="GA26" s="104"/>
      <c r="GB26" s="104"/>
      <c r="GC26" s="104"/>
      <c r="GD26" s="104"/>
      <c r="GE26" s="104"/>
      <c r="GF26" s="104"/>
      <c r="GG26" s="104"/>
      <c r="GH26" s="104"/>
      <c r="GI26" s="104"/>
      <c r="GJ26" s="104"/>
      <c r="GK26" s="104"/>
      <c r="GL26" s="104"/>
      <c r="GM26" s="104"/>
      <c r="GN26" s="104"/>
    </row>
    <row r="27" spans="1:196" ht="31.5" hidden="1" x14ac:dyDescent="0.2">
      <c r="A27" s="123" t="s">
        <v>19</v>
      </c>
      <c r="B27" s="131">
        <v>1</v>
      </c>
      <c r="C27" s="131">
        <v>3</v>
      </c>
      <c r="D27" s="131">
        <v>1</v>
      </c>
      <c r="E27" s="131">
        <v>0</v>
      </c>
      <c r="F27" s="131">
        <v>0</v>
      </c>
      <c r="G27" s="132">
        <v>0</v>
      </c>
      <c r="H27" s="133">
        <v>800</v>
      </c>
      <c r="I27" s="134" t="s">
        <v>14</v>
      </c>
      <c r="J27" s="128">
        <f>J28</f>
        <v>0</v>
      </c>
      <c r="K27" s="128">
        <f>K28</f>
        <v>0</v>
      </c>
      <c r="N27" s="104"/>
      <c r="O27" s="104"/>
      <c r="P27" s="104"/>
      <c r="Q27" s="104"/>
      <c r="R27" s="104"/>
      <c r="S27" s="104"/>
      <c r="T27" s="104"/>
      <c r="U27" s="104"/>
      <c r="V27" s="104"/>
      <c r="W27" s="104"/>
      <c r="X27" s="104"/>
      <c r="Y27" s="104"/>
      <c r="Z27" s="104"/>
      <c r="AA27" s="104"/>
      <c r="AB27" s="104"/>
      <c r="AC27" s="104"/>
      <c r="AD27" s="104"/>
      <c r="AE27" s="104"/>
      <c r="AF27" s="104"/>
      <c r="AG27" s="104"/>
      <c r="AH27" s="104"/>
      <c r="AI27" s="104"/>
      <c r="AJ27" s="104"/>
      <c r="AK27" s="104"/>
      <c r="AL27" s="104"/>
      <c r="AM27" s="104"/>
      <c r="AN27" s="104"/>
      <c r="AO27" s="104"/>
      <c r="AP27" s="104"/>
      <c r="AQ27" s="104"/>
      <c r="AR27" s="104"/>
      <c r="AS27" s="104"/>
      <c r="AT27" s="104"/>
      <c r="AU27" s="104"/>
      <c r="AV27" s="104"/>
      <c r="AW27" s="104"/>
      <c r="AX27" s="104"/>
      <c r="AY27" s="104"/>
      <c r="AZ27" s="104"/>
      <c r="BA27" s="104"/>
      <c r="BB27" s="104"/>
      <c r="BC27" s="104"/>
      <c r="BD27" s="104"/>
      <c r="BE27" s="104"/>
      <c r="BF27" s="104"/>
      <c r="BG27" s="104"/>
      <c r="BH27" s="104"/>
      <c r="BI27" s="104"/>
      <c r="BJ27" s="104"/>
      <c r="BK27" s="104"/>
      <c r="BL27" s="104"/>
      <c r="BM27" s="104"/>
      <c r="BN27" s="104"/>
      <c r="BO27" s="104"/>
      <c r="BP27" s="104"/>
      <c r="BQ27" s="104"/>
      <c r="BR27" s="104"/>
      <c r="BS27" s="104"/>
      <c r="BT27" s="104"/>
      <c r="BU27" s="104"/>
      <c r="BV27" s="104"/>
      <c r="BW27" s="104"/>
      <c r="BX27" s="104"/>
      <c r="BY27" s="104"/>
      <c r="BZ27" s="104"/>
      <c r="CA27" s="104"/>
      <c r="CB27" s="104"/>
      <c r="CC27" s="104"/>
      <c r="CD27" s="104"/>
      <c r="CE27" s="104"/>
      <c r="CF27" s="104"/>
      <c r="CG27" s="104"/>
      <c r="CH27" s="104"/>
      <c r="CI27" s="104"/>
      <c r="CJ27" s="104"/>
      <c r="CK27" s="104"/>
      <c r="CL27" s="104"/>
      <c r="CM27" s="104"/>
      <c r="CN27" s="104"/>
      <c r="CO27" s="104"/>
      <c r="CP27" s="104"/>
      <c r="CQ27" s="104"/>
      <c r="CR27" s="104"/>
      <c r="CS27" s="104"/>
      <c r="CT27" s="104"/>
      <c r="CU27" s="104"/>
      <c r="CV27" s="104"/>
      <c r="CW27" s="104"/>
      <c r="CX27" s="104"/>
      <c r="CY27" s="104"/>
      <c r="CZ27" s="104"/>
      <c r="DA27" s="104"/>
      <c r="DB27" s="104"/>
      <c r="DC27" s="104"/>
      <c r="DD27" s="104"/>
      <c r="DE27" s="104"/>
      <c r="DF27" s="104"/>
      <c r="DG27" s="104"/>
      <c r="DH27" s="104"/>
      <c r="DI27" s="104"/>
      <c r="DJ27" s="104"/>
      <c r="DK27" s="104"/>
      <c r="DL27" s="104"/>
      <c r="DM27" s="104"/>
      <c r="DN27" s="104"/>
      <c r="DO27" s="104"/>
      <c r="DP27" s="104"/>
      <c r="DQ27" s="104"/>
      <c r="DR27" s="104"/>
      <c r="DS27" s="104"/>
      <c r="DT27" s="104"/>
      <c r="DU27" s="104"/>
      <c r="DV27" s="104"/>
      <c r="DW27" s="104"/>
      <c r="DX27" s="104"/>
      <c r="DY27" s="104"/>
      <c r="DZ27" s="104"/>
      <c r="EA27" s="104"/>
      <c r="EB27" s="104"/>
      <c r="EC27" s="104"/>
      <c r="ED27" s="104"/>
      <c r="EE27" s="104"/>
      <c r="EF27" s="104"/>
      <c r="EG27" s="104"/>
      <c r="EH27" s="104"/>
      <c r="EI27" s="104"/>
      <c r="EJ27" s="104"/>
      <c r="EK27" s="104"/>
      <c r="EL27" s="104"/>
      <c r="EM27" s="104"/>
      <c r="EN27" s="104"/>
      <c r="EO27" s="104"/>
      <c r="EP27" s="104"/>
      <c r="EQ27" s="104"/>
      <c r="ER27" s="104"/>
      <c r="ES27" s="104"/>
      <c r="ET27" s="104"/>
      <c r="EU27" s="104"/>
      <c r="EV27" s="104"/>
      <c r="EW27" s="104"/>
      <c r="EX27" s="104"/>
      <c r="EY27" s="104"/>
      <c r="EZ27" s="104"/>
      <c r="FA27" s="104"/>
      <c r="FB27" s="104"/>
      <c r="FC27" s="104"/>
      <c r="FD27" s="104"/>
      <c r="FE27" s="104"/>
      <c r="FF27" s="104"/>
      <c r="FG27" s="104"/>
      <c r="FH27" s="104"/>
      <c r="FI27" s="104"/>
      <c r="FJ27" s="104"/>
      <c r="FK27" s="104"/>
      <c r="FL27" s="104"/>
      <c r="FM27" s="104"/>
      <c r="FN27" s="104"/>
      <c r="FO27" s="104"/>
      <c r="FP27" s="104"/>
      <c r="FQ27" s="104"/>
      <c r="FR27" s="104"/>
      <c r="FS27" s="104"/>
      <c r="FT27" s="104"/>
      <c r="FU27" s="104"/>
      <c r="FV27" s="104"/>
      <c r="FW27" s="104"/>
      <c r="FX27" s="104"/>
      <c r="FY27" s="104"/>
      <c r="FZ27" s="104"/>
      <c r="GA27" s="104"/>
      <c r="GB27" s="104"/>
      <c r="GC27" s="104"/>
      <c r="GD27" s="104"/>
      <c r="GE27" s="104"/>
      <c r="GF27" s="104"/>
      <c r="GG27" s="104"/>
      <c r="GH27" s="104"/>
      <c r="GI27" s="104"/>
      <c r="GJ27" s="104"/>
      <c r="GK27" s="104"/>
      <c r="GL27" s="104"/>
      <c r="GM27" s="104"/>
      <c r="GN27" s="104"/>
    </row>
    <row r="28" spans="1:196" ht="31.5" hidden="1" x14ac:dyDescent="0.2">
      <c r="A28" s="130" t="s">
        <v>19</v>
      </c>
      <c r="B28" s="131">
        <v>1</v>
      </c>
      <c r="C28" s="131">
        <v>3</v>
      </c>
      <c r="D28" s="131">
        <v>1</v>
      </c>
      <c r="E28" s="131">
        <v>0</v>
      </c>
      <c r="F28" s="131">
        <v>5</v>
      </c>
      <c r="G28" s="132">
        <v>0</v>
      </c>
      <c r="H28" s="133">
        <v>810</v>
      </c>
      <c r="I28" s="134" t="s">
        <v>27</v>
      </c>
      <c r="J28" s="147"/>
      <c r="K28" s="146"/>
      <c r="N28" s="104"/>
      <c r="O28" s="104"/>
      <c r="P28" s="104"/>
      <c r="Q28" s="104"/>
      <c r="R28" s="104"/>
      <c r="S28" s="104"/>
      <c r="T28" s="104"/>
      <c r="U28" s="104"/>
      <c r="V28" s="104"/>
      <c r="W28" s="104"/>
      <c r="X28" s="104"/>
      <c r="Y28" s="104"/>
      <c r="Z28" s="104"/>
      <c r="AA28" s="104"/>
      <c r="AB28" s="104"/>
      <c r="AC28" s="104"/>
      <c r="AD28" s="104"/>
      <c r="AE28" s="104"/>
      <c r="AF28" s="104"/>
      <c r="AG28" s="104"/>
      <c r="AH28" s="104"/>
      <c r="AI28" s="104"/>
      <c r="AJ28" s="104"/>
      <c r="AK28" s="104"/>
      <c r="AL28" s="104"/>
      <c r="AM28" s="104"/>
      <c r="AN28" s="104"/>
      <c r="AO28" s="104"/>
      <c r="AP28" s="104"/>
      <c r="AQ28" s="104"/>
      <c r="AR28" s="104"/>
      <c r="AS28" s="104"/>
      <c r="AT28" s="104"/>
      <c r="AU28" s="104"/>
      <c r="AV28" s="104"/>
      <c r="AW28" s="104"/>
      <c r="AX28" s="104"/>
      <c r="AY28" s="104"/>
      <c r="AZ28" s="104"/>
      <c r="BA28" s="104"/>
      <c r="BB28" s="104"/>
      <c r="BC28" s="104"/>
      <c r="BD28" s="104"/>
      <c r="BE28" s="104"/>
      <c r="BF28" s="104"/>
      <c r="BG28" s="104"/>
      <c r="BH28" s="104"/>
      <c r="BI28" s="104"/>
      <c r="BJ28" s="104"/>
      <c r="BK28" s="104"/>
      <c r="BL28" s="104"/>
      <c r="BM28" s="104"/>
      <c r="BN28" s="104"/>
      <c r="BO28" s="104"/>
      <c r="BP28" s="104"/>
      <c r="BQ28" s="104"/>
      <c r="BR28" s="104"/>
      <c r="BS28" s="104"/>
      <c r="BT28" s="104"/>
      <c r="BU28" s="104"/>
      <c r="BV28" s="104"/>
      <c r="BW28" s="104"/>
      <c r="BX28" s="104"/>
      <c r="BY28" s="104"/>
      <c r="BZ28" s="104"/>
      <c r="CA28" s="104"/>
      <c r="CB28" s="104"/>
      <c r="CC28" s="104"/>
      <c r="CD28" s="104"/>
      <c r="CE28" s="104"/>
      <c r="CF28" s="104"/>
      <c r="CG28" s="104"/>
      <c r="CH28" s="104"/>
      <c r="CI28" s="104"/>
      <c r="CJ28" s="104"/>
      <c r="CK28" s="104"/>
      <c r="CL28" s="104"/>
      <c r="CM28" s="104"/>
      <c r="CN28" s="104"/>
      <c r="CO28" s="104"/>
      <c r="CP28" s="104"/>
      <c r="CQ28" s="104"/>
      <c r="CR28" s="104"/>
      <c r="CS28" s="104"/>
      <c r="CT28" s="104"/>
      <c r="CU28" s="104"/>
      <c r="CV28" s="104"/>
      <c r="CW28" s="104"/>
      <c r="CX28" s="104"/>
      <c r="CY28" s="104"/>
      <c r="CZ28" s="104"/>
      <c r="DA28" s="104"/>
      <c r="DB28" s="104"/>
      <c r="DC28" s="104"/>
      <c r="DD28" s="104"/>
      <c r="DE28" s="104"/>
      <c r="DF28" s="104"/>
      <c r="DG28" s="104"/>
      <c r="DH28" s="104"/>
      <c r="DI28" s="104"/>
      <c r="DJ28" s="104"/>
      <c r="DK28" s="104"/>
      <c r="DL28" s="104"/>
      <c r="DM28" s="104"/>
      <c r="DN28" s="104"/>
      <c r="DO28" s="104"/>
      <c r="DP28" s="104"/>
      <c r="DQ28" s="104"/>
      <c r="DR28" s="104"/>
      <c r="DS28" s="104"/>
      <c r="DT28" s="104"/>
      <c r="DU28" s="104"/>
      <c r="DV28" s="104"/>
      <c r="DW28" s="104"/>
      <c r="DX28" s="104"/>
      <c r="DY28" s="104"/>
      <c r="DZ28" s="104"/>
      <c r="EA28" s="104"/>
      <c r="EB28" s="104"/>
      <c r="EC28" s="104"/>
      <c r="ED28" s="104"/>
      <c r="EE28" s="104"/>
      <c r="EF28" s="104"/>
      <c r="EG28" s="104"/>
      <c r="EH28" s="104"/>
      <c r="EI28" s="104"/>
      <c r="EJ28" s="104"/>
      <c r="EK28" s="104"/>
      <c r="EL28" s="104"/>
      <c r="EM28" s="104"/>
      <c r="EN28" s="104"/>
      <c r="EO28" s="104"/>
      <c r="EP28" s="104"/>
      <c r="EQ28" s="104"/>
      <c r="ER28" s="104"/>
      <c r="ES28" s="104"/>
      <c r="ET28" s="104"/>
      <c r="EU28" s="104"/>
      <c r="EV28" s="104"/>
      <c r="EW28" s="104"/>
      <c r="EX28" s="104"/>
      <c r="EY28" s="104"/>
      <c r="EZ28" s="104"/>
      <c r="FA28" s="104"/>
      <c r="FB28" s="104"/>
      <c r="FC28" s="104"/>
      <c r="FD28" s="104"/>
      <c r="FE28" s="104"/>
      <c r="FF28" s="104"/>
      <c r="FG28" s="104"/>
      <c r="FH28" s="104"/>
      <c r="FI28" s="104"/>
      <c r="FJ28" s="104"/>
      <c r="FK28" s="104"/>
      <c r="FL28" s="104"/>
      <c r="FM28" s="104"/>
      <c r="FN28" s="104"/>
      <c r="FO28" s="104"/>
      <c r="FP28" s="104"/>
      <c r="FQ28" s="104"/>
      <c r="FR28" s="104"/>
      <c r="FS28" s="104"/>
      <c r="FT28" s="104"/>
      <c r="FU28" s="104"/>
      <c r="FV28" s="104"/>
      <c r="FW28" s="104"/>
      <c r="FX28" s="104"/>
      <c r="FY28" s="104"/>
      <c r="FZ28" s="104"/>
      <c r="GA28" s="104"/>
      <c r="GB28" s="104"/>
      <c r="GC28" s="104"/>
      <c r="GD28" s="104"/>
      <c r="GE28" s="104"/>
      <c r="GF28" s="104"/>
      <c r="GG28" s="104"/>
      <c r="GH28" s="104"/>
      <c r="GI28" s="104"/>
      <c r="GJ28" s="104"/>
      <c r="GK28" s="104"/>
      <c r="GL28" s="104"/>
      <c r="GM28" s="104"/>
      <c r="GN28" s="104"/>
    </row>
    <row r="29" spans="1:196" s="143" customFormat="1" x14ac:dyDescent="0.2">
      <c r="A29" s="136" t="s">
        <v>19</v>
      </c>
      <c r="B29" s="137">
        <v>1</v>
      </c>
      <c r="C29" s="137">
        <v>5</v>
      </c>
      <c r="D29" s="137">
        <v>0</v>
      </c>
      <c r="E29" s="137">
        <v>0</v>
      </c>
      <c r="F29" s="137">
        <v>0</v>
      </c>
      <c r="G29" s="138">
        <v>0</v>
      </c>
      <c r="H29" s="148">
        <v>0</v>
      </c>
      <c r="I29" s="149" t="s">
        <v>34</v>
      </c>
      <c r="J29" s="142">
        <f>J30+J34</f>
        <v>21000</v>
      </c>
      <c r="K29" s="142">
        <f>K30+K34</f>
        <v>10000</v>
      </c>
      <c r="L29" s="150" t="e">
        <f>-L32+L37</f>
        <v>#REF!</v>
      </c>
      <c r="M29" s="150"/>
      <c r="N29" s="151"/>
      <c r="O29" s="151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  <c r="AF29" s="117"/>
      <c r="AG29" s="117"/>
      <c r="AH29" s="117"/>
      <c r="AI29" s="117"/>
      <c r="AJ29" s="117"/>
      <c r="AK29" s="117"/>
      <c r="AL29" s="117"/>
      <c r="AM29" s="117"/>
      <c r="AN29" s="117"/>
      <c r="AO29" s="117"/>
      <c r="AP29" s="117"/>
      <c r="AQ29" s="117"/>
      <c r="AR29" s="117"/>
      <c r="AS29" s="117"/>
      <c r="AT29" s="117"/>
      <c r="AU29" s="117"/>
      <c r="AV29" s="117"/>
      <c r="AW29" s="117"/>
      <c r="AX29" s="117"/>
      <c r="AY29" s="117"/>
      <c r="AZ29" s="117"/>
      <c r="BA29" s="117"/>
      <c r="BB29" s="117"/>
      <c r="BC29" s="117"/>
      <c r="BD29" s="117"/>
      <c r="BE29" s="117"/>
      <c r="BF29" s="117"/>
      <c r="BG29" s="117"/>
      <c r="BH29" s="117"/>
      <c r="BI29" s="117"/>
      <c r="BJ29" s="117"/>
      <c r="BK29" s="117"/>
      <c r="BL29" s="117"/>
      <c r="BM29" s="117"/>
      <c r="BN29" s="117"/>
      <c r="BO29" s="117"/>
      <c r="BP29" s="117"/>
      <c r="BQ29" s="117"/>
      <c r="BR29" s="117"/>
      <c r="BS29" s="117"/>
      <c r="BT29" s="117"/>
      <c r="BU29" s="117"/>
      <c r="BV29" s="117"/>
      <c r="BW29" s="117"/>
      <c r="BX29" s="117"/>
      <c r="BY29" s="117"/>
      <c r="BZ29" s="117"/>
      <c r="CA29" s="117"/>
      <c r="CB29" s="117"/>
      <c r="CC29" s="117"/>
      <c r="CD29" s="117"/>
      <c r="CE29" s="117"/>
      <c r="CF29" s="117"/>
      <c r="CG29" s="117"/>
      <c r="CH29" s="117"/>
      <c r="CI29" s="117"/>
      <c r="CJ29" s="117"/>
      <c r="CK29" s="117"/>
      <c r="CL29" s="117"/>
      <c r="CM29" s="117"/>
      <c r="CN29" s="117"/>
      <c r="CO29" s="117"/>
      <c r="CP29" s="117"/>
      <c r="CQ29" s="117"/>
      <c r="CR29" s="117"/>
      <c r="CS29" s="117"/>
      <c r="CT29" s="117"/>
      <c r="CU29" s="117"/>
      <c r="CV29" s="117"/>
      <c r="CW29" s="117"/>
      <c r="CX29" s="117"/>
      <c r="CY29" s="117"/>
      <c r="CZ29" s="117"/>
      <c r="DA29" s="117"/>
      <c r="DB29" s="117"/>
      <c r="DC29" s="117"/>
      <c r="DD29" s="117"/>
      <c r="DE29" s="117"/>
      <c r="DF29" s="117"/>
      <c r="DG29" s="117"/>
      <c r="DH29" s="117"/>
      <c r="DI29" s="117"/>
      <c r="DJ29" s="117"/>
      <c r="DK29" s="117"/>
      <c r="DL29" s="117"/>
      <c r="DM29" s="117"/>
      <c r="DN29" s="117"/>
      <c r="DO29" s="117"/>
      <c r="DP29" s="117"/>
      <c r="DQ29" s="117"/>
      <c r="DR29" s="117"/>
      <c r="DS29" s="117"/>
      <c r="DT29" s="117"/>
      <c r="DU29" s="117"/>
      <c r="DV29" s="117"/>
      <c r="DW29" s="117"/>
      <c r="DX29" s="117"/>
      <c r="DY29" s="117"/>
      <c r="DZ29" s="117"/>
      <c r="EA29" s="117"/>
      <c r="EB29" s="117"/>
      <c r="EC29" s="117"/>
      <c r="ED29" s="117"/>
      <c r="EE29" s="117"/>
      <c r="EF29" s="117"/>
      <c r="EG29" s="117"/>
      <c r="EH29" s="117"/>
      <c r="EI29" s="117"/>
      <c r="EJ29" s="117"/>
      <c r="EK29" s="117"/>
      <c r="EL29" s="117"/>
      <c r="EM29" s="117"/>
      <c r="EN29" s="117"/>
      <c r="EO29" s="117"/>
      <c r="EP29" s="117"/>
      <c r="EQ29" s="117"/>
      <c r="ER29" s="117"/>
      <c r="ES29" s="117"/>
      <c r="ET29" s="117"/>
      <c r="EU29" s="117"/>
      <c r="EV29" s="117"/>
      <c r="EW29" s="117"/>
      <c r="EX29" s="117"/>
      <c r="EY29" s="117"/>
      <c r="EZ29" s="117"/>
      <c r="FA29" s="117"/>
      <c r="FB29" s="117"/>
      <c r="FC29" s="117"/>
      <c r="FD29" s="117"/>
      <c r="FE29" s="117"/>
      <c r="FF29" s="117"/>
      <c r="FG29" s="117"/>
      <c r="FH29" s="117"/>
      <c r="FI29" s="117"/>
      <c r="FJ29" s="117"/>
      <c r="FK29" s="117"/>
      <c r="FL29" s="117"/>
      <c r="FM29" s="117"/>
      <c r="FN29" s="117"/>
      <c r="FO29" s="117"/>
      <c r="FP29" s="117"/>
      <c r="FQ29" s="117"/>
      <c r="FR29" s="117"/>
      <c r="FS29" s="117"/>
      <c r="FT29" s="117"/>
      <c r="FU29" s="117"/>
      <c r="FV29" s="117"/>
      <c r="FW29" s="117"/>
      <c r="FX29" s="117"/>
      <c r="FY29" s="117"/>
      <c r="FZ29" s="117"/>
      <c r="GA29" s="117"/>
      <c r="GB29" s="117"/>
      <c r="GC29" s="117"/>
      <c r="GD29" s="117"/>
      <c r="GE29" s="117"/>
      <c r="GF29" s="117"/>
      <c r="GG29" s="117"/>
      <c r="GH29" s="117"/>
      <c r="GI29" s="117"/>
      <c r="GJ29" s="117"/>
      <c r="GK29" s="117"/>
      <c r="GL29" s="117"/>
      <c r="GM29" s="117"/>
      <c r="GN29" s="117"/>
    </row>
    <row r="30" spans="1:196" x14ac:dyDescent="0.2">
      <c r="A30" s="123" t="s">
        <v>19</v>
      </c>
      <c r="B30" s="124">
        <v>1</v>
      </c>
      <c r="C30" s="124">
        <v>5</v>
      </c>
      <c r="D30" s="124">
        <v>0</v>
      </c>
      <c r="E30" s="124">
        <v>0</v>
      </c>
      <c r="F30" s="124">
        <v>0</v>
      </c>
      <c r="G30" s="125">
        <v>0</v>
      </c>
      <c r="H30" s="126">
        <v>500</v>
      </c>
      <c r="I30" s="152" t="s">
        <v>3</v>
      </c>
      <c r="J30" s="153">
        <f t="shared" ref="J30:K32" si="0">J31</f>
        <v>-1875858.1</v>
      </c>
      <c r="K30" s="128">
        <f t="shared" si="0"/>
        <v>-1898919.4</v>
      </c>
      <c r="L30" s="154"/>
      <c r="M30" s="155"/>
      <c r="X30" s="104"/>
      <c r="Y30" s="104"/>
      <c r="Z30" s="104"/>
      <c r="AA30" s="104"/>
      <c r="AB30" s="104"/>
      <c r="AC30" s="104"/>
      <c r="AD30" s="104"/>
      <c r="AE30" s="104"/>
      <c r="AF30" s="104"/>
      <c r="AG30" s="104"/>
      <c r="AH30" s="104"/>
      <c r="AI30" s="104"/>
      <c r="AJ30" s="104"/>
      <c r="AK30" s="104"/>
      <c r="AL30" s="104"/>
      <c r="AM30" s="104"/>
      <c r="AN30" s="104"/>
      <c r="AO30" s="104"/>
      <c r="AP30" s="104"/>
      <c r="AQ30" s="104"/>
      <c r="AR30" s="104"/>
      <c r="AS30" s="104"/>
      <c r="AT30" s="104"/>
      <c r="AU30" s="104"/>
      <c r="AV30" s="104"/>
      <c r="AW30" s="104"/>
      <c r="AX30" s="104"/>
      <c r="AY30" s="104"/>
      <c r="AZ30" s="104"/>
      <c r="BA30" s="104"/>
      <c r="BB30" s="104"/>
      <c r="BC30" s="104"/>
      <c r="BD30" s="104"/>
      <c r="BE30" s="104"/>
      <c r="BF30" s="104"/>
      <c r="BG30" s="104"/>
      <c r="BH30" s="104"/>
      <c r="BI30" s="104"/>
      <c r="BJ30" s="104"/>
      <c r="BK30" s="104"/>
      <c r="BL30" s="104"/>
      <c r="BM30" s="104"/>
      <c r="BN30" s="104"/>
      <c r="BO30" s="104"/>
      <c r="BP30" s="104"/>
      <c r="BQ30" s="104"/>
      <c r="BR30" s="104"/>
      <c r="BS30" s="104"/>
      <c r="BT30" s="104"/>
      <c r="BU30" s="104"/>
      <c r="BV30" s="104"/>
      <c r="BW30" s="104"/>
      <c r="BX30" s="104"/>
      <c r="BY30" s="104"/>
      <c r="BZ30" s="104"/>
      <c r="CA30" s="104"/>
      <c r="CB30" s="104"/>
      <c r="CC30" s="104"/>
      <c r="CD30" s="104"/>
      <c r="CE30" s="104"/>
      <c r="CF30" s="104"/>
      <c r="CG30" s="104"/>
      <c r="CH30" s="104"/>
      <c r="CI30" s="104"/>
      <c r="CJ30" s="104"/>
      <c r="CK30" s="104"/>
      <c r="CL30" s="104"/>
      <c r="CM30" s="104"/>
      <c r="CN30" s="104"/>
      <c r="CO30" s="104"/>
      <c r="CP30" s="104"/>
      <c r="CQ30" s="104"/>
      <c r="CR30" s="104"/>
      <c r="CS30" s="104"/>
      <c r="CT30" s="104"/>
      <c r="CU30" s="104"/>
      <c r="CV30" s="104"/>
      <c r="CW30" s="104"/>
      <c r="CX30" s="104"/>
      <c r="CY30" s="104"/>
      <c r="CZ30" s="104"/>
      <c r="DA30" s="104"/>
      <c r="DB30" s="104"/>
      <c r="DC30" s="104"/>
      <c r="DD30" s="104"/>
      <c r="DE30" s="104"/>
      <c r="DF30" s="104"/>
      <c r="DG30" s="104"/>
      <c r="DH30" s="104"/>
      <c r="DI30" s="104"/>
      <c r="DJ30" s="104"/>
      <c r="DK30" s="104"/>
      <c r="DL30" s="104"/>
      <c r="DM30" s="104"/>
      <c r="DN30" s="104"/>
      <c r="DO30" s="104"/>
      <c r="DP30" s="104"/>
      <c r="DQ30" s="104"/>
      <c r="DR30" s="104"/>
      <c r="DS30" s="104"/>
      <c r="DT30" s="104"/>
      <c r="DU30" s="104"/>
      <c r="DV30" s="104"/>
      <c r="DW30" s="104"/>
      <c r="DX30" s="104"/>
      <c r="DY30" s="104"/>
      <c r="DZ30" s="104"/>
      <c r="EA30" s="104"/>
      <c r="EB30" s="104"/>
      <c r="EC30" s="104"/>
      <c r="ED30" s="104"/>
      <c r="EE30" s="104"/>
      <c r="EF30" s="104"/>
      <c r="EG30" s="104"/>
      <c r="EH30" s="104"/>
      <c r="EI30" s="104"/>
      <c r="EJ30" s="104"/>
      <c r="EK30" s="104"/>
      <c r="EL30" s="104"/>
      <c r="EM30" s="104"/>
      <c r="EN30" s="104"/>
      <c r="EO30" s="104"/>
      <c r="EP30" s="104"/>
      <c r="EQ30" s="104"/>
      <c r="ER30" s="104"/>
      <c r="ES30" s="104"/>
      <c r="ET30" s="104"/>
      <c r="EU30" s="104"/>
      <c r="EV30" s="104"/>
      <c r="EW30" s="104"/>
      <c r="EX30" s="104"/>
      <c r="EY30" s="104"/>
      <c r="EZ30" s="104"/>
      <c r="FA30" s="104"/>
      <c r="FB30" s="104"/>
      <c r="FC30" s="104"/>
      <c r="FD30" s="104"/>
      <c r="FE30" s="104"/>
      <c r="FF30" s="104"/>
      <c r="FG30" s="104"/>
      <c r="FH30" s="104"/>
      <c r="FI30" s="104"/>
      <c r="FJ30" s="104"/>
      <c r="FK30" s="104"/>
      <c r="FL30" s="104"/>
      <c r="FM30" s="104"/>
      <c r="FN30" s="104"/>
      <c r="FO30" s="104"/>
      <c r="FP30" s="104"/>
      <c r="FQ30" s="104"/>
      <c r="FR30" s="104"/>
      <c r="FS30" s="104"/>
      <c r="FT30" s="104"/>
      <c r="FU30" s="104"/>
      <c r="FV30" s="104"/>
      <c r="FW30" s="104"/>
      <c r="FX30" s="104"/>
      <c r="FY30" s="104"/>
      <c r="FZ30" s="104"/>
      <c r="GA30" s="104"/>
      <c r="GB30" s="104"/>
      <c r="GC30" s="104"/>
      <c r="GD30" s="104"/>
      <c r="GE30" s="104"/>
      <c r="GF30" s="104"/>
      <c r="GG30" s="104"/>
      <c r="GH30" s="104"/>
      <c r="GI30" s="104"/>
      <c r="GJ30" s="104"/>
      <c r="GK30" s="104"/>
      <c r="GL30" s="104"/>
      <c r="GM30" s="104"/>
      <c r="GN30" s="104"/>
    </row>
    <row r="31" spans="1:196" x14ac:dyDescent="0.2">
      <c r="A31" s="123" t="s">
        <v>19</v>
      </c>
      <c r="B31" s="124">
        <v>1</v>
      </c>
      <c r="C31" s="124">
        <v>5</v>
      </c>
      <c r="D31" s="124">
        <v>2</v>
      </c>
      <c r="E31" s="124">
        <v>0</v>
      </c>
      <c r="F31" s="124">
        <v>0</v>
      </c>
      <c r="G31" s="125">
        <v>0</v>
      </c>
      <c r="H31" s="126">
        <v>500</v>
      </c>
      <c r="I31" s="152" t="s">
        <v>4</v>
      </c>
      <c r="J31" s="153">
        <f t="shared" si="0"/>
        <v>-1875858.1</v>
      </c>
      <c r="K31" s="153">
        <f t="shared" si="0"/>
        <v>-1898919.4</v>
      </c>
      <c r="L31" s="154"/>
      <c r="M31" s="155"/>
      <c r="X31" s="104"/>
      <c r="Y31" s="104"/>
      <c r="Z31" s="104"/>
      <c r="AA31" s="104"/>
      <c r="AB31" s="104"/>
      <c r="AC31" s="104"/>
      <c r="AD31" s="104"/>
      <c r="AE31" s="104"/>
      <c r="AF31" s="104"/>
      <c r="AG31" s="104"/>
      <c r="AH31" s="104"/>
      <c r="AI31" s="104"/>
      <c r="AJ31" s="104"/>
      <c r="AK31" s="104"/>
      <c r="AL31" s="104"/>
      <c r="AM31" s="104"/>
      <c r="AN31" s="104"/>
      <c r="AO31" s="104"/>
      <c r="AP31" s="104"/>
      <c r="AQ31" s="104"/>
      <c r="AR31" s="104"/>
      <c r="AS31" s="104"/>
      <c r="AT31" s="104"/>
      <c r="AU31" s="104"/>
      <c r="AV31" s="104"/>
      <c r="AW31" s="104"/>
      <c r="AX31" s="104"/>
      <c r="AY31" s="104"/>
      <c r="AZ31" s="104"/>
      <c r="BA31" s="104"/>
      <c r="BB31" s="104"/>
      <c r="BC31" s="104"/>
      <c r="BD31" s="104"/>
      <c r="BE31" s="104"/>
      <c r="BF31" s="104"/>
      <c r="BG31" s="104"/>
      <c r="BH31" s="104"/>
      <c r="BI31" s="104"/>
      <c r="BJ31" s="104"/>
      <c r="BK31" s="104"/>
      <c r="BL31" s="104"/>
      <c r="BM31" s="104"/>
      <c r="BN31" s="104"/>
      <c r="BO31" s="104"/>
      <c r="BP31" s="104"/>
      <c r="BQ31" s="104"/>
      <c r="BR31" s="104"/>
      <c r="BS31" s="104"/>
      <c r="BT31" s="104"/>
      <c r="BU31" s="104"/>
      <c r="BV31" s="104"/>
      <c r="BW31" s="104"/>
      <c r="BX31" s="104"/>
      <c r="BY31" s="104"/>
      <c r="BZ31" s="104"/>
      <c r="CA31" s="104"/>
      <c r="CB31" s="104"/>
      <c r="CC31" s="104"/>
      <c r="CD31" s="104"/>
      <c r="CE31" s="104"/>
      <c r="CF31" s="104"/>
      <c r="CG31" s="104"/>
      <c r="CH31" s="104"/>
      <c r="CI31" s="104"/>
      <c r="CJ31" s="104"/>
      <c r="CK31" s="104"/>
      <c r="CL31" s="104"/>
      <c r="CM31" s="104"/>
      <c r="CN31" s="104"/>
      <c r="CO31" s="104"/>
      <c r="CP31" s="104"/>
      <c r="CQ31" s="104"/>
      <c r="CR31" s="104"/>
      <c r="CS31" s="104"/>
      <c r="CT31" s="104"/>
      <c r="CU31" s="104"/>
      <c r="CV31" s="104"/>
      <c r="CW31" s="104"/>
      <c r="CX31" s="104"/>
      <c r="CY31" s="104"/>
      <c r="CZ31" s="104"/>
      <c r="DA31" s="104"/>
      <c r="DB31" s="104"/>
      <c r="DC31" s="104"/>
      <c r="DD31" s="104"/>
      <c r="DE31" s="104"/>
      <c r="DF31" s="104"/>
      <c r="DG31" s="104"/>
      <c r="DH31" s="104"/>
      <c r="DI31" s="104"/>
      <c r="DJ31" s="104"/>
      <c r="DK31" s="104"/>
      <c r="DL31" s="104"/>
      <c r="DM31" s="104"/>
      <c r="DN31" s="104"/>
      <c r="DO31" s="104"/>
      <c r="DP31" s="104"/>
      <c r="DQ31" s="104"/>
      <c r="DR31" s="104"/>
      <c r="DS31" s="104"/>
      <c r="DT31" s="104"/>
      <c r="DU31" s="104"/>
      <c r="DV31" s="104"/>
      <c r="DW31" s="104"/>
      <c r="DX31" s="104"/>
      <c r="DY31" s="104"/>
      <c r="DZ31" s="104"/>
      <c r="EA31" s="104"/>
      <c r="EB31" s="104"/>
      <c r="EC31" s="104"/>
      <c r="ED31" s="104"/>
      <c r="EE31" s="104"/>
      <c r="EF31" s="104"/>
      <c r="EG31" s="104"/>
      <c r="EH31" s="104"/>
      <c r="EI31" s="104"/>
      <c r="EJ31" s="104"/>
      <c r="EK31" s="104"/>
      <c r="EL31" s="104"/>
      <c r="EM31" s="104"/>
      <c r="EN31" s="104"/>
      <c r="EO31" s="104"/>
      <c r="EP31" s="104"/>
      <c r="EQ31" s="104"/>
      <c r="ER31" s="104"/>
      <c r="ES31" s="104"/>
      <c r="ET31" s="104"/>
      <c r="EU31" s="104"/>
      <c r="EV31" s="104"/>
      <c r="EW31" s="104"/>
      <c r="EX31" s="104"/>
      <c r="EY31" s="104"/>
      <c r="EZ31" s="104"/>
      <c r="FA31" s="104"/>
      <c r="FB31" s="104"/>
      <c r="FC31" s="104"/>
      <c r="FD31" s="104"/>
      <c r="FE31" s="104"/>
      <c r="FF31" s="104"/>
      <c r="FG31" s="104"/>
      <c r="FH31" s="104"/>
      <c r="FI31" s="104"/>
      <c r="FJ31" s="104"/>
      <c r="FK31" s="104"/>
      <c r="FL31" s="104"/>
      <c r="FM31" s="104"/>
      <c r="FN31" s="104"/>
      <c r="FO31" s="104"/>
      <c r="FP31" s="104"/>
      <c r="FQ31" s="104"/>
      <c r="FR31" s="104"/>
      <c r="FS31" s="104"/>
      <c r="FT31" s="104"/>
      <c r="FU31" s="104"/>
      <c r="FV31" s="104"/>
      <c r="FW31" s="104"/>
      <c r="FX31" s="104"/>
      <c r="FY31" s="104"/>
      <c r="FZ31" s="104"/>
      <c r="GA31" s="104"/>
      <c r="GB31" s="104"/>
      <c r="GC31" s="104"/>
      <c r="GD31" s="104"/>
      <c r="GE31" s="104"/>
      <c r="GF31" s="104"/>
      <c r="GG31" s="104"/>
      <c r="GH31" s="104"/>
      <c r="GI31" s="104"/>
      <c r="GJ31" s="104"/>
      <c r="GK31" s="104"/>
      <c r="GL31" s="104"/>
      <c r="GM31" s="104"/>
      <c r="GN31" s="104"/>
    </row>
    <row r="32" spans="1:196" x14ac:dyDescent="0.2">
      <c r="A32" s="123" t="s">
        <v>19</v>
      </c>
      <c r="B32" s="124">
        <v>1</v>
      </c>
      <c r="C32" s="124">
        <v>5</v>
      </c>
      <c r="D32" s="124">
        <v>2</v>
      </c>
      <c r="E32" s="124">
        <v>1</v>
      </c>
      <c r="F32" s="124">
        <v>0</v>
      </c>
      <c r="G32" s="125">
        <v>0</v>
      </c>
      <c r="H32" s="126">
        <v>510</v>
      </c>
      <c r="I32" s="152" t="s">
        <v>5</v>
      </c>
      <c r="J32" s="153">
        <f t="shared" si="0"/>
        <v>-1875858.1</v>
      </c>
      <c r="K32" s="153">
        <f t="shared" si="0"/>
        <v>-1898919.4</v>
      </c>
      <c r="L32" s="154" t="e">
        <f>L33+L34+L35+L36</f>
        <v>#REF!</v>
      </c>
      <c r="M32" s="155"/>
      <c r="X32" s="104"/>
      <c r="Y32" s="104"/>
      <c r="Z32" s="104"/>
      <c r="AA32" s="104"/>
      <c r="AB32" s="104"/>
      <c r="AC32" s="104"/>
      <c r="AD32" s="104"/>
      <c r="AE32" s="104"/>
      <c r="AF32" s="104"/>
      <c r="AG32" s="104"/>
      <c r="AH32" s="104"/>
      <c r="AI32" s="104"/>
      <c r="AJ32" s="104"/>
      <c r="AK32" s="104"/>
      <c r="AL32" s="104"/>
      <c r="AM32" s="104"/>
      <c r="AN32" s="104"/>
      <c r="AO32" s="104"/>
      <c r="AP32" s="104"/>
      <c r="AQ32" s="104"/>
      <c r="AR32" s="104"/>
      <c r="AS32" s="104"/>
      <c r="AT32" s="104"/>
      <c r="AU32" s="104"/>
      <c r="AV32" s="104"/>
      <c r="AW32" s="104"/>
      <c r="AX32" s="104"/>
      <c r="AY32" s="104"/>
      <c r="AZ32" s="104"/>
      <c r="BA32" s="104"/>
      <c r="BB32" s="104"/>
      <c r="BC32" s="104"/>
      <c r="BD32" s="104"/>
      <c r="BE32" s="104"/>
      <c r="BF32" s="104"/>
      <c r="BG32" s="104"/>
      <c r="BH32" s="104"/>
      <c r="BI32" s="104"/>
      <c r="BJ32" s="104"/>
      <c r="BK32" s="104"/>
      <c r="BL32" s="104"/>
      <c r="BM32" s="104"/>
      <c r="BN32" s="104"/>
      <c r="BO32" s="104"/>
      <c r="BP32" s="104"/>
      <c r="BQ32" s="104"/>
      <c r="BR32" s="104"/>
      <c r="BS32" s="104"/>
      <c r="BT32" s="104"/>
      <c r="BU32" s="104"/>
      <c r="BV32" s="104"/>
      <c r="BW32" s="104"/>
      <c r="BX32" s="104"/>
      <c r="BY32" s="104"/>
      <c r="BZ32" s="104"/>
      <c r="CA32" s="104"/>
      <c r="CB32" s="104"/>
      <c r="CC32" s="104"/>
      <c r="CD32" s="104"/>
      <c r="CE32" s="104"/>
      <c r="CF32" s="104"/>
      <c r="CG32" s="104"/>
      <c r="CH32" s="104"/>
      <c r="CI32" s="104"/>
      <c r="CJ32" s="104"/>
      <c r="CK32" s="104"/>
      <c r="CL32" s="104"/>
      <c r="CM32" s="104"/>
      <c r="CN32" s="104"/>
      <c r="CO32" s="104"/>
      <c r="CP32" s="104"/>
      <c r="CQ32" s="104"/>
      <c r="CR32" s="104"/>
      <c r="CS32" s="104"/>
      <c r="CT32" s="104"/>
      <c r="CU32" s="104"/>
      <c r="CV32" s="104"/>
      <c r="CW32" s="104"/>
      <c r="CX32" s="104"/>
      <c r="CY32" s="104"/>
      <c r="CZ32" s="104"/>
      <c r="DA32" s="104"/>
      <c r="DB32" s="104"/>
      <c r="DC32" s="104"/>
      <c r="DD32" s="104"/>
      <c r="DE32" s="104"/>
      <c r="DF32" s="104"/>
      <c r="DG32" s="104"/>
      <c r="DH32" s="104"/>
      <c r="DI32" s="104"/>
      <c r="DJ32" s="104"/>
      <c r="DK32" s="104"/>
      <c r="DL32" s="104"/>
      <c r="DM32" s="104"/>
      <c r="DN32" s="104"/>
      <c r="DO32" s="104"/>
      <c r="DP32" s="104"/>
      <c r="DQ32" s="104"/>
      <c r="DR32" s="104"/>
      <c r="DS32" s="104"/>
      <c r="DT32" s="104"/>
      <c r="DU32" s="104"/>
      <c r="DV32" s="104"/>
      <c r="DW32" s="104"/>
      <c r="DX32" s="104"/>
      <c r="DY32" s="104"/>
      <c r="DZ32" s="104"/>
      <c r="EA32" s="104"/>
      <c r="EB32" s="104"/>
      <c r="EC32" s="104"/>
      <c r="ED32" s="104"/>
      <c r="EE32" s="104"/>
      <c r="EF32" s="104"/>
      <c r="EG32" s="104"/>
      <c r="EH32" s="104"/>
      <c r="EI32" s="104"/>
      <c r="EJ32" s="104"/>
      <c r="EK32" s="104"/>
      <c r="EL32" s="104"/>
      <c r="EM32" s="104"/>
      <c r="EN32" s="104"/>
      <c r="EO32" s="104"/>
      <c r="EP32" s="104"/>
      <c r="EQ32" s="104"/>
      <c r="ER32" s="104"/>
      <c r="ES32" s="104"/>
      <c r="ET32" s="104"/>
      <c r="EU32" s="104"/>
      <c r="EV32" s="104"/>
      <c r="EW32" s="104"/>
      <c r="EX32" s="104"/>
      <c r="EY32" s="104"/>
      <c r="EZ32" s="104"/>
      <c r="FA32" s="104"/>
      <c r="FB32" s="104"/>
      <c r="FC32" s="104"/>
      <c r="FD32" s="104"/>
      <c r="FE32" s="104"/>
      <c r="FF32" s="104"/>
      <c r="FG32" s="104"/>
      <c r="FH32" s="104"/>
      <c r="FI32" s="104"/>
      <c r="FJ32" s="104"/>
      <c r="FK32" s="104"/>
      <c r="FL32" s="104"/>
      <c r="FM32" s="104"/>
      <c r="FN32" s="104"/>
      <c r="FO32" s="104"/>
      <c r="FP32" s="104"/>
      <c r="FQ32" s="104"/>
      <c r="FR32" s="104"/>
      <c r="FS32" s="104"/>
      <c r="FT32" s="104"/>
      <c r="FU32" s="104"/>
      <c r="FV32" s="104"/>
      <c r="FW32" s="104"/>
      <c r="FX32" s="104"/>
      <c r="FY32" s="104"/>
      <c r="FZ32" s="104"/>
      <c r="GA32" s="104"/>
      <c r="GB32" s="104"/>
      <c r="GC32" s="104"/>
      <c r="GD32" s="104"/>
      <c r="GE32" s="104"/>
      <c r="GF32" s="104"/>
      <c r="GG32" s="104"/>
      <c r="GH32" s="104"/>
      <c r="GI32" s="104"/>
      <c r="GJ32" s="104"/>
      <c r="GK32" s="104"/>
      <c r="GL32" s="104"/>
      <c r="GM32" s="104"/>
      <c r="GN32" s="104"/>
    </row>
    <row r="33" spans="1:196" ht="15.75" customHeight="1" x14ac:dyDescent="0.2">
      <c r="A33" s="123" t="s">
        <v>19</v>
      </c>
      <c r="B33" s="124">
        <v>1</v>
      </c>
      <c r="C33" s="124">
        <v>5</v>
      </c>
      <c r="D33" s="124">
        <v>2</v>
      </c>
      <c r="E33" s="124">
        <v>1</v>
      </c>
      <c r="F33" s="124">
        <v>5</v>
      </c>
      <c r="G33" s="125">
        <v>0</v>
      </c>
      <c r="H33" s="126">
        <v>510</v>
      </c>
      <c r="I33" s="127" t="s">
        <v>7</v>
      </c>
      <c r="J33" s="128">
        <f>-1848052.5-49860+2054.4+20000</f>
        <v>-1875858.1</v>
      </c>
      <c r="K33" s="128">
        <f>-1896644.7-2274.7</f>
        <v>-1898919.4</v>
      </c>
      <c r="L33" s="156">
        <v>1174367.1000000001</v>
      </c>
      <c r="M33" s="155"/>
      <c r="N33" s="129"/>
      <c r="O33" s="129"/>
      <c r="P33" s="129"/>
      <c r="Q33" s="129"/>
      <c r="X33" s="104"/>
      <c r="Y33" s="104"/>
      <c r="Z33" s="104"/>
      <c r="AA33" s="104"/>
      <c r="AB33" s="104"/>
      <c r="AC33" s="104"/>
      <c r="AD33" s="104"/>
      <c r="AE33" s="104"/>
      <c r="AF33" s="104"/>
      <c r="AG33" s="104"/>
      <c r="AH33" s="104"/>
      <c r="AI33" s="104"/>
      <c r="AJ33" s="104"/>
      <c r="AK33" s="104"/>
      <c r="AL33" s="104"/>
      <c r="AM33" s="104"/>
      <c r="AN33" s="104"/>
      <c r="AO33" s="104"/>
      <c r="AP33" s="104"/>
      <c r="AQ33" s="104"/>
      <c r="AR33" s="104"/>
      <c r="AS33" s="104"/>
      <c r="AT33" s="104"/>
      <c r="AU33" s="104"/>
      <c r="AV33" s="104"/>
      <c r="AW33" s="104"/>
      <c r="AX33" s="104"/>
      <c r="AY33" s="104"/>
      <c r="AZ33" s="104"/>
      <c r="BA33" s="104"/>
      <c r="BB33" s="104"/>
      <c r="BC33" s="104"/>
      <c r="BD33" s="104"/>
      <c r="BE33" s="104"/>
      <c r="BF33" s="104"/>
      <c r="BG33" s="104"/>
      <c r="BH33" s="104"/>
      <c r="BI33" s="104"/>
      <c r="BJ33" s="104"/>
      <c r="BK33" s="104"/>
      <c r="BL33" s="104"/>
      <c r="BM33" s="104"/>
      <c r="BN33" s="104"/>
      <c r="BO33" s="104"/>
      <c r="BP33" s="104"/>
      <c r="BQ33" s="104"/>
      <c r="BR33" s="104"/>
      <c r="BS33" s="104"/>
      <c r="BT33" s="104"/>
      <c r="BU33" s="104"/>
      <c r="BV33" s="104"/>
      <c r="BW33" s="104"/>
      <c r="BX33" s="104"/>
      <c r="BY33" s="104"/>
      <c r="BZ33" s="104"/>
      <c r="CA33" s="104"/>
      <c r="CB33" s="104"/>
      <c r="CC33" s="104"/>
      <c r="CD33" s="104"/>
      <c r="CE33" s="104"/>
      <c r="CF33" s="104"/>
      <c r="CG33" s="104"/>
      <c r="CH33" s="104"/>
      <c r="CI33" s="104"/>
      <c r="CJ33" s="104"/>
      <c r="CK33" s="104"/>
      <c r="CL33" s="104"/>
      <c r="CM33" s="104"/>
      <c r="CN33" s="104"/>
      <c r="CO33" s="104"/>
      <c r="CP33" s="104"/>
      <c r="CQ33" s="104"/>
      <c r="CR33" s="104"/>
      <c r="CS33" s="104"/>
      <c r="CT33" s="104"/>
      <c r="CU33" s="104"/>
      <c r="CV33" s="104"/>
      <c r="CW33" s="104"/>
      <c r="CX33" s="104"/>
      <c r="CY33" s="104"/>
      <c r="CZ33" s="104"/>
      <c r="DA33" s="104"/>
      <c r="DB33" s="104"/>
      <c r="DC33" s="104"/>
      <c r="DD33" s="104"/>
      <c r="DE33" s="104"/>
      <c r="DF33" s="104"/>
      <c r="DG33" s="104"/>
      <c r="DH33" s="104"/>
      <c r="DI33" s="104"/>
      <c r="DJ33" s="104"/>
      <c r="DK33" s="104"/>
      <c r="DL33" s="104"/>
      <c r="DM33" s="104"/>
      <c r="DN33" s="104"/>
      <c r="DO33" s="104"/>
      <c r="DP33" s="104"/>
      <c r="DQ33" s="104"/>
      <c r="DR33" s="104"/>
      <c r="DS33" s="104"/>
      <c r="DT33" s="104"/>
      <c r="DU33" s="104"/>
      <c r="DV33" s="104"/>
      <c r="DW33" s="104"/>
      <c r="DX33" s="104"/>
      <c r="DY33" s="104"/>
      <c r="DZ33" s="104"/>
      <c r="EA33" s="104"/>
      <c r="EB33" s="104"/>
      <c r="EC33" s="104"/>
      <c r="ED33" s="104"/>
      <c r="EE33" s="104"/>
      <c r="EF33" s="104"/>
      <c r="EG33" s="104"/>
      <c r="EH33" s="104"/>
      <c r="EI33" s="104"/>
      <c r="EJ33" s="104"/>
      <c r="EK33" s="104"/>
      <c r="EL33" s="104"/>
      <c r="EM33" s="104"/>
      <c r="EN33" s="104"/>
      <c r="EO33" s="104"/>
      <c r="EP33" s="104"/>
      <c r="EQ33" s="104"/>
      <c r="ER33" s="104"/>
      <c r="ES33" s="104"/>
      <c r="ET33" s="104"/>
      <c r="EU33" s="104"/>
      <c r="EV33" s="104"/>
      <c r="EW33" s="104"/>
      <c r="EX33" s="104"/>
      <c r="EY33" s="104"/>
      <c r="EZ33" s="104"/>
      <c r="FA33" s="104"/>
      <c r="FB33" s="104"/>
      <c r="FC33" s="104"/>
      <c r="FD33" s="104"/>
      <c r="FE33" s="104"/>
      <c r="FF33" s="104"/>
      <c r="FG33" s="104"/>
      <c r="FH33" s="104"/>
      <c r="FI33" s="104"/>
      <c r="FJ33" s="104"/>
      <c r="FK33" s="104"/>
      <c r="FL33" s="104"/>
      <c r="FM33" s="104"/>
      <c r="FN33" s="104"/>
      <c r="FO33" s="104"/>
      <c r="FP33" s="104"/>
      <c r="FQ33" s="104"/>
      <c r="FR33" s="104"/>
      <c r="FS33" s="104"/>
      <c r="FT33" s="104"/>
      <c r="FU33" s="104"/>
      <c r="FV33" s="104"/>
      <c r="FW33" s="104"/>
      <c r="FX33" s="104"/>
      <c r="FY33" s="104"/>
      <c r="FZ33" s="104"/>
      <c r="GA33" s="104"/>
      <c r="GB33" s="104"/>
      <c r="GC33" s="104"/>
      <c r="GD33" s="104"/>
      <c r="GE33" s="104"/>
      <c r="GF33" s="104"/>
      <c r="GG33" s="104"/>
      <c r="GH33" s="104"/>
      <c r="GI33" s="104"/>
      <c r="GJ33" s="104"/>
      <c r="GK33" s="104"/>
      <c r="GL33" s="104"/>
      <c r="GM33" s="104"/>
      <c r="GN33" s="104"/>
    </row>
    <row r="34" spans="1:196" x14ac:dyDescent="0.2">
      <c r="A34" s="123" t="s">
        <v>19</v>
      </c>
      <c r="B34" s="124">
        <v>1</v>
      </c>
      <c r="C34" s="124">
        <v>5</v>
      </c>
      <c r="D34" s="124">
        <v>0</v>
      </c>
      <c r="E34" s="124">
        <v>0</v>
      </c>
      <c r="F34" s="124">
        <v>0</v>
      </c>
      <c r="G34" s="125">
        <v>0</v>
      </c>
      <c r="H34" s="126">
        <v>600</v>
      </c>
      <c r="I34" s="127" t="s">
        <v>6</v>
      </c>
      <c r="J34" s="128">
        <f t="shared" ref="J34:K36" si="1">J35</f>
        <v>1896858.1</v>
      </c>
      <c r="K34" s="128">
        <f>K35</f>
        <v>1908919.4</v>
      </c>
      <c r="L34" s="154" t="e">
        <f>#REF!</f>
        <v>#REF!</v>
      </c>
      <c r="M34" s="155"/>
      <c r="N34" s="129"/>
      <c r="O34" s="129"/>
      <c r="P34" s="129"/>
      <c r="Q34" s="129"/>
      <c r="X34" s="104"/>
      <c r="Y34" s="104"/>
      <c r="Z34" s="104"/>
      <c r="AA34" s="104"/>
      <c r="AB34" s="104"/>
      <c r="AC34" s="104"/>
      <c r="AD34" s="104"/>
      <c r="AE34" s="104"/>
      <c r="AF34" s="104"/>
      <c r="AG34" s="104"/>
      <c r="AH34" s="104"/>
      <c r="AI34" s="104"/>
      <c r="AJ34" s="104"/>
      <c r="AK34" s="104"/>
      <c r="AL34" s="104"/>
      <c r="AM34" s="104"/>
      <c r="AN34" s="104"/>
      <c r="AO34" s="104"/>
      <c r="AP34" s="104"/>
      <c r="AQ34" s="104"/>
      <c r="AR34" s="104"/>
      <c r="AS34" s="104"/>
      <c r="AT34" s="104"/>
      <c r="AU34" s="104"/>
      <c r="AV34" s="104"/>
      <c r="AW34" s="104"/>
      <c r="AX34" s="104"/>
      <c r="AY34" s="104"/>
      <c r="AZ34" s="104"/>
      <c r="BA34" s="104"/>
      <c r="BB34" s="104"/>
      <c r="BC34" s="104"/>
      <c r="BD34" s="104"/>
      <c r="BE34" s="104"/>
      <c r="BF34" s="104"/>
      <c r="BG34" s="104"/>
      <c r="BH34" s="104"/>
      <c r="BI34" s="104"/>
      <c r="BJ34" s="104"/>
      <c r="BK34" s="104"/>
      <c r="BL34" s="104"/>
      <c r="BM34" s="104"/>
      <c r="BN34" s="104"/>
      <c r="BO34" s="104"/>
      <c r="BP34" s="104"/>
      <c r="BQ34" s="104"/>
      <c r="BR34" s="104"/>
      <c r="BS34" s="104"/>
      <c r="BT34" s="104"/>
      <c r="BU34" s="104"/>
      <c r="BV34" s="104"/>
      <c r="BW34" s="104"/>
      <c r="BX34" s="104"/>
      <c r="BY34" s="104"/>
      <c r="BZ34" s="104"/>
      <c r="CA34" s="104"/>
      <c r="CB34" s="104"/>
      <c r="CC34" s="104"/>
      <c r="CD34" s="104"/>
      <c r="CE34" s="104"/>
      <c r="CF34" s="104"/>
      <c r="CG34" s="104"/>
      <c r="CH34" s="104"/>
      <c r="CI34" s="104"/>
      <c r="CJ34" s="104"/>
      <c r="CK34" s="104"/>
      <c r="CL34" s="104"/>
      <c r="CM34" s="104"/>
      <c r="CN34" s="104"/>
      <c r="CO34" s="104"/>
      <c r="CP34" s="104"/>
      <c r="CQ34" s="104"/>
      <c r="CR34" s="104"/>
      <c r="CS34" s="104"/>
      <c r="CT34" s="104"/>
      <c r="CU34" s="104"/>
      <c r="CV34" s="104"/>
      <c r="CW34" s="104"/>
      <c r="CX34" s="104"/>
      <c r="CY34" s="104"/>
      <c r="CZ34" s="104"/>
      <c r="DA34" s="104"/>
      <c r="DB34" s="104"/>
      <c r="DC34" s="104"/>
      <c r="DD34" s="104"/>
      <c r="DE34" s="104"/>
      <c r="DF34" s="104"/>
      <c r="DG34" s="104"/>
      <c r="DH34" s="104"/>
      <c r="DI34" s="104"/>
      <c r="DJ34" s="104"/>
      <c r="DK34" s="104"/>
      <c r="DL34" s="104"/>
      <c r="DM34" s="104"/>
      <c r="DN34" s="104"/>
      <c r="DO34" s="104"/>
      <c r="DP34" s="104"/>
      <c r="DQ34" s="104"/>
      <c r="DR34" s="104"/>
      <c r="DS34" s="104"/>
      <c r="DT34" s="104"/>
      <c r="DU34" s="104"/>
      <c r="DV34" s="104"/>
      <c r="DW34" s="104"/>
      <c r="DX34" s="104"/>
      <c r="DY34" s="104"/>
      <c r="DZ34" s="104"/>
      <c r="EA34" s="104"/>
      <c r="EB34" s="104"/>
      <c r="EC34" s="104"/>
      <c r="ED34" s="104"/>
      <c r="EE34" s="104"/>
      <c r="EF34" s="104"/>
      <c r="EG34" s="104"/>
      <c r="EH34" s="104"/>
      <c r="EI34" s="104"/>
      <c r="EJ34" s="104"/>
      <c r="EK34" s="104"/>
      <c r="EL34" s="104"/>
      <c r="EM34" s="104"/>
      <c r="EN34" s="104"/>
      <c r="EO34" s="104"/>
      <c r="EP34" s="104"/>
      <c r="EQ34" s="104"/>
      <c r="ER34" s="104"/>
      <c r="ES34" s="104"/>
      <c r="ET34" s="104"/>
      <c r="EU34" s="104"/>
      <c r="EV34" s="104"/>
      <c r="EW34" s="104"/>
      <c r="EX34" s="104"/>
      <c r="EY34" s="104"/>
      <c r="EZ34" s="104"/>
      <c r="FA34" s="104"/>
      <c r="FB34" s="104"/>
      <c r="FC34" s="104"/>
      <c r="FD34" s="104"/>
      <c r="FE34" s="104"/>
      <c r="FF34" s="104"/>
      <c r="FG34" s="104"/>
      <c r="FH34" s="104"/>
      <c r="FI34" s="104"/>
      <c r="FJ34" s="104"/>
      <c r="FK34" s="104"/>
      <c r="FL34" s="104"/>
      <c r="FM34" s="104"/>
      <c r="FN34" s="104"/>
      <c r="FO34" s="104"/>
      <c r="FP34" s="104"/>
      <c r="FQ34" s="104"/>
      <c r="FR34" s="104"/>
      <c r="FS34" s="104"/>
      <c r="FT34" s="104"/>
      <c r="FU34" s="104"/>
      <c r="FV34" s="104"/>
      <c r="FW34" s="104"/>
      <c r="FX34" s="104"/>
      <c r="FY34" s="104"/>
      <c r="FZ34" s="104"/>
      <c r="GA34" s="104"/>
      <c r="GB34" s="104"/>
      <c r="GC34" s="104"/>
      <c r="GD34" s="104"/>
      <c r="GE34" s="104"/>
      <c r="GF34" s="104"/>
      <c r="GG34" s="104"/>
      <c r="GH34" s="104"/>
      <c r="GI34" s="104"/>
      <c r="GJ34" s="104"/>
      <c r="GK34" s="104"/>
      <c r="GL34" s="104"/>
      <c r="GM34" s="104"/>
      <c r="GN34" s="104"/>
    </row>
    <row r="35" spans="1:196" x14ac:dyDescent="0.2">
      <c r="A35" s="123" t="s">
        <v>19</v>
      </c>
      <c r="B35" s="124">
        <v>1</v>
      </c>
      <c r="C35" s="124">
        <v>5</v>
      </c>
      <c r="D35" s="124">
        <v>2</v>
      </c>
      <c r="E35" s="124">
        <v>0</v>
      </c>
      <c r="F35" s="124">
        <v>0</v>
      </c>
      <c r="G35" s="125">
        <v>0</v>
      </c>
      <c r="H35" s="126">
        <v>600</v>
      </c>
      <c r="I35" s="127" t="s">
        <v>0</v>
      </c>
      <c r="J35" s="128">
        <f t="shared" si="1"/>
        <v>1896858.1</v>
      </c>
      <c r="K35" s="128">
        <f t="shared" si="1"/>
        <v>1908919.4</v>
      </c>
      <c r="L35" s="154" t="e">
        <f>#REF!</f>
        <v>#REF!</v>
      </c>
      <c r="M35" s="155"/>
      <c r="N35" s="129"/>
      <c r="O35" s="129"/>
      <c r="P35" s="129"/>
      <c r="Q35" s="129"/>
    </row>
    <row r="36" spans="1:196" x14ac:dyDescent="0.2">
      <c r="A36" s="123" t="s">
        <v>19</v>
      </c>
      <c r="B36" s="124">
        <v>1</v>
      </c>
      <c r="C36" s="124">
        <v>5</v>
      </c>
      <c r="D36" s="124">
        <v>2</v>
      </c>
      <c r="E36" s="124">
        <v>1</v>
      </c>
      <c r="F36" s="124">
        <v>0</v>
      </c>
      <c r="G36" s="125">
        <v>0</v>
      </c>
      <c r="H36" s="126">
        <v>610</v>
      </c>
      <c r="I36" s="127" t="s">
        <v>1</v>
      </c>
      <c r="J36" s="128">
        <f t="shared" si="1"/>
        <v>1896858.1</v>
      </c>
      <c r="K36" s="128">
        <f>K37</f>
        <v>1908919.4</v>
      </c>
      <c r="L36" s="155" t="e">
        <f>#REF!</f>
        <v>#REF!</v>
      </c>
      <c r="M36" s="155"/>
      <c r="N36" s="129"/>
      <c r="O36" s="129"/>
      <c r="P36" s="129"/>
      <c r="Q36" s="129"/>
    </row>
    <row r="37" spans="1:196" ht="15.75" customHeight="1" x14ac:dyDescent="0.2">
      <c r="A37" s="123" t="s">
        <v>19</v>
      </c>
      <c r="B37" s="124">
        <v>1</v>
      </c>
      <c r="C37" s="124">
        <v>5</v>
      </c>
      <c r="D37" s="124">
        <v>2</v>
      </c>
      <c r="E37" s="124">
        <v>1</v>
      </c>
      <c r="F37" s="124">
        <v>5</v>
      </c>
      <c r="G37" s="125">
        <v>0</v>
      </c>
      <c r="H37" s="126">
        <v>610</v>
      </c>
      <c r="I37" s="127" t="s">
        <v>2</v>
      </c>
      <c r="J37" s="128">
        <f>1849052.5+20000+49860-2054.4-20000</f>
        <v>1896858.1</v>
      </c>
      <c r="K37" s="128">
        <f>1906644.7+2274.7</f>
        <v>1908919.4</v>
      </c>
      <c r="L37" s="154" t="e">
        <f>-#REF!+L42</f>
        <v>#REF!</v>
      </c>
      <c r="M37" s="155"/>
      <c r="N37" s="129"/>
      <c r="O37" s="129"/>
      <c r="P37" s="129"/>
      <c r="Q37" s="129"/>
    </row>
    <row r="38" spans="1:196" s="116" customFormat="1" ht="15.75" hidden="1" customHeight="1" x14ac:dyDescent="0.2">
      <c r="A38" s="109" t="s">
        <v>19</v>
      </c>
      <c r="B38" s="157">
        <v>1</v>
      </c>
      <c r="C38" s="157">
        <v>6</v>
      </c>
      <c r="D38" s="157">
        <v>0</v>
      </c>
      <c r="E38" s="157">
        <v>0</v>
      </c>
      <c r="F38" s="157">
        <v>0</v>
      </c>
      <c r="G38" s="158">
        <v>0</v>
      </c>
      <c r="H38" s="159">
        <v>0</v>
      </c>
      <c r="I38" s="160" t="s">
        <v>15</v>
      </c>
      <c r="J38" s="161">
        <f>J39+J44</f>
        <v>0</v>
      </c>
      <c r="K38" s="161">
        <f>K39+K44</f>
        <v>0</v>
      </c>
      <c r="L38" s="155" t="e">
        <f>-#REF!</f>
        <v>#REF!</v>
      </c>
      <c r="M38" s="162"/>
    </row>
    <row r="39" spans="1:196" s="116" customFormat="1" hidden="1" x14ac:dyDescent="0.2">
      <c r="A39" s="109" t="s">
        <v>19</v>
      </c>
      <c r="B39" s="118">
        <v>1</v>
      </c>
      <c r="C39" s="118">
        <v>6</v>
      </c>
      <c r="D39" s="118">
        <v>4</v>
      </c>
      <c r="E39" s="118">
        <v>0</v>
      </c>
      <c r="F39" s="118">
        <v>0</v>
      </c>
      <c r="G39" s="119">
        <v>0</v>
      </c>
      <c r="H39" s="163">
        <v>0</v>
      </c>
      <c r="I39" s="164" t="s">
        <v>33</v>
      </c>
      <c r="J39" s="161">
        <f>J40</f>
        <v>0</v>
      </c>
      <c r="K39" s="161">
        <f>K41</f>
        <v>0</v>
      </c>
      <c r="L39" s="165" t="e">
        <f>-#REF!</f>
        <v>#REF!</v>
      </c>
      <c r="M39" s="162" t="e">
        <f>L41+L39+L38+#REF!</f>
        <v>#REF!</v>
      </c>
    </row>
    <row r="40" spans="1:196" s="116" customFormat="1" hidden="1" x14ac:dyDescent="0.2">
      <c r="A40" s="144" t="s">
        <v>19</v>
      </c>
      <c r="B40" s="124">
        <v>1</v>
      </c>
      <c r="C40" s="124">
        <v>6</v>
      </c>
      <c r="D40" s="124">
        <v>4</v>
      </c>
      <c r="E40" s="124">
        <v>1</v>
      </c>
      <c r="F40" s="124">
        <v>0</v>
      </c>
      <c r="G40" s="125">
        <v>0</v>
      </c>
      <c r="H40" s="145">
        <v>0</v>
      </c>
      <c r="I40" s="127" t="s">
        <v>20</v>
      </c>
      <c r="J40" s="166">
        <f>J41</f>
        <v>0</v>
      </c>
      <c r="K40" s="166">
        <f>K41</f>
        <v>0</v>
      </c>
      <c r="L40" s="165"/>
      <c r="M40" s="162"/>
    </row>
    <row r="41" spans="1:196" ht="64.5" hidden="1" customHeight="1" x14ac:dyDescent="0.2">
      <c r="A41" s="123" t="s">
        <v>19</v>
      </c>
      <c r="B41" s="131">
        <v>1</v>
      </c>
      <c r="C41" s="131">
        <v>6</v>
      </c>
      <c r="D41" s="131">
        <v>4</v>
      </c>
      <c r="E41" s="131">
        <v>1</v>
      </c>
      <c r="F41" s="131">
        <v>0</v>
      </c>
      <c r="G41" s="132">
        <v>0</v>
      </c>
      <c r="H41" s="167">
        <v>800</v>
      </c>
      <c r="I41" s="168" t="s">
        <v>21</v>
      </c>
      <c r="J41" s="169">
        <f>J42</f>
        <v>0</v>
      </c>
      <c r="K41" s="169">
        <f>K42</f>
        <v>0</v>
      </c>
      <c r="L41" s="165" t="e">
        <f>-#REF!</f>
        <v>#REF!</v>
      </c>
      <c r="M41" s="170"/>
    </row>
    <row r="42" spans="1:196" ht="61.5" hidden="1" customHeight="1" x14ac:dyDescent="0.2">
      <c r="A42" s="123" t="s">
        <v>19</v>
      </c>
      <c r="B42" s="124">
        <v>1</v>
      </c>
      <c r="C42" s="124">
        <v>6</v>
      </c>
      <c r="D42" s="124">
        <v>4</v>
      </c>
      <c r="E42" s="124">
        <v>1</v>
      </c>
      <c r="F42" s="124">
        <v>5</v>
      </c>
      <c r="G42" s="125">
        <v>0</v>
      </c>
      <c r="H42" s="145">
        <v>810</v>
      </c>
      <c r="I42" s="171" t="s">
        <v>28</v>
      </c>
      <c r="J42" s="169"/>
      <c r="K42" s="169"/>
      <c r="L42" s="172">
        <v>48162.2</v>
      </c>
      <c r="M42" s="155"/>
    </row>
    <row r="43" spans="1:196" hidden="1" x14ac:dyDescent="0.2">
      <c r="A43" s="130"/>
      <c r="B43" s="131"/>
      <c r="C43" s="131"/>
      <c r="D43" s="131"/>
      <c r="E43" s="131"/>
      <c r="F43" s="131"/>
      <c r="G43" s="132"/>
      <c r="H43" s="167"/>
      <c r="I43" s="168"/>
      <c r="J43" s="173"/>
      <c r="K43" s="173"/>
    </row>
    <row r="44" spans="1:196" s="116" customFormat="1" ht="31.5" hidden="1" x14ac:dyDescent="0.2">
      <c r="A44" s="109" t="s">
        <v>19</v>
      </c>
      <c r="B44" s="174">
        <v>1</v>
      </c>
      <c r="C44" s="174">
        <v>6</v>
      </c>
      <c r="D44" s="174">
        <v>5</v>
      </c>
      <c r="E44" s="174">
        <v>0</v>
      </c>
      <c r="F44" s="174">
        <v>0</v>
      </c>
      <c r="G44" s="175">
        <v>0</v>
      </c>
      <c r="H44" s="176">
        <v>0</v>
      </c>
      <c r="I44" s="177" t="s">
        <v>22</v>
      </c>
      <c r="J44" s="178">
        <f>J45</f>
        <v>0</v>
      </c>
      <c r="K44" s="178">
        <f>K45</f>
        <v>0</v>
      </c>
      <c r="L44" s="115"/>
    </row>
    <row r="45" spans="1:196" s="116" customFormat="1" ht="27.75" hidden="1" customHeight="1" x14ac:dyDescent="0.2">
      <c r="A45" s="123" t="s">
        <v>19</v>
      </c>
      <c r="B45" s="179">
        <v>1</v>
      </c>
      <c r="C45" s="179">
        <v>6</v>
      </c>
      <c r="D45" s="179">
        <v>5</v>
      </c>
      <c r="E45" s="179">
        <v>0</v>
      </c>
      <c r="F45" s="179">
        <v>0</v>
      </c>
      <c r="G45" s="180">
        <v>0</v>
      </c>
      <c r="H45" s="181">
        <v>600</v>
      </c>
      <c r="I45" s="182" t="s">
        <v>23</v>
      </c>
      <c r="J45" s="183">
        <f>J46</f>
        <v>0</v>
      </c>
      <c r="K45" s="183">
        <f>K46</f>
        <v>0</v>
      </c>
    </row>
    <row r="46" spans="1:196" s="116" customFormat="1" ht="32.25" hidden="1" customHeight="1" x14ac:dyDescent="0.2">
      <c r="A46" s="123" t="s">
        <v>19</v>
      </c>
      <c r="B46" s="179">
        <v>1</v>
      </c>
      <c r="C46" s="179">
        <v>6</v>
      </c>
      <c r="D46" s="179">
        <v>5</v>
      </c>
      <c r="E46" s="179">
        <v>1</v>
      </c>
      <c r="F46" s="179">
        <v>5</v>
      </c>
      <c r="G46" s="180">
        <v>0</v>
      </c>
      <c r="H46" s="181">
        <v>640</v>
      </c>
      <c r="I46" s="182" t="s">
        <v>25</v>
      </c>
      <c r="J46" s="184"/>
      <c r="K46" s="184"/>
    </row>
    <row r="47" spans="1:196" x14ac:dyDescent="0.2">
      <c r="A47" s="185"/>
      <c r="B47" s="100"/>
      <c r="C47" s="100"/>
      <c r="D47" s="100"/>
      <c r="E47" s="100"/>
      <c r="F47" s="100"/>
      <c r="G47" s="100"/>
      <c r="H47" s="100"/>
      <c r="I47" s="186"/>
      <c r="J47" s="129"/>
      <c r="K47" s="187"/>
    </row>
    <row r="48" spans="1:196" x14ac:dyDescent="0.2">
      <c r="A48" s="185"/>
      <c r="B48" s="100"/>
      <c r="C48" s="100"/>
      <c r="D48" s="100"/>
      <c r="E48" s="100"/>
      <c r="F48" s="100"/>
      <c r="G48" s="100"/>
      <c r="H48" s="100"/>
      <c r="I48" s="188"/>
      <c r="J48" s="129"/>
      <c r="K48" s="187"/>
    </row>
    <row r="49" spans="1:14" x14ac:dyDescent="0.2">
      <c r="A49" s="185"/>
      <c r="B49" s="189"/>
      <c r="C49" s="189"/>
      <c r="D49" s="189"/>
      <c r="E49" s="189"/>
      <c r="F49" s="189"/>
      <c r="G49" s="190"/>
      <c r="H49" s="191"/>
      <c r="I49" s="192"/>
      <c r="J49" s="129"/>
      <c r="K49" s="187"/>
    </row>
    <row r="50" spans="1:14" x14ac:dyDescent="0.2">
      <c r="A50" s="185"/>
      <c r="B50" s="189"/>
      <c r="C50" s="189"/>
      <c r="D50" s="189"/>
      <c r="E50" s="189"/>
      <c r="F50" s="189"/>
      <c r="G50" s="190"/>
      <c r="H50" s="191"/>
      <c r="I50" s="192"/>
      <c r="J50" s="129"/>
      <c r="K50" s="187"/>
    </row>
    <row r="51" spans="1:14" x14ac:dyDescent="0.2">
      <c r="A51" s="185"/>
      <c r="B51" s="189"/>
      <c r="C51" s="189"/>
      <c r="D51" s="189"/>
      <c r="E51" s="189"/>
      <c r="F51" s="189"/>
      <c r="G51" s="190"/>
      <c r="H51" s="191"/>
      <c r="I51" s="192"/>
      <c r="J51" s="129"/>
      <c r="K51" s="187"/>
    </row>
    <row r="52" spans="1:14" x14ac:dyDescent="0.2">
      <c r="A52" s="185"/>
      <c r="I52" s="188"/>
      <c r="J52" s="129"/>
      <c r="K52" s="187"/>
    </row>
    <row r="53" spans="1:14" x14ac:dyDescent="0.2">
      <c r="A53" s="185"/>
      <c r="I53" s="192"/>
      <c r="J53" s="187"/>
      <c r="K53" s="187"/>
      <c r="L53" s="104"/>
      <c r="M53" s="104"/>
      <c r="N53" s="104"/>
    </row>
    <row r="54" spans="1:14" x14ac:dyDescent="0.2">
      <c r="A54" s="185"/>
      <c r="I54" s="193"/>
      <c r="J54" s="151"/>
      <c r="K54" s="187"/>
      <c r="L54" s="104"/>
      <c r="M54" s="104"/>
      <c r="N54" s="104"/>
    </row>
    <row r="55" spans="1:14" x14ac:dyDescent="0.2">
      <c r="A55" s="185"/>
      <c r="I55" s="194"/>
      <c r="J55" s="195"/>
      <c r="K55" s="151"/>
      <c r="L55" s="104"/>
      <c r="M55" s="104"/>
      <c r="N55" s="104"/>
    </row>
    <row r="56" spans="1:14" x14ac:dyDescent="0.2">
      <c r="A56" s="185"/>
      <c r="I56" s="194"/>
      <c r="J56" s="196"/>
      <c r="K56" s="187"/>
      <c r="L56" s="104"/>
      <c r="M56" s="104"/>
      <c r="N56" s="104"/>
    </row>
    <row r="57" spans="1:14" x14ac:dyDescent="0.2">
      <c r="A57" s="185"/>
      <c r="I57" s="194"/>
      <c r="J57" s="196"/>
      <c r="K57" s="187"/>
      <c r="L57" s="104"/>
      <c r="M57" s="104"/>
      <c r="N57" s="104"/>
    </row>
    <row r="58" spans="1:14" ht="9.75" customHeight="1" x14ac:dyDescent="0.2">
      <c r="A58" s="185"/>
      <c r="I58" s="194"/>
      <c r="J58" s="196"/>
      <c r="K58" s="187"/>
      <c r="L58" s="104"/>
      <c r="M58" s="104"/>
      <c r="N58" s="104"/>
    </row>
    <row r="59" spans="1:14" ht="9.75" customHeight="1" x14ac:dyDescent="0.2">
      <c r="A59" s="185"/>
      <c r="I59" s="194"/>
      <c r="J59" s="187"/>
      <c r="K59" s="187"/>
      <c r="L59" s="104"/>
      <c r="M59" s="104"/>
      <c r="N59" s="104"/>
    </row>
    <row r="60" spans="1:14" ht="9.75" customHeight="1" x14ac:dyDescent="0.2">
      <c r="A60" s="185"/>
      <c r="I60" s="194"/>
      <c r="J60" s="187"/>
      <c r="K60" s="187"/>
      <c r="L60" s="104"/>
      <c r="M60" s="104"/>
      <c r="N60" s="104"/>
    </row>
    <row r="61" spans="1:14" x14ac:dyDescent="0.2">
      <c r="A61" s="185"/>
      <c r="I61" s="194"/>
      <c r="J61" s="187"/>
      <c r="K61" s="187"/>
      <c r="L61" s="104"/>
      <c r="M61" s="104"/>
      <c r="N61" s="104"/>
    </row>
    <row r="62" spans="1:14" x14ac:dyDescent="0.2">
      <c r="A62" s="185"/>
      <c r="I62" s="194"/>
      <c r="J62" s="187"/>
      <c r="K62" s="187"/>
      <c r="L62" s="104"/>
      <c r="M62" s="104"/>
      <c r="N62" s="104"/>
    </row>
    <row r="63" spans="1:14" x14ac:dyDescent="0.2">
      <c r="A63" s="185"/>
      <c r="I63" s="194"/>
      <c r="J63" s="187"/>
      <c r="K63" s="187"/>
      <c r="L63" s="104"/>
      <c r="M63" s="104"/>
      <c r="N63" s="104"/>
    </row>
    <row r="64" spans="1:14" x14ac:dyDescent="0.2">
      <c r="A64" s="185"/>
      <c r="J64" s="129"/>
      <c r="K64" s="129"/>
    </row>
    <row r="65" spans="1:11" x14ac:dyDescent="0.2">
      <c r="A65" s="185"/>
      <c r="J65" s="129"/>
      <c r="K65" s="129"/>
    </row>
    <row r="66" spans="1:11" x14ac:dyDescent="0.2">
      <c r="A66" s="185"/>
      <c r="J66" s="129"/>
      <c r="K66" s="129"/>
    </row>
    <row r="67" spans="1:11" x14ac:dyDescent="0.2">
      <c r="A67" s="185"/>
      <c r="J67" s="129"/>
      <c r="K67" s="129"/>
    </row>
    <row r="68" spans="1:11" x14ac:dyDescent="0.2">
      <c r="A68" s="185"/>
      <c r="J68" s="129"/>
      <c r="K68" s="129"/>
    </row>
    <row r="69" spans="1:11" x14ac:dyDescent="0.2">
      <c r="A69" s="185"/>
      <c r="J69" s="129"/>
      <c r="K69" s="129"/>
    </row>
    <row r="70" spans="1:11" x14ac:dyDescent="0.2">
      <c r="A70" s="185"/>
      <c r="J70" s="129"/>
      <c r="K70" s="129"/>
    </row>
    <row r="71" spans="1:11" x14ac:dyDescent="0.2">
      <c r="A71" s="185"/>
      <c r="J71" s="129"/>
      <c r="K71" s="129"/>
    </row>
    <row r="72" spans="1:11" x14ac:dyDescent="0.2">
      <c r="A72" s="185"/>
    </row>
    <row r="73" spans="1:11" x14ac:dyDescent="0.2">
      <c r="A73" s="185"/>
    </row>
    <row r="74" spans="1:11" x14ac:dyDescent="0.2">
      <c r="A74" s="185"/>
    </row>
    <row r="75" spans="1:11" x14ac:dyDescent="0.2">
      <c r="A75" s="185"/>
    </row>
    <row r="76" spans="1:11" x14ac:dyDescent="0.2">
      <c r="A76" s="185"/>
    </row>
    <row r="77" spans="1:11" x14ac:dyDescent="0.2">
      <c r="A77" s="185"/>
    </row>
    <row r="78" spans="1:11" x14ac:dyDescent="0.2">
      <c r="A78" s="185"/>
    </row>
    <row r="79" spans="1:11" x14ac:dyDescent="0.2">
      <c r="A79" s="185"/>
    </row>
    <row r="80" spans="1:11" x14ac:dyDescent="0.2">
      <c r="A80" s="185"/>
    </row>
    <row r="81" spans="1:1" x14ac:dyDescent="0.2">
      <c r="A81" s="185"/>
    </row>
    <row r="82" spans="1:1" x14ac:dyDescent="0.2">
      <c r="A82" s="185"/>
    </row>
    <row r="83" spans="1:1" x14ac:dyDescent="0.2">
      <c r="A83" s="185"/>
    </row>
    <row r="84" spans="1:1" x14ac:dyDescent="0.2">
      <c r="A84" s="185"/>
    </row>
    <row r="85" spans="1:1" x14ac:dyDescent="0.2">
      <c r="A85" s="185"/>
    </row>
    <row r="86" spans="1:1" x14ac:dyDescent="0.2">
      <c r="A86" s="185"/>
    </row>
    <row r="87" spans="1:1" x14ac:dyDescent="0.2">
      <c r="A87" s="185"/>
    </row>
    <row r="88" spans="1:1" x14ac:dyDescent="0.2">
      <c r="A88" s="185"/>
    </row>
    <row r="89" spans="1:1" x14ac:dyDescent="0.2">
      <c r="A89" s="185"/>
    </row>
    <row r="90" spans="1:1" x14ac:dyDescent="0.2">
      <c r="A90" s="185"/>
    </row>
    <row r="91" spans="1:1" x14ac:dyDescent="0.2">
      <c r="A91" s="185"/>
    </row>
    <row r="92" spans="1:1" x14ac:dyDescent="0.2">
      <c r="A92" s="185"/>
    </row>
    <row r="93" spans="1:1" x14ac:dyDescent="0.2">
      <c r="A93" s="185"/>
    </row>
    <row r="94" spans="1:1" x14ac:dyDescent="0.2">
      <c r="A94" s="185"/>
    </row>
    <row r="95" spans="1:1" x14ac:dyDescent="0.2">
      <c r="A95" s="185"/>
    </row>
    <row r="96" spans="1:1" x14ac:dyDescent="0.2">
      <c r="A96" s="185"/>
    </row>
    <row r="97" spans="1:1" x14ac:dyDescent="0.2">
      <c r="A97" s="185"/>
    </row>
    <row r="98" spans="1:1" x14ac:dyDescent="0.2">
      <c r="A98" s="185"/>
    </row>
    <row r="99" spans="1:1" x14ac:dyDescent="0.2">
      <c r="A99" s="185"/>
    </row>
    <row r="100" spans="1:1" x14ac:dyDescent="0.2">
      <c r="A100" s="185"/>
    </row>
    <row r="101" spans="1:1" x14ac:dyDescent="0.2">
      <c r="A101" s="185"/>
    </row>
    <row r="102" spans="1:1" x14ac:dyDescent="0.2">
      <c r="A102" s="185"/>
    </row>
    <row r="103" spans="1:1" x14ac:dyDescent="0.2">
      <c r="A103" s="185"/>
    </row>
    <row r="104" spans="1:1" x14ac:dyDescent="0.2">
      <c r="A104" s="185"/>
    </row>
    <row r="105" spans="1:1" x14ac:dyDescent="0.2">
      <c r="A105" s="185"/>
    </row>
    <row r="106" spans="1:1" x14ac:dyDescent="0.2">
      <c r="A106" s="185"/>
    </row>
    <row r="107" spans="1:1" x14ac:dyDescent="0.2">
      <c r="A107" s="185"/>
    </row>
    <row r="108" spans="1:1" x14ac:dyDescent="0.2">
      <c r="A108" s="185"/>
    </row>
    <row r="109" spans="1:1" x14ac:dyDescent="0.2">
      <c r="A109" s="185"/>
    </row>
    <row r="110" spans="1:1" x14ac:dyDescent="0.2">
      <c r="A110" s="185"/>
    </row>
    <row r="111" spans="1:1" x14ac:dyDescent="0.2">
      <c r="A111" s="185"/>
    </row>
    <row r="112" spans="1:1" x14ac:dyDescent="0.2">
      <c r="A112" s="185"/>
    </row>
    <row r="113" spans="1:1" x14ac:dyDescent="0.2">
      <c r="A113" s="185"/>
    </row>
    <row r="114" spans="1:1" x14ac:dyDescent="0.2">
      <c r="A114" s="185"/>
    </row>
    <row r="115" spans="1:1" x14ac:dyDescent="0.2">
      <c r="A115" s="185"/>
    </row>
    <row r="116" spans="1:1" x14ac:dyDescent="0.2">
      <c r="A116" s="185"/>
    </row>
    <row r="117" spans="1:1" x14ac:dyDescent="0.2">
      <c r="A117" s="185"/>
    </row>
    <row r="118" spans="1:1" x14ac:dyDescent="0.2">
      <c r="A118" s="185"/>
    </row>
    <row r="119" spans="1:1" x14ac:dyDescent="0.2">
      <c r="A119" s="185"/>
    </row>
    <row r="120" spans="1:1" x14ac:dyDescent="0.2">
      <c r="A120" s="185"/>
    </row>
    <row r="121" spans="1:1" x14ac:dyDescent="0.2">
      <c r="A121" s="185"/>
    </row>
    <row r="122" spans="1:1" x14ac:dyDescent="0.2">
      <c r="A122" s="185"/>
    </row>
    <row r="123" spans="1:1" x14ac:dyDescent="0.2">
      <c r="A123" s="185"/>
    </row>
    <row r="124" spans="1:1" x14ac:dyDescent="0.2">
      <c r="A124" s="185"/>
    </row>
    <row r="125" spans="1:1" x14ac:dyDescent="0.2">
      <c r="A125" s="185"/>
    </row>
    <row r="126" spans="1:1" x14ac:dyDescent="0.2">
      <c r="A126" s="185"/>
    </row>
    <row r="127" spans="1:1" x14ac:dyDescent="0.2">
      <c r="A127" s="185"/>
    </row>
    <row r="128" spans="1:1" x14ac:dyDescent="0.2">
      <c r="A128" s="185"/>
    </row>
    <row r="129" spans="1:1" x14ac:dyDescent="0.2">
      <c r="A129" s="185"/>
    </row>
    <row r="130" spans="1:1" x14ac:dyDescent="0.2">
      <c r="A130" s="185"/>
    </row>
    <row r="131" spans="1:1" x14ac:dyDescent="0.2">
      <c r="A131" s="185"/>
    </row>
    <row r="132" spans="1:1" x14ac:dyDescent="0.2">
      <c r="A132" s="185"/>
    </row>
    <row r="133" spans="1:1" x14ac:dyDescent="0.2">
      <c r="A133" s="185"/>
    </row>
    <row r="134" spans="1:1" x14ac:dyDescent="0.2">
      <c r="A134" s="185"/>
    </row>
    <row r="135" spans="1:1" x14ac:dyDescent="0.2">
      <c r="A135" s="185"/>
    </row>
    <row r="136" spans="1:1" x14ac:dyDescent="0.2">
      <c r="A136" s="185"/>
    </row>
    <row r="137" spans="1:1" x14ac:dyDescent="0.2">
      <c r="A137" s="185"/>
    </row>
    <row r="138" spans="1:1" x14ac:dyDescent="0.2">
      <c r="A138" s="185"/>
    </row>
    <row r="139" spans="1:1" x14ac:dyDescent="0.2">
      <c r="A139" s="185"/>
    </row>
    <row r="140" spans="1:1" x14ac:dyDescent="0.2">
      <c r="A140" s="185"/>
    </row>
    <row r="141" spans="1:1" x14ac:dyDescent="0.2">
      <c r="A141" s="185"/>
    </row>
    <row r="142" spans="1:1" x14ac:dyDescent="0.2">
      <c r="A142" s="185"/>
    </row>
    <row r="143" spans="1:1" x14ac:dyDescent="0.2">
      <c r="A143" s="185"/>
    </row>
    <row r="144" spans="1:1" x14ac:dyDescent="0.2">
      <c r="A144" s="185"/>
    </row>
    <row r="145" spans="1:15" x14ac:dyDescent="0.2">
      <c r="A145" s="185"/>
    </row>
    <row r="146" spans="1:15" x14ac:dyDescent="0.2">
      <c r="A146" s="185"/>
    </row>
    <row r="147" spans="1:15" x14ac:dyDescent="0.2">
      <c r="A147" s="185"/>
    </row>
    <row r="148" spans="1:15" x14ac:dyDescent="0.2">
      <c r="A148" s="185"/>
    </row>
    <row r="149" spans="1:15" x14ac:dyDescent="0.2">
      <c r="A149" s="185"/>
    </row>
    <row r="150" spans="1:15" x14ac:dyDescent="0.2">
      <c r="A150" s="185"/>
    </row>
    <row r="151" spans="1:15" x14ac:dyDescent="0.2">
      <c r="A151" s="185"/>
    </row>
    <row r="152" spans="1:15" x14ac:dyDescent="0.2">
      <c r="A152" s="185"/>
    </row>
    <row r="153" spans="1:15" x14ac:dyDescent="0.2">
      <c r="A153" s="185"/>
    </row>
    <row r="154" spans="1:15" x14ac:dyDescent="0.2">
      <c r="A154" s="185"/>
    </row>
    <row r="155" spans="1:15" x14ac:dyDescent="0.2">
      <c r="A155" s="185"/>
    </row>
    <row r="156" spans="1:15" x14ac:dyDescent="0.2">
      <c r="A156" s="185"/>
    </row>
    <row r="157" spans="1:15" x14ac:dyDescent="0.2">
      <c r="A157" s="185"/>
    </row>
    <row r="158" spans="1:15" s="97" customFormat="1" x14ac:dyDescent="0.2">
      <c r="A158" s="185"/>
      <c r="G158" s="98"/>
      <c r="H158" s="99"/>
      <c r="I158" s="197"/>
      <c r="J158" s="100"/>
      <c r="K158" s="100"/>
      <c r="L158" s="100"/>
      <c r="M158" s="100"/>
      <c r="N158" s="100"/>
      <c r="O158" s="100"/>
    </row>
    <row r="159" spans="1:15" s="97" customFormat="1" x14ac:dyDescent="0.2">
      <c r="A159" s="185"/>
      <c r="G159" s="98"/>
      <c r="H159" s="99"/>
      <c r="I159" s="197"/>
      <c r="J159" s="100"/>
      <c r="K159" s="100"/>
      <c r="L159" s="100"/>
      <c r="M159" s="100"/>
      <c r="N159" s="100"/>
      <c r="O159" s="100"/>
    </row>
    <row r="160" spans="1:15" s="97" customFormat="1" x14ac:dyDescent="0.2">
      <c r="A160" s="185"/>
      <c r="G160" s="98"/>
      <c r="H160" s="99"/>
      <c r="I160" s="197"/>
      <c r="J160" s="100"/>
      <c r="K160" s="100"/>
      <c r="L160" s="100"/>
      <c r="M160" s="100"/>
      <c r="N160" s="100"/>
      <c r="O160" s="100"/>
    </row>
    <row r="161" spans="1:15" s="97" customFormat="1" x14ac:dyDescent="0.2">
      <c r="A161" s="185"/>
      <c r="G161" s="98"/>
      <c r="H161" s="99"/>
      <c r="I161" s="197"/>
      <c r="J161" s="100"/>
      <c r="K161" s="100"/>
      <c r="L161" s="100"/>
      <c r="M161" s="100"/>
      <c r="N161" s="100"/>
      <c r="O161" s="100"/>
    </row>
    <row r="162" spans="1:15" s="97" customFormat="1" x14ac:dyDescent="0.2">
      <c r="A162" s="185"/>
      <c r="G162" s="98"/>
      <c r="H162" s="99"/>
      <c r="I162" s="197"/>
      <c r="J162" s="100"/>
      <c r="K162" s="100"/>
      <c r="L162" s="100"/>
      <c r="M162" s="100"/>
      <c r="N162" s="100"/>
      <c r="O162" s="100"/>
    </row>
    <row r="163" spans="1:15" s="97" customFormat="1" x14ac:dyDescent="0.2">
      <c r="A163" s="185"/>
      <c r="G163" s="98"/>
      <c r="H163" s="99"/>
      <c r="I163" s="197"/>
      <c r="J163" s="100"/>
      <c r="K163" s="100"/>
      <c r="L163" s="100"/>
      <c r="M163" s="100"/>
      <c r="N163" s="100"/>
      <c r="O163" s="100"/>
    </row>
    <row r="164" spans="1:15" s="97" customFormat="1" x14ac:dyDescent="0.2">
      <c r="A164" s="185"/>
      <c r="G164" s="98"/>
      <c r="H164" s="99"/>
      <c r="I164" s="197"/>
      <c r="J164" s="100"/>
      <c r="K164" s="100"/>
      <c r="L164" s="100"/>
      <c r="M164" s="100"/>
      <c r="N164" s="100"/>
      <c r="O164" s="100"/>
    </row>
    <row r="165" spans="1:15" s="97" customFormat="1" x14ac:dyDescent="0.2">
      <c r="A165" s="185"/>
      <c r="G165" s="98"/>
      <c r="H165" s="99"/>
      <c r="I165" s="197"/>
      <c r="J165" s="100"/>
      <c r="K165" s="100"/>
      <c r="L165" s="100"/>
      <c r="M165" s="100"/>
      <c r="N165" s="100"/>
      <c r="O165" s="100"/>
    </row>
    <row r="166" spans="1:15" s="97" customFormat="1" x14ac:dyDescent="0.2">
      <c r="A166" s="185"/>
      <c r="G166" s="98"/>
      <c r="H166" s="99"/>
      <c r="I166" s="197"/>
      <c r="J166" s="100"/>
      <c r="K166" s="100"/>
      <c r="L166" s="100"/>
      <c r="M166" s="100"/>
      <c r="N166" s="100"/>
      <c r="O166" s="100"/>
    </row>
    <row r="167" spans="1:15" s="97" customFormat="1" x14ac:dyDescent="0.2">
      <c r="A167" s="185"/>
      <c r="G167" s="98"/>
      <c r="H167" s="99"/>
      <c r="I167" s="197"/>
      <c r="J167" s="100"/>
      <c r="K167" s="100"/>
      <c r="L167" s="100"/>
      <c r="M167" s="100"/>
      <c r="N167" s="100"/>
      <c r="O167" s="100"/>
    </row>
    <row r="168" spans="1:15" s="97" customFormat="1" x14ac:dyDescent="0.2">
      <c r="A168" s="185"/>
      <c r="G168" s="98"/>
      <c r="H168" s="99"/>
      <c r="I168" s="197"/>
      <c r="J168" s="100"/>
      <c r="K168" s="100"/>
      <c r="L168" s="100"/>
      <c r="M168" s="100"/>
      <c r="N168" s="100"/>
      <c r="O168" s="100"/>
    </row>
    <row r="169" spans="1:15" s="97" customFormat="1" x14ac:dyDescent="0.2">
      <c r="A169" s="185"/>
      <c r="G169" s="98"/>
      <c r="H169" s="99"/>
      <c r="I169" s="197"/>
      <c r="J169" s="100"/>
      <c r="K169" s="100"/>
      <c r="L169" s="100"/>
      <c r="M169" s="100"/>
      <c r="N169" s="100"/>
      <c r="O169" s="100"/>
    </row>
    <row r="170" spans="1:15" s="97" customFormat="1" x14ac:dyDescent="0.2">
      <c r="A170" s="185"/>
      <c r="G170" s="98"/>
      <c r="H170" s="99"/>
      <c r="I170" s="197"/>
      <c r="J170" s="100"/>
      <c r="K170" s="100"/>
      <c r="L170" s="100"/>
      <c r="M170" s="100"/>
      <c r="N170" s="100"/>
      <c r="O170" s="100"/>
    </row>
    <row r="171" spans="1:15" s="97" customFormat="1" x14ac:dyDescent="0.2">
      <c r="A171" s="185"/>
      <c r="G171" s="98"/>
      <c r="H171" s="99"/>
      <c r="I171" s="197"/>
      <c r="J171" s="100"/>
      <c r="K171" s="100"/>
      <c r="L171" s="100"/>
      <c r="M171" s="100"/>
      <c r="N171" s="100"/>
      <c r="O171" s="100"/>
    </row>
    <row r="172" spans="1:15" s="97" customFormat="1" x14ac:dyDescent="0.2">
      <c r="A172" s="185"/>
      <c r="G172" s="98"/>
      <c r="H172" s="99"/>
      <c r="I172" s="197"/>
      <c r="J172" s="100"/>
      <c r="K172" s="100"/>
      <c r="L172" s="100"/>
      <c r="M172" s="100"/>
      <c r="N172" s="100"/>
      <c r="O172" s="100"/>
    </row>
    <row r="173" spans="1:15" s="97" customFormat="1" x14ac:dyDescent="0.2">
      <c r="A173" s="185"/>
      <c r="G173" s="98"/>
      <c r="H173" s="99"/>
      <c r="I173" s="197"/>
      <c r="J173" s="100"/>
      <c r="K173" s="100"/>
      <c r="L173" s="100"/>
      <c r="M173" s="100"/>
      <c r="N173" s="100"/>
      <c r="O173" s="100"/>
    </row>
    <row r="174" spans="1:15" s="97" customFormat="1" x14ac:dyDescent="0.2">
      <c r="A174" s="185"/>
      <c r="G174" s="98"/>
      <c r="H174" s="99"/>
      <c r="I174" s="197"/>
      <c r="J174" s="100"/>
      <c r="K174" s="100"/>
      <c r="L174" s="100"/>
      <c r="M174" s="100"/>
      <c r="N174" s="100"/>
      <c r="O174" s="100"/>
    </row>
    <row r="175" spans="1:15" s="97" customFormat="1" x14ac:dyDescent="0.2">
      <c r="A175" s="185"/>
      <c r="G175" s="98"/>
      <c r="H175" s="99"/>
      <c r="I175" s="197"/>
      <c r="J175" s="100"/>
      <c r="K175" s="100"/>
      <c r="L175" s="100"/>
      <c r="M175" s="100"/>
      <c r="N175" s="100"/>
      <c r="O175" s="100"/>
    </row>
    <row r="176" spans="1:15" s="97" customFormat="1" x14ac:dyDescent="0.2">
      <c r="A176" s="185"/>
      <c r="G176" s="98"/>
      <c r="H176" s="99"/>
      <c r="I176" s="197"/>
      <c r="J176" s="100"/>
      <c r="K176" s="100"/>
      <c r="L176" s="100"/>
      <c r="M176" s="100"/>
      <c r="N176" s="100"/>
      <c r="O176" s="100"/>
    </row>
    <row r="177" spans="1:15" s="97" customFormat="1" x14ac:dyDescent="0.2">
      <c r="A177" s="185"/>
      <c r="G177" s="98"/>
      <c r="H177" s="99"/>
      <c r="I177" s="197"/>
      <c r="J177" s="100"/>
      <c r="K177" s="100"/>
      <c r="L177" s="100"/>
      <c r="M177" s="100"/>
      <c r="N177" s="100"/>
      <c r="O177" s="100"/>
    </row>
    <row r="178" spans="1:15" s="97" customFormat="1" x14ac:dyDescent="0.2">
      <c r="A178" s="185"/>
      <c r="G178" s="98"/>
      <c r="H178" s="99"/>
      <c r="I178" s="197"/>
      <c r="J178" s="100"/>
      <c r="K178" s="100"/>
      <c r="L178" s="100"/>
      <c r="M178" s="100"/>
      <c r="N178" s="100"/>
      <c r="O178" s="100"/>
    </row>
    <row r="179" spans="1:15" s="97" customFormat="1" x14ac:dyDescent="0.2">
      <c r="A179" s="185"/>
      <c r="G179" s="98"/>
      <c r="H179" s="99"/>
      <c r="I179" s="197"/>
      <c r="J179" s="100"/>
      <c r="K179" s="100"/>
      <c r="L179" s="100"/>
      <c r="M179" s="100"/>
      <c r="N179" s="100"/>
      <c r="O179" s="100"/>
    </row>
    <row r="180" spans="1:15" s="97" customFormat="1" x14ac:dyDescent="0.2">
      <c r="A180" s="185"/>
      <c r="G180" s="98"/>
      <c r="H180" s="99"/>
      <c r="I180" s="197"/>
      <c r="J180" s="100"/>
      <c r="K180" s="100"/>
      <c r="L180" s="100"/>
      <c r="M180" s="100"/>
      <c r="N180" s="100"/>
      <c r="O180" s="100"/>
    </row>
    <row r="181" spans="1:15" s="97" customFormat="1" x14ac:dyDescent="0.2">
      <c r="A181" s="185"/>
      <c r="G181" s="98"/>
      <c r="H181" s="99"/>
      <c r="I181" s="197"/>
      <c r="J181" s="100"/>
      <c r="K181" s="100"/>
      <c r="L181" s="100"/>
      <c r="M181" s="100"/>
      <c r="N181" s="100"/>
      <c r="O181" s="100"/>
    </row>
    <row r="182" spans="1:15" s="97" customFormat="1" x14ac:dyDescent="0.2">
      <c r="A182" s="185"/>
      <c r="G182" s="98"/>
      <c r="H182" s="99"/>
      <c r="I182" s="197"/>
      <c r="J182" s="100"/>
      <c r="K182" s="100"/>
      <c r="L182" s="100"/>
      <c r="M182" s="100"/>
      <c r="N182" s="100"/>
      <c r="O182" s="100"/>
    </row>
    <row r="183" spans="1:15" s="97" customFormat="1" x14ac:dyDescent="0.2">
      <c r="A183" s="185"/>
      <c r="G183" s="98"/>
      <c r="H183" s="99"/>
      <c r="I183" s="197"/>
      <c r="J183" s="100"/>
      <c r="K183" s="100"/>
      <c r="L183" s="100"/>
      <c r="M183" s="100"/>
      <c r="N183" s="100"/>
      <c r="O183" s="100"/>
    </row>
    <row r="184" spans="1:15" s="97" customFormat="1" x14ac:dyDescent="0.2">
      <c r="A184" s="185"/>
      <c r="G184" s="98"/>
      <c r="H184" s="99"/>
      <c r="I184" s="197"/>
      <c r="J184" s="100"/>
      <c r="K184" s="100"/>
      <c r="L184" s="100"/>
      <c r="M184" s="100"/>
      <c r="N184" s="100"/>
      <c r="O184" s="100"/>
    </row>
    <row r="185" spans="1:15" s="97" customFormat="1" x14ac:dyDescent="0.2">
      <c r="A185" s="185"/>
      <c r="G185" s="98"/>
      <c r="H185" s="99"/>
      <c r="I185" s="197"/>
      <c r="J185" s="100"/>
      <c r="K185" s="100"/>
      <c r="L185" s="100"/>
      <c r="M185" s="100"/>
      <c r="N185" s="100"/>
      <c r="O185" s="100"/>
    </row>
    <row r="186" spans="1:15" s="97" customFormat="1" x14ac:dyDescent="0.2">
      <c r="A186" s="185"/>
      <c r="G186" s="98"/>
      <c r="H186" s="99"/>
      <c r="I186" s="197"/>
      <c r="J186" s="100"/>
      <c r="K186" s="100"/>
      <c r="L186" s="100"/>
      <c r="M186" s="100"/>
      <c r="N186" s="100"/>
      <c r="O186" s="100"/>
    </row>
    <row r="187" spans="1:15" s="97" customFormat="1" x14ac:dyDescent="0.2">
      <c r="A187" s="185"/>
      <c r="G187" s="98"/>
      <c r="H187" s="99"/>
      <c r="I187" s="197"/>
      <c r="J187" s="100"/>
      <c r="K187" s="100"/>
      <c r="L187" s="100"/>
      <c r="M187" s="100"/>
      <c r="N187" s="100"/>
      <c r="O187" s="100"/>
    </row>
    <row r="188" spans="1:15" s="97" customFormat="1" x14ac:dyDescent="0.2">
      <c r="A188" s="185"/>
      <c r="G188" s="98"/>
      <c r="H188" s="99"/>
      <c r="I188" s="197"/>
      <c r="J188" s="100"/>
      <c r="K188" s="100"/>
      <c r="L188" s="100"/>
      <c r="M188" s="100"/>
      <c r="N188" s="100"/>
      <c r="O188" s="100"/>
    </row>
    <row r="189" spans="1:15" s="97" customFormat="1" x14ac:dyDescent="0.2">
      <c r="A189" s="185"/>
      <c r="G189" s="98"/>
      <c r="H189" s="99"/>
      <c r="I189" s="197"/>
      <c r="J189" s="100"/>
      <c r="K189" s="100"/>
      <c r="L189" s="100"/>
      <c r="M189" s="100"/>
      <c r="N189" s="100"/>
      <c r="O189" s="100"/>
    </row>
    <row r="190" spans="1:15" s="97" customFormat="1" x14ac:dyDescent="0.2">
      <c r="A190" s="185"/>
      <c r="G190" s="98"/>
      <c r="H190" s="99"/>
      <c r="I190" s="197"/>
      <c r="J190" s="100"/>
      <c r="K190" s="100"/>
      <c r="L190" s="100"/>
      <c r="M190" s="100"/>
      <c r="N190" s="100"/>
      <c r="O190" s="100"/>
    </row>
    <row r="191" spans="1:15" s="97" customFormat="1" x14ac:dyDescent="0.2">
      <c r="A191" s="185"/>
      <c r="G191" s="98"/>
      <c r="H191" s="99"/>
      <c r="I191" s="197"/>
      <c r="J191" s="100"/>
      <c r="K191" s="100"/>
      <c r="L191" s="100"/>
      <c r="M191" s="100"/>
      <c r="N191" s="100"/>
      <c r="O191" s="100"/>
    </row>
    <row r="192" spans="1:15" s="97" customFormat="1" x14ac:dyDescent="0.2">
      <c r="A192" s="185"/>
      <c r="G192" s="98"/>
      <c r="H192" s="99"/>
      <c r="I192" s="197"/>
      <c r="J192" s="100"/>
      <c r="K192" s="100"/>
      <c r="L192" s="100"/>
      <c r="M192" s="100"/>
      <c r="N192" s="100"/>
      <c r="O192" s="100"/>
    </row>
    <row r="193" spans="1:15" s="97" customFormat="1" x14ac:dyDescent="0.2">
      <c r="A193" s="185"/>
      <c r="G193" s="98"/>
      <c r="H193" s="99"/>
      <c r="I193" s="197"/>
      <c r="J193" s="100"/>
      <c r="K193" s="100"/>
      <c r="L193" s="100"/>
      <c r="M193" s="100"/>
      <c r="N193" s="100"/>
      <c r="O193" s="100"/>
    </row>
    <row r="194" spans="1:15" s="97" customFormat="1" x14ac:dyDescent="0.2">
      <c r="A194" s="185"/>
      <c r="G194" s="98"/>
      <c r="H194" s="99"/>
      <c r="I194" s="197"/>
      <c r="J194" s="100"/>
      <c r="K194" s="100"/>
      <c r="L194" s="100"/>
      <c r="M194" s="100"/>
      <c r="N194" s="100"/>
      <c r="O194" s="100"/>
    </row>
    <row r="195" spans="1:15" s="97" customFormat="1" x14ac:dyDescent="0.2">
      <c r="A195" s="185"/>
      <c r="G195" s="98"/>
      <c r="H195" s="99"/>
      <c r="I195" s="197"/>
      <c r="J195" s="100"/>
      <c r="K195" s="100"/>
      <c r="L195" s="100"/>
      <c r="M195" s="100"/>
      <c r="N195" s="100"/>
      <c r="O195" s="100"/>
    </row>
    <row r="196" spans="1:15" s="97" customFormat="1" x14ac:dyDescent="0.2">
      <c r="A196" s="185"/>
      <c r="G196" s="98"/>
      <c r="H196" s="99"/>
      <c r="I196" s="197"/>
      <c r="J196" s="100"/>
      <c r="K196" s="100"/>
      <c r="L196" s="100"/>
      <c r="M196" s="100"/>
      <c r="N196" s="100"/>
      <c r="O196" s="100"/>
    </row>
    <row r="197" spans="1:15" s="97" customFormat="1" x14ac:dyDescent="0.2">
      <c r="A197" s="185"/>
      <c r="G197" s="98"/>
      <c r="H197" s="99"/>
      <c r="I197" s="197"/>
      <c r="J197" s="100"/>
      <c r="K197" s="100"/>
      <c r="L197" s="100"/>
      <c r="M197" s="100"/>
      <c r="N197" s="100"/>
      <c r="O197" s="100"/>
    </row>
    <row r="198" spans="1:15" s="97" customFormat="1" x14ac:dyDescent="0.2">
      <c r="A198" s="185"/>
      <c r="G198" s="98"/>
      <c r="H198" s="99"/>
      <c r="I198" s="197"/>
      <c r="J198" s="100"/>
      <c r="K198" s="100"/>
      <c r="L198" s="100"/>
      <c r="M198" s="100"/>
      <c r="N198" s="100"/>
      <c r="O198" s="100"/>
    </row>
    <row r="199" spans="1:15" s="97" customFormat="1" x14ac:dyDescent="0.2">
      <c r="A199" s="185"/>
      <c r="G199" s="98"/>
      <c r="H199" s="99"/>
      <c r="I199" s="197"/>
      <c r="J199" s="100"/>
      <c r="K199" s="100"/>
      <c r="L199" s="100"/>
      <c r="M199" s="100"/>
      <c r="N199" s="100"/>
      <c r="O199" s="100"/>
    </row>
    <row r="200" spans="1:15" s="97" customFormat="1" x14ac:dyDescent="0.2">
      <c r="A200" s="185"/>
      <c r="G200" s="98"/>
      <c r="H200" s="99"/>
      <c r="I200" s="197"/>
      <c r="J200" s="100"/>
      <c r="K200" s="100"/>
      <c r="L200" s="100"/>
      <c r="M200" s="100"/>
      <c r="N200" s="100"/>
      <c r="O200" s="100"/>
    </row>
    <row r="201" spans="1:15" s="97" customFormat="1" x14ac:dyDescent="0.2">
      <c r="A201" s="185"/>
      <c r="G201" s="98"/>
      <c r="H201" s="99"/>
      <c r="I201" s="197"/>
      <c r="J201" s="100"/>
      <c r="K201" s="100"/>
      <c r="L201" s="100"/>
      <c r="M201" s="100"/>
      <c r="N201" s="100"/>
      <c r="O201" s="100"/>
    </row>
    <row r="202" spans="1:15" s="97" customFormat="1" x14ac:dyDescent="0.2">
      <c r="A202" s="185"/>
      <c r="G202" s="98"/>
      <c r="H202" s="99"/>
      <c r="I202" s="197"/>
      <c r="J202" s="100"/>
      <c r="K202" s="100"/>
      <c r="L202" s="100"/>
      <c r="M202" s="100"/>
      <c r="N202" s="100"/>
      <c r="O202" s="100"/>
    </row>
    <row r="203" spans="1:15" s="97" customFormat="1" x14ac:dyDescent="0.2">
      <c r="A203" s="185"/>
      <c r="G203" s="98"/>
      <c r="H203" s="99"/>
      <c r="I203" s="197"/>
      <c r="J203" s="100"/>
      <c r="K203" s="100"/>
      <c r="L203" s="100"/>
      <c r="M203" s="100"/>
      <c r="N203" s="100"/>
      <c r="O203" s="100"/>
    </row>
    <row r="204" spans="1:15" s="97" customFormat="1" x14ac:dyDescent="0.2">
      <c r="A204" s="185"/>
      <c r="G204" s="98"/>
      <c r="H204" s="99"/>
      <c r="I204" s="197"/>
      <c r="J204" s="100"/>
      <c r="K204" s="100"/>
      <c r="L204" s="100"/>
      <c r="M204" s="100"/>
      <c r="N204" s="100"/>
      <c r="O204" s="100"/>
    </row>
    <row r="205" spans="1:15" s="97" customFormat="1" x14ac:dyDescent="0.2">
      <c r="A205" s="185"/>
      <c r="G205" s="98"/>
      <c r="H205" s="99"/>
      <c r="I205" s="197"/>
      <c r="J205" s="100"/>
      <c r="K205" s="100"/>
      <c r="L205" s="100"/>
      <c r="M205" s="100"/>
      <c r="N205" s="100"/>
      <c r="O205" s="100"/>
    </row>
    <row r="206" spans="1:15" s="97" customFormat="1" x14ac:dyDescent="0.2">
      <c r="A206" s="185"/>
      <c r="G206" s="98"/>
      <c r="H206" s="99"/>
      <c r="I206" s="197"/>
      <c r="J206" s="100"/>
      <c r="K206" s="100"/>
      <c r="L206" s="100"/>
      <c r="M206" s="100"/>
      <c r="N206" s="100"/>
      <c r="O206" s="100"/>
    </row>
    <row r="207" spans="1:15" s="97" customFormat="1" x14ac:dyDescent="0.2">
      <c r="A207" s="185"/>
      <c r="G207" s="98"/>
      <c r="H207" s="99"/>
      <c r="I207" s="197"/>
      <c r="J207" s="100"/>
      <c r="K207" s="100"/>
      <c r="L207" s="100"/>
      <c r="M207" s="100"/>
      <c r="N207" s="100"/>
      <c r="O207" s="100"/>
    </row>
    <row r="208" spans="1:15" s="97" customFormat="1" x14ac:dyDescent="0.2">
      <c r="A208" s="185"/>
      <c r="G208" s="98"/>
      <c r="H208" s="99"/>
      <c r="I208" s="197"/>
      <c r="J208" s="100"/>
      <c r="K208" s="100"/>
      <c r="L208" s="100"/>
      <c r="M208" s="100"/>
      <c r="N208" s="100"/>
      <c r="O208" s="100"/>
    </row>
    <row r="209" spans="1:15" s="97" customFormat="1" x14ac:dyDescent="0.2">
      <c r="A209" s="185"/>
      <c r="G209" s="98"/>
      <c r="H209" s="99"/>
      <c r="I209" s="197"/>
      <c r="J209" s="100"/>
      <c r="K209" s="100"/>
      <c r="L209" s="100"/>
      <c r="M209" s="100"/>
      <c r="N209" s="100"/>
      <c r="O209" s="100"/>
    </row>
    <row r="210" spans="1:15" s="97" customFormat="1" x14ac:dyDescent="0.2">
      <c r="A210" s="185"/>
      <c r="G210" s="98"/>
      <c r="H210" s="99"/>
      <c r="I210" s="197"/>
      <c r="J210" s="100"/>
      <c r="K210" s="100"/>
      <c r="L210" s="100"/>
      <c r="M210" s="100"/>
      <c r="N210" s="100"/>
      <c r="O210" s="100"/>
    </row>
    <row r="211" spans="1:15" s="97" customFormat="1" x14ac:dyDescent="0.2">
      <c r="A211" s="185"/>
      <c r="G211" s="98"/>
      <c r="H211" s="99"/>
      <c r="I211" s="197"/>
      <c r="J211" s="100"/>
      <c r="K211" s="100"/>
      <c r="L211" s="100"/>
      <c r="M211" s="100"/>
      <c r="N211" s="100"/>
      <c r="O211" s="100"/>
    </row>
    <row r="212" spans="1:15" s="97" customFormat="1" x14ac:dyDescent="0.2">
      <c r="A212" s="185"/>
      <c r="G212" s="98"/>
      <c r="H212" s="99"/>
      <c r="I212" s="197"/>
      <c r="J212" s="100"/>
      <c r="K212" s="100"/>
      <c r="L212" s="100"/>
      <c r="M212" s="100"/>
      <c r="N212" s="100"/>
      <c r="O212" s="100"/>
    </row>
    <row r="213" spans="1:15" s="97" customFormat="1" x14ac:dyDescent="0.2">
      <c r="A213" s="185"/>
      <c r="G213" s="98"/>
      <c r="H213" s="99"/>
      <c r="I213" s="197"/>
      <c r="J213" s="100"/>
      <c r="K213" s="100"/>
      <c r="L213" s="100"/>
      <c r="M213" s="100"/>
      <c r="N213" s="100"/>
      <c r="O213" s="100"/>
    </row>
    <row r="214" spans="1:15" s="97" customFormat="1" x14ac:dyDescent="0.2">
      <c r="A214" s="185"/>
      <c r="G214" s="98"/>
      <c r="H214" s="99"/>
      <c r="I214" s="197"/>
      <c r="J214" s="100"/>
      <c r="K214" s="100"/>
      <c r="L214" s="100"/>
      <c r="M214" s="100"/>
      <c r="N214" s="100"/>
      <c r="O214" s="100"/>
    </row>
    <row r="215" spans="1:15" s="97" customFormat="1" x14ac:dyDescent="0.2">
      <c r="A215" s="185"/>
      <c r="G215" s="98"/>
      <c r="H215" s="99"/>
      <c r="I215" s="197"/>
      <c r="J215" s="100"/>
      <c r="K215" s="100"/>
      <c r="L215" s="100"/>
      <c r="M215" s="100"/>
      <c r="N215" s="100"/>
      <c r="O215" s="100"/>
    </row>
    <row r="216" spans="1:15" s="97" customFormat="1" x14ac:dyDescent="0.2">
      <c r="A216" s="185"/>
      <c r="G216" s="98"/>
      <c r="H216" s="99"/>
      <c r="I216" s="197"/>
      <c r="J216" s="100"/>
      <c r="K216" s="100"/>
      <c r="L216" s="100"/>
      <c r="M216" s="100"/>
      <c r="N216" s="100"/>
      <c r="O216" s="100"/>
    </row>
    <row r="217" spans="1:15" s="97" customFormat="1" x14ac:dyDescent="0.2">
      <c r="A217" s="185"/>
      <c r="G217" s="98"/>
      <c r="H217" s="99"/>
      <c r="I217" s="197"/>
      <c r="J217" s="100"/>
      <c r="K217" s="100"/>
      <c r="L217" s="100"/>
      <c r="M217" s="100"/>
      <c r="N217" s="100"/>
      <c r="O217" s="100"/>
    </row>
    <row r="218" spans="1:15" s="97" customFormat="1" x14ac:dyDescent="0.2">
      <c r="A218" s="185"/>
      <c r="G218" s="98"/>
      <c r="H218" s="99"/>
      <c r="I218" s="197"/>
      <c r="J218" s="100"/>
      <c r="K218" s="100"/>
      <c r="L218" s="100"/>
      <c r="M218" s="100"/>
      <c r="N218" s="100"/>
      <c r="O218" s="100"/>
    </row>
    <row r="219" spans="1:15" s="97" customFormat="1" x14ac:dyDescent="0.2">
      <c r="A219" s="185"/>
      <c r="G219" s="98"/>
      <c r="H219" s="99"/>
      <c r="I219" s="197"/>
      <c r="J219" s="100"/>
      <c r="K219" s="100"/>
      <c r="L219" s="100"/>
      <c r="M219" s="100"/>
      <c r="N219" s="100"/>
      <c r="O219" s="100"/>
    </row>
    <row r="220" spans="1:15" s="97" customFormat="1" x14ac:dyDescent="0.2">
      <c r="A220" s="185"/>
      <c r="G220" s="98"/>
      <c r="H220" s="99"/>
      <c r="I220" s="197"/>
      <c r="J220" s="100"/>
      <c r="K220" s="100"/>
      <c r="L220" s="100"/>
      <c r="M220" s="100"/>
      <c r="N220" s="100"/>
      <c r="O220" s="100"/>
    </row>
    <row r="221" spans="1:15" s="97" customFormat="1" x14ac:dyDescent="0.2">
      <c r="A221" s="185"/>
      <c r="G221" s="98"/>
      <c r="H221" s="99"/>
      <c r="I221" s="197"/>
      <c r="J221" s="100"/>
      <c r="K221" s="100"/>
      <c r="L221" s="100"/>
      <c r="M221" s="100"/>
      <c r="N221" s="100"/>
      <c r="O221" s="100"/>
    </row>
    <row r="222" spans="1:15" s="97" customFormat="1" x14ac:dyDescent="0.2">
      <c r="A222" s="185"/>
      <c r="G222" s="98"/>
      <c r="H222" s="99"/>
      <c r="I222" s="197"/>
      <c r="J222" s="100"/>
      <c r="K222" s="100"/>
      <c r="L222" s="100"/>
      <c r="M222" s="100"/>
      <c r="N222" s="100"/>
      <c r="O222" s="100"/>
    </row>
    <row r="223" spans="1:15" s="97" customFormat="1" x14ac:dyDescent="0.2">
      <c r="A223" s="185"/>
      <c r="G223" s="98"/>
      <c r="H223" s="99"/>
      <c r="I223" s="197"/>
      <c r="J223" s="100"/>
      <c r="K223" s="100"/>
      <c r="L223" s="100"/>
      <c r="M223" s="100"/>
      <c r="N223" s="100"/>
      <c r="O223" s="100"/>
    </row>
    <row r="224" spans="1:15" s="97" customFormat="1" x14ac:dyDescent="0.2">
      <c r="A224" s="185"/>
      <c r="G224" s="98"/>
      <c r="H224" s="99"/>
      <c r="I224" s="197"/>
      <c r="J224" s="100"/>
      <c r="K224" s="100"/>
      <c r="L224" s="100"/>
      <c r="M224" s="100"/>
      <c r="N224" s="100"/>
      <c r="O224" s="100"/>
    </row>
    <row r="225" spans="1:15" s="97" customFormat="1" x14ac:dyDescent="0.2">
      <c r="A225" s="185"/>
      <c r="G225" s="98"/>
      <c r="H225" s="99"/>
      <c r="I225" s="197"/>
      <c r="J225" s="100"/>
      <c r="K225" s="100"/>
      <c r="L225" s="100"/>
      <c r="M225" s="100"/>
      <c r="N225" s="100"/>
      <c r="O225" s="100"/>
    </row>
    <row r="226" spans="1:15" s="97" customFormat="1" x14ac:dyDescent="0.2">
      <c r="A226" s="185"/>
      <c r="G226" s="98"/>
      <c r="H226" s="99"/>
      <c r="I226" s="197"/>
      <c r="J226" s="100"/>
      <c r="K226" s="100"/>
      <c r="L226" s="100"/>
      <c r="M226" s="100"/>
      <c r="N226" s="100"/>
      <c r="O226" s="100"/>
    </row>
    <row r="227" spans="1:15" s="97" customFormat="1" x14ac:dyDescent="0.2">
      <c r="A227" s="185"/>
      <c r="G227" s="98"/>
      <c r="H227" s="99"/>
      <c r="I227" s="197"/>
      <c r="J227" s="100"/>
      <c r="K227" s="100"/>
      <c r="L227" s="100"/>
      <c r="M227" s="100"/>
      <c r="N227" s="100"/>
      <c r="O227" s="100"/>
    </row>
    <row r="228" spans="1:15" s="97" customFormat="1" x14ac:dyDescent="0.2">
      <c r="A228" s="185"/>
      <c r="G228" s="98"/>
      <c r="H228" s="99"/>
      <c r="I228" s="197"/>
      <c r="J228" s="100"/>
      <c r="K228" s="100"/>
      <c r="L228" s="100"/>
      <c r="M228" s="100"/>
      <c r="N228" s="100"/>
      <c r="O228" s="100"/>
    </row>
    <row r="229" spans="1:15" s="97" customFormat="1" x14ac:dyDescent="0.2">
      <c r="A229" s="185"/>
      <c r="G229" s="98"/>
      <c r="H229" s="99"/>
      <c r="I229" s="197"/>
      <c r="J229" s="100"/>
      <c r="K229" s="100"/>
      <c r="L229" s="100"/>
      <c r="M229" s="100"/>
      <c r="N229" s="100"/>
      <c r="O229" s="100"/>
    </row>
    <row r="230" spans="1:15" s="97" customFormat="1" x14ac:dyDescent="0.2">
      <c r="A230" s="185"/>
      <c r="G230" s="98"/>
      <c r="H230" s="99"/>
      <c r="I230" s="197"/>
      <c r="J230" s="100"/>
      <c r="K230" s="100"/>
      <c r="L230" s="100"/>
      <c r="M230" s="100"/>
      <c r="N230" s="100"/>
      <c r="O230" s="100"/>
    </row>
    <row r="231" spans="1:15" s="97" customFormat="1" x14ac:dyDescent="0.2">
      <c r="A231" s="185"/>
      <c r="G231" s="98"/>
      <c r="H231" s="99"/>
      <c r="I231" s="197"/>
      <c r="J231" s="100"/>
      <c r="K231" s="100"/>
      <c r="L231" s="100"/>
      <c r="M231" s="100"/>
      <c r="N231" s="100"/>
      <c r="O231" s="100"/>
    </row>
    <row r="232" spans="1:15" s="97" customFormat="1" x14ac:dyDescent="0.2">
      <c r="A232" s="185"/>
      <c r="G232" s="98"/>
      <c r="H232" s="99"/>
      <c r="I232" s="197"/>
      <c r="J232" s="100"/>
      <c r="K232" s="100"/>
      <c r="L232" s="100"/>
      <c r="M232" s="100"/>
      <c r="N232" s="100"/>
      <c r="O232" s="100"/>
    </row>
    <row r="233" spans="1:15" s="97" customFormat="1" x14ac:dyDescent="0.2">
      <c r="A233" s="185"/>
      <c r="G233" s="98"/>
      <c r="H233" s="99"/>
      <c r="I233" s="197"/>
      <c r="J233" s="100"/>
      <c r="K233" s="100"/>
      <c r="L233" s="100"/>
      <c r="M233" s="100"/>
      <c r="N233" s="100"/>
      <c r="O233" s="100"/>
    </row>
    <row r="234" spans="1:15" s="97" customFormat="1" x14ac:dyDescent="0.2">
      <c r="A234" s="185"/>
      <c r="G234" s="98"/>
      <c r="H234" s="99"/>
      <c r="I234" s="197"/>
      <c r="J234" s="100"/>
      <c r="K234" s="100"/>
      <c r="L234" s="100"/>
      <c r="M234" s="100"/>
      <c r="N234" s="100"/>
      <c r="O234" s="100"/>
    </row>
    <row r="235" spans="1:15" s="97" customFormat="1" x14ac:dyDescent="0.2">
      <c r="A235" s="185"/>
      <c r="G235" s="98"/>
      <c r="H235" s="99"/>
      <c r="I235" s="197"/>
      <c r="J235" s="100"/>
      <c r="K235" s="100"/>
      <c r="L235" s="100"/>
      <c r="M235" s="100"/>
      <c r="N235" s="100"/>
      <c r="O235" s="100"/>
    </row>
    <row r="236" spans="1:15" s="97" customFormat="1" x14ac:dyDescent="0.2">
      <c r="A236" s="185"/>
      <c r="G236" s="98"/>
      <c r="H236" s="99"/>
      <c r="I236" s="197"/>
      <c r="J236" s="100"/>
      <c r="K236" s="100"/>
      <c r="L236" s="100"/>
      <c r="M236" s="100"/>
      <c r="N236" s="100"/>
      <c r="O236" s="100"/>
    </row>
    <row r="237" spans="1:15" s="97" customFormat="1" x14ac:dyDescent="0.2">
      <c r="A237" s="185"/>
      <c r="G237" s="98"/>
      <c r="H237" s="99"/>
      <c r="I237" s="197"/>
      <c r="J237" s="100"/>
      <c r="K237" s="100"/>
      <c r="L237" s="100"/>
      <c r="M237" s="100"/>
      <c r="N237" s="100"/>
      <c r="O237" s="100"/>
    </row>
    <row r="238" spans="1:15" s="97" customFormat="1" x14ac:dyDescent="0.2">
      <c r="A238" s="185"/>
      <c r="G238" s="98"/>
      <c r="H238" s="99"/>
      <c r="I238" s="197"/>
      <c r="J238" s="100"/>
      <c r="K238" s="100"/>
      <c r="L238" s="100"/>
      <c r="M238" s="100"/>
      <c r="N238" s="100"/>
      <c r="O238" s="100"/>
    </row>
    <row r="239" spans="1:15" s="97" customFormat="1" x14ac:dyDescent="0.2">
      <c r="A239" s="185"/>
      <c r="G239" s="98"/>
      <c r="H239" s="99"/>
      <c r="I239" s="197"/>
      <c r="J239" s="100"/>
      <c r="K239" s="100"/>
      <c r="L239" s="100"/>
      <c r="M239" s="100"/>
      <c r="N239" s="100"/>
      <c r="O239" s="100"/>
    </row>
    <row r="240" spans="1:15" s="97" customFormat="1" x14ac:dyDescent="0.2">
      <c r="A240" s="185"/>
      <c r="G240" s="98"/>
      <c r="H240" s="99"/>
      <c r="I240" s="197"/>
      <c r="J240" s="100"/>
      <c r="K240" s="100"/>
      <c r="L240" s="100"/>
      <c r="M240" s="100"/>
      <c r="N240" s="100"/>
      <c r="O240" s="100"/>
    </row>
    <row r="241" spans="1:15" s="97" customFormat="1" x14ac:dyDescent="0.2">
      <c r="A241" s="185"/>
      <c r="G241" s="98"/>
      <c r="H241" s="99"/>
      <c r="I241" s="197"/>
      <c r="J241" s="100"/>
      <c r="K241" s="100"/>
      <c r="L241" s="100"/>
      <c r="M241" s="100"/>
      <c r="N241" s="100"/>
      <c r="O241" s="100"/>
    </row>
    <row r="242" spans="1:15" s="97" customFormat="1" x14ac:dyDescent="0.2">
      <c r="A242" s="185"/>
      <c r="G242" s="98"/>
      <c r="H242" s="99"/>
      <c r="I242" s="197"/>
      <c r="J242" s="100"/>
      <c r="K242" s="100"/>
      <c r="L242" s="100"/>
      <c r="M242" s="100"/>
      <c r="N242" s="100"/>
      <c r="O242" s="100"/>
    </row>
    <row r="243" spans="1:15" s="97" customFormat="1" x14ac:dyDescent="0.2">
      <c r="A243" s="185"/>
      <c r="G243" s="98"/>
      <c r="H243" s="99"/>
      <c r="I243" s="197"/>
      <c r="J243" s="100"/>
      <c r="K243" s="100"/>
      <c r="L243" s="100"/>
      <c r="M243" s="100"/>
      <c r="N243" s="100"/>
      <c r="O243" s="100"/>
    </row>
    <row r="244" spans="1:15" s="97" customFormat="1" x14ac:dyDescent="0.2">
      <c r="A244" s="185"/>
      <c r="G244" s="98"/>
      <c r="H244" s="99"/>
      <c r="I244" s="197"/>
      <c r="J244" s="100"/>
      <c r="K244" s="100"/>
      <c r="L244" s="100"/>
      <c r="M244" s="100"/>
      <c r="N244" s="100"/>
      <c r="O244" s="100"/>
    </row>
    <row r="245" spans="1:15" s="97" customFormat="1" x14ac:dyDescent="0.2">
      <c r="A245" s="185"/>
      <c r="G245" s="98"/>
      <c r="H245" s="99"/>
      <c r="I245" s="197"/>
      <c r="J245" s="100"/>
      <c r="K245" s="100"/>
      <c r="L245" s="100"/>
      <c r="M245" s="100"/>
      <c r="N245" s="100"/>
      <c r="O245" s="100"/>
    </row>
    <row r="246" spans="1:15" s="97" customFormat="1" x14ac:dyDescent="0.2">
      <c r="A246" s="185"/>
      <c r="G246" s="98"/>
      <c r="H246" s="99"/>
      <c r="I246" s="197"/>
      <c r="J246" s="100"/>
      <c r="K246" s="100"/>
      <c r="L246" s="100"/>
      <c r="M246" s="100"/>
      <c r="N246" s="100"/>
      <c r="O246" s="100"/>
    </row>
    <row r="247" spans="1:15" s="97" customFormat="1" x14ac:dyDescent="0.2">
      <c r="A247" s="185"/>
      <c r="G247" s="98"/>
      <c r="H247" s="99"/>
      <c r="I247" s="197"/>
      <c r="J247" s="100"/>
      <c r="K247" s="100"/>
      <c r="L247" s="100"/>
      <c r="M247" s="100"/>
      <c r="N247" s="100"/>
      <c r="O247" s="100"/>
    </row>
    <row r="248" spans="1:15" s="97" customFormat="1" x14ac:dyDescent="0.2">
      <c r="A248" s="185"/>
      <c r="G248" s="98"/>
      <c r="H248" s="99"/>
      <c r="I248" s="197"/>
      <c r="J248" s="100"/>
      <c r="K248" s="100"/>
      <c r="L248" s="100"/>
      <c r="M248" s="100"/>
      <c r="N248" s="100"/>
      <c r="O248" s="100"/>
    </row>
    <row r="249" spans="1:15" s="97" customFormat="1" x14ac:dyDescent="0.2">
      <c r="A249" s="185"/>
      <c r="G249" s="98"/>
      <c r="H249" s="99"/>
      <c r="I249" s="197"/>
      <c r="J249" s="100"/>
      <c r="K249" s="100"/>
      <c r="L249" s="100"/>
      <c r="M249" s="100"/>
      <c r="N249" s="100"/>
      <c r="O249" s="100"/>
    </row>
    <row r="250" spans="1:15" s="97" customFormat="1" x14ac:dyDescent="0.2">
      <c r="A250" s="185"/>
      <c r="G250" s="98"/>
      <c r="H250" s="99"/>
      <c r="I250" s="197"/>
      <c r="J250" s="100"/>
      <c r="K250" s="100"/>
      <c r="L250" s="100"/>
      <c r="M250" s="100"/>
      <c r="N250" s="100"/>
      <c r="O250" s="100"/>
    </row>
    <row r="251" spans="1:15" s="97" customFormat="1" x14ac:dyDescent="0.2">
      <c r="A251" s="185"/>
      <c r="G251" s="98"/>
      <c r="H251" s="99"/>
      <c r="I251" s="197"/>
      <c r="J251" s="100"/>
      <c r="K251" s="100"/>
      <c r="L251" s="100"/>
      <c r="M251" s="100"/>
      <c r="N251" s="100"/>
      <c r="O251" s="100"/>
    </row>
    <row r="252" spans="1:15" s="97" customFormat="1" x14ac:dyDescent="0.2">
      <c r="A252" s="185"/>
      <c r="G252" s="98"/>
      <c r="H252" s="99"/>
      <c r="I252" s="197"/>
      <c r="J252" s="100"/>
      <c r="K252" s="100"/>
      <c r="L252" s="100"/>
      <c r="M252" s="100"/>
      <c r="N252" s="100"/>
      <c r="O252" s="100"/>
    </row>
    <row r="253" spans="1:15" s="97" customFormat="1" x14ac:dyDescent="0.2">
      <c r="A253" s="185"/>
      <c r="G253" s="98"/>
      <c r="H253" s="99"/>
      <c r="I253" s="197"/>
      <c r="J253" s="100"/>
      <c r="K253" s="100"/>
      <c r="L253" s="100"/>
      <c r="M253" s="100"/>
      <c r="N253" s="100"/>
      <c r="O253" s="100"/>
    </row>
    <row r="254" spans="1:15" s="97" customFormat="1" x14ac:dyDescent="0.2">
      <c r="A254" s="185"/>
      <c r="G254" s="98"/>
      <c r="H254" s="99"/>
      <c r="I254" s="197"/>
      <c r="J254" s="100"/>
      <c r="K254" s="100"/>
      <c r="L254" s="100"/>
      <c r="M254" s="100"/>
      <c r="N254" s="100"/>
      <c r="O254" s="100"/>
    </row>
    <row r="255" spans="1:15" s="97" customFormat="1" x14ac:dyDescent="0.2">
      <c r="A255" s="185"/>
      <c r="G255" s="98"/>
      <c r="H255" s="99"/>
      <c r="I255" s="197"/>
      <c r="J255" s="100"/>
      <c r="K255" s="100"/>
      <c r="L255" s="100"/>
      <c r="M255" s="100"/>
      <c r="N255" s="100"/>
      <c r="O255" s="100"/>
    </row>
    <row r="256" spans="1:15" s="97" customFormat="1" x14ac:dyDescent="0.2">
      <c r="A256" s="185"/>
      <c r="G256" s="98"/>
      <c r="H256" s="99"/>
      <c r="I256" s="197"/>
      <c r="J256" s="100"/>
      <c r="K256" s="100"/>
      <c r="L256" s="100"/>
      <c r="M256" s="100"/>
      <c r="N256" s="100"/>
      <c r="O256" s="100"/>
    </row>
    <row r="257" spans="1:15" s="97" customFormat="1" x14ac:dyDescent="0.2">
      <c r="A257" s="185"/>
      <c r="G257" s="98"/>
      <c r="H257" s="99"/>
      <c r="I257" s="197"/>
      <c r="J257" s="100"/>
      <c r="K257" s="100"/>
      <c r="L257" s="100"/>
      <c r="M257" s="100"/>
      <c r="N257" s="100"/>
      <c r="O257" s="100"/>
    </row>
    <row r="258" spans="1:15" s="97" customFormat="1" x14ac:dyDescent="0.2">
      <c r="A258" s="185"/>
      <c r="G258" s="98"/>
      <c r="H258" s="99"/>
      <c r="I258" s="197"/>
      <c r="J258" s="100"/>
      <c r="K258" s="100"/>
      <c r="L258" s="100"/>
      <c r="M258" s="100"/>
      <c r="N258" s="100"/>
      <c r="O258" s="100"/>
    </row>
    <row r="259" spans="1:15" s="97" customFormat="1" x14ac:dyDescent="0.2">
      <c r="A259" s="185"/>
      <c r="G259" s="98"/>
      <c r="H259" s="99"/>
      <c r="I259" s="197"/>
      <c r="J259" s="100"/>
      <c r="K259" s="100"/>
      <c r="L259" s="100"/>
      <c r="M259" s="100"/>
      <c r="N259" s="100"/>
      <c r="O259" s="100"/>
    </row>
    <row r="260" spans="1:15" s="97" customFormat="1" x14ac:dyDescent="0.2">
      <c r="A260" s="185"/>
      <c r="G260" s="98"/>
      <c r="H260" s="99"/>
      <c r="I260" s="197"/>
      <c r="J260" s="100"/>
      <c r="K260" s="100"/>
      <c r="L260" s="100"/>
      <c r="M260" s="100"/>
      <c r="N260" s="100"/>
      <c r="O260" s="100"/>
    </row>
    <row r="261" spans="1:15" s="97" customFormat="1" x14ac:dyDescent="0.2">
      <c r="A261" s="185"/>
      <c r="G261" s="98"/>
      <c r="H261" s="99"/>
      <c r="I261" s="197"/>
      <c r="J261" s="100"/>
      <c r="K261" s="100"/>
      <c r="L261" s="100"/>
      <c r="M261" s="100"/>
      <c r="N261" s="100"/>
      <c r="O261" s="100"/>
    </row>
    <row r="262" spans="1:15" s="97" customFormat="1" x14ac:dyDescent="0.2">
      <c r="A262" s="185"/>
      <c r="G262" s="98"/>
      <c r="H262" s="99"/>
      <c r="I262" s="197"/>
      <c r="J262" s="100"/>
      <c r="K262" s="100"/>
      <c r="L262" s="100"/>
      <c r="M262" s="100"/>
      <c r="N262" s="100"/>
      <c r="O262" s="100"/>
    </row>
    <row r="263" spans="1:15" s="97" customFormat="1" x14ac:dyDescent="0.2">
      <c r="A263" s="185"/>
      <c r="G263" s="98"/>
      <c r="H263" s="99"/>
      <c r="I263" s="197"/>
      <c r="J263" s="100"/>
      <c r="K263" s="100"/>
      <c r="L263" s="100"/>
      <c r="M263" s="100"/>
      <c r="N263" s="100"/>
      <c r="O263" s="100"/>
    </row>
    <row r="264" spans="1:15" s="97" customFormat="1" x14ac:dyDescent="0.2">
      <c r="A264" s="185"/>
      <c r="G264" s="98"/>
      <c r="H264" s="99"/>
      <c r="I264" s="197"/>
      <c r="J264" s="100"/>
      <c r="K264" s="100"/>
      <c r="L264" s="100"/>
      <c r="M264" s="100"/>
      <c r="N264" s="100"/>
      <c r="O264" s="100"/>
    </row>
    <row r="265" spans="1:15" s="97" customFormat="1" x14ac:dyDescent="0.2">
      <c r="A265" s="185"/>
      <c r="G265" s="98"/>
      <c r="H265" s="99"/>
      <c r="I265" s="197"/>
      <c r="J265" s="100"/>
      <c r="K265" s="100"/>
      <c r="L265" s="100"/>
      <c r="M265" s="100"/>
      <c r="N265" s="100"/>
      <c r="O265" s="100"/>
    </row>
    <row r="266" spans="1:15" s="97" customFormat="1" x14ac:dyDescent="0.2">
      <c r="A266" s="185"/>
      <c r="G266" s="98"/>
      <c r="H266" s="99"/>
      <c r="I266" s="197"/>
      <c r="J266" s="100"/>
      <c r="K266" s="100"/>
      <c r="L266" s="100"/>
      <c r="M266" s="100"/>
      <c r="N266" s="100"/>
      <c r="O266" s="100"/>
    </row>
    <row r="267" spans="1:15" s="97" customFormat="1" x14ac:dyDescent="0.2">
      <c r="A267" s="185"/>
      <c r="G267" s="98"/>
      <c r="H267" s="99"/>
      <c r="I267" s="197"/>
      <c r="J267" s="100"/>
      <c r="K267" s="100"/>
      <c r="L267" s="100"/>
      <c r="M267" s="100"/>
      <c r="N267" s="100"/>
      <c r="O267" s="100"/>
    </row>
    <row r="268" spans="1:15" s="97" customFormat="1" x14ac:dyDescent="0.2">
      <c r="A268" s="185"/>
      <c r="G268" s="98"/>
      <c r="H268" s="99"/>
      <c r="I268" s="197"/>
      <c r="J268" s="100"/>
      <c r="K268" s="100"/>
      <c r="L268" s="100"/>
      <c r="M268" s="100"/>
      <c r="N268" s="100"/>
      <c r="O268" s="100"/>
    </row>
    <row r="269" spans="1:15" s="97" customFormat="1" x14ac:dyDescent="0.2">
      <c r="A269" s="185"/>
      <c r="G269" s="98"/>
      <c r="H269" s="99"/>
      <c r="I269" s="197"/>
      <c r="J269" s="100"/>
      <c r="K269" s="100"/>
      <c r="L269" s="100"/>
      <c r="M269" s="100"/>
      <c r="N269" s="100"/>
      <c r="O269" s="100"/>
    </row>
    <row r="270" spans="1:15" s="97" customFormat="1" x14ac:dyDescent="0.2">
      <c r="A270" s="185"/>
      <c r="G270" s="98"/>
      <c r="H270" s="99"/>
      <c r="I270" s="197"/>
      <c r="J270" s="100"/>
      <c r="K270" s="100"/>
      <c r="L270" s="100"/>
      <c r="M270" s="100"/>
      <c r="N270" s="100"/>
      <c r="O270" s="100"/>
    </row>
    <row r="271" spans="1:15" s="97" customFormat="1" x14ac:dyDescent="0.2">
      <c r="A271" s="185"/>
      <c r="G271" s="98"/>
      <c r="H271" s="99"/>
      <c r="I271" s="197"/>
      <c r="J271" s="100"/>
      <c r="K271" s="100"/>
      <c r="L271" s="100"/>
      <c r="M271" s="100"/>
      <c r="N271" s="100"/>
      <c r="O271" s="100"/>
    </row>
    <row r="272" spans="1:15" s="97" customFormat="1" x14ac:dyDescent="0.2">
      <c r="A272" s="185"/>
      <c r="G272" s="98"/>
      <c r="H272" s="99"/>
      <c r="I272" s="197"/>
      <c r="J272" s="100"/>
      <c r="K272" s="100"/>
      <c r="L272" s="100"/>
      <c r="M272" s="100"/>
      <c r="N272" s="100"/>
      <c r="O272" s="100"/>
    </row>
    <row r="273" spans="1:15" s="97" customFormat="1" x14ac:dyDescent="0.2">
      <c r="A273" s="185"/>
      <c r="G273" s="98"/>
      <c r="H273" s="99"/>
      <c r="I273" s="197"/>
      <c r="J273" s="100"/>
      <c r="K273" s="100"/>
      <c r="L273" s="100"/>
      <c r="M273" s="100"/>
      <c r="N273" s="100"/>
      <c r="O273" s="100"/>
    </row>
    <row r="274" spans="1:15" s="97" customFormat="1" x14ac:dyDescent="0.2">
      <c r="A274" s="185"/>
      <c r="G274" s="98"/>
      <c r="H274" s="99"/>
      <c r="I274" s="197"/>
      <c r="J274" s="100"/>
      <c r="K274" s="100"/>
      <c r="L274" s="100"/>
      <c r="M274" s="100"/>
      <c r="N274" s="100"/>
      <c r="O274" s="100"/>
    </row>
    <row r="275" spans="1:15" s="97" customFormat="1" x14ac:dyDescent="0.2">
      <c r="A275" s="185"/>
      <c r="G275" s="98"/>
      <c r="H275" s="99"/>
      <c r="I275" s="197"/>
      <c r="J275" s="100"/>
      <c r="K275" s="100"/>
      <c r="L275" s="100"/>
      <c r="M275" s="100"/>
      <c r="N275" s="100"/>
      <c r="O275" s="100"/>
    </row>
    <row r="276" spans="1:15" s="97" customFormat="1" x14ac:dyDescent="0.2">
      <c r="A276" s="185"/>
      <c r="G276" s="98"/>
      <c r="H276" s="99"/>
      <c r="I276" s="197"/>
      <c r="J276" s="100"/>
      <c r="K276" s="100"/>
      <c r="L276" s="100"/>
      <c r="M276" s="100"/>
      <c r="N276" s="100"/>
      <c r="O276" s="100"/>
    </row>
    <row r="277" spans="1:15" s="97" customFormat="1" x14ac:dyDescent="0.2">
      <c r="A277" s="185"/>
      <c r="G277" s="98"/>
      <c r="H277" s="99"/>
      <c r="I277" s="197"/>
      <c r="J277" s="100"/>
      <c r="K277" s="100"/>
      <c r="L277" s="100"/>
      <c r="M277" s="100"/>
      <c r="N277" s="100"/>
      <c r="O277" s="100"/>
    </row>
    <row r="278" spans="1:15" s="97" customFormat="1" x14ac:dyDescent="0.2">
      <c r="A278" s="185"/>
      <c r="G278" s="98"/>
      <c r="H278" s="99"/>
      <c r="I278" s="197"/>
      <c r="J278" s="100"/>
      <c r="K278" s="100"/>
      <c r="L278" s="100"/>
      <c r="M278" s="100"/>
      <c r="N278" s="100"/>
      <c r="O278" s="100"/>
    </row>
    <row r="279" spans="1:15" s="97" customFormat="1" x14ac:dyDescent="0.2">
      <c r="A279" s="185"/>
      <c r="G279" s="98"/>
      <c r="H279" s="99"/>
      <c r="I279" s="197"/>
      <c r="J279" s="100"/>
      <c r="K279" s="100"/>
      <c r="L279" s="100"/>
      <c r="M279" s="100"/>
      <c r="N279" s="100"/>
      <c r="O279" s="100"/>
    </row>
    <row r="280" spans="1:15" s="97" customFormat="1" x14ac:dyDescent="0.2">
      <c r="A280" s="185"/>
      <c r="G280" s="98"/>
      <c r="H280" s="99"/>
      <c r="I280" s="197"/>
      <c r="J280" s="100"/>
      <c r="K280" s="100"/>
      <c r="L280" s="100"/>
      <c r="M280" s="100"/>
      <c r="N280" s="100"/>
      <c r="O280" s="100"/>
    </row>
    <row r="281" spans="1:15" s="97" customFormat="1" x14ac:dyDescent="0.2">
      <c r="A281" s="185"/>
      <c r="G281" s="98"/>
      <c r="H281" s="99"/>
      <c r="I281" s="197"/>
      <c r="J281" s="100"/>
      <c r="K281" s="100"/>
      <c r="L281" s="100"/>
      <c r="M281" s="100"/>
      <c r="N281" s="100"/>
      <c r="O281" s="100"/>
    </row>
    <row r="282" spans="1:15" s="97" customFormat="1" x14ac:dyDescent="0.2">
      <c r="A282" s="185"/>
      <c r="G282" s="98"/>
      <c r="H282" s="99"/>
      <c r="I282" s="197"/>
      <c r="J282" s="100"/>
      <c r="K282" s="100"/>
      <c r="L282" s="100"/>
      <c r="M282" s="100"/>
      <c r="N282" s="100"/>
      <c r="O282" s="100"/>
    </row>
    <row r="283" spans="1:15" s="97" customFormat="1" x14ac:dyDescent="0.2">
      <c r="A283" s="185"/>
      <c r="G283" s="98"/>
      <c r="H283" s="99"/>
      <c r="I283" s="197"/>
      <c r="J283" s="100"/>
      <c r="K283" s="100"/>
      <c r="L283" s="100"/>
      <c r="M283" s="100"/>
      <c r="N283" s="100"/>
      <c r="O283" s="100"/>
    </row>
    <row r="284" spans="1:15" s="97" customFormat="1" x14ac:dyDescent="0.2">
      <c r="A284" s="185"/>
      <c r="G284" s="98"/>
      <c r="H284" s="99"/>
      <c r="I284" s="197"/>
      <c r="J284" s="100"/>
      <c r="K284" s="100"/>
      <c r="L284" s="100"/>
      <c r="M284" s="100"/>
      <c r="N284" s="100"/>
      <c r="O284" s="100"/>
    </row>
    <row r="285" spans="1:15" s="97" customFormat="1" x14ac:dyDescent="0.2">
      <c r="A285" s="185"/>
      <c r="G285" s="98"/>
      <c r="H285" s="99"/>
      <c r="I285" s="197"/>
      <c r="J285" s="100"/>
      <c r="K285" s="100"/>
      <c r="L285" s="100"/>
      <c r="M285" s="100"/>
      <c r="N285" s="100"/>
      <c r="O285" s="100"/>
    </row>
    <row r="286" spans="1:15" s="97" customFormat="1" x14ac:dyDescent="0.2">
      <c r="A286" s="185"/>
      <c r="G286" s="98"/>
      <c r="H286" s="99"/>
      <c r="I286" s="197"/>
      <c r="J286" s="100"/>
      <c r="K286" s="100"/>
      <c r="L286" s="100"/>
      <c r="M286" s="100"/>
      <c r="N286" s="100"/>
      <c r="O286" s="100"/>
    </row>
    <row r="287" spans="1:15" s="97" customFormat="1" x14ac:dyDescent="0.2">
      <c r="A287" s="185"/>
      <c r="G287" s="98"/>
      <c r="H287" s="99"/>
      <c r="I287" s="197"/>
      <c r="J287" s="100"/>
      <c r="K287" s="100"/>
      <c r="L287" s="100"/>
      <c r="M287" s="100"/>
      <c r="N287" s="100"/>
      <c r="O287" s="100"/>
    </row>
    <row r="288" spans="1:15" s="97" customFormat="1" x14ac:dyDescent="0.2">
      <c r="A288" s="185"/>
      <c r="G288" s="98"/>
      <c r="H288" s="99"/>
      <c r="I288" s="197"/>
      <c r="J288" s="100"/>
      <c r="K288" s="100"/>
      <c r="L288" s="100"/>
      <c r="M288" s="100"/>
      <c r="N288" s="100"/>
      <c r="O288" s="100"/>
    </row>
    <row r="289" spans="1:15" s="97" customFormat="1" x14ac:dyDescent="0.2">
      <c r="A289" s="185"/>
      <c r="G289" s="98"/>
      <c r="H289" s="99"/>
      <c r="I289" s="197"/>
      <c r="J289" s="100"/>
      <c r="K289" s="100"/>
      <c r="L289" s="100"/>
      <c r="M289" s="100"/>
      <c r="N289" s="100"/>
      <c r="O289" s="100"/>
    </row>
    <row r="290" spans="1:15" s="97" customFormat="1" x14ac:dyDescent="0.2">
      <c r="A290" s="185"/>
      <c r="G290" s="98"/>
      <c r="H290" s="99"/>
      <c r="I290" s="197"/>
      <c r="J290" s="100"/>
      <c r="K290" s="100"/>
      <c r="L290" s="100"/>
      <c r="M290" s="100"/>
      <c r="N290" s="100"/>
      <c r="O290" s="100"/>
    </row>
    <row r="291" spans="1:15" s="97" customFormat="1" x14ac:dyDescent="0.2">
      <c r="A291" s="185"/>
      <c r="G291" s="98"/>
      <c r="H291" s="99"/>
      <c r="I291" s="197"/>
      <c r="J291" s="100"/>
      <c r="K291" s="100"/>
      <c r="L291" s="100"/>
      <c r="M291" s="100"/>
      <c r="N291" s="100"/>
      <c r="O291" s="100"/>
    </row>
    <row r="292" spans="1:15" s="97" customFormat="1" x14ac:dyDescent="0.2">
      <c r="A292" s="185"/>
      <c r="G292" s="98"/>
      <c r="H292" s="99"/>
      <c r="I292" s="197"/>
      <c r="J292" s="100"/>
      <c r="K292" s="100"/>
      <c r="L292" s="100"/>
      <c r="M292" s="100"/>
      <c r="N292" s="100"/>
      <c r="O292" s="100"/>
    </row>
    <row r="293" spans="1:15" s="97" customFormat="1" x14ac:dyDescent="0.2">
      <c r="A293" s="185"/>
      <c r="G293" s="98"/>
      <c r="H293" s="99"/>
      <c r="I293" s="197"/>
      <c r="J293" s="100"/>
      <c r="K293" s="100"/>
      <c r="L293" s="100"/>
      <c r="M293" s="100"/>
      <c r="N293" s="100"/>
      <c r="O293" s="100"/>
    </row>
    <row r="294" spans="1:15" s="97" customFormat="1" x14ac:dyDescent="0.2">
      <c r="A294" s="185"/>
      <c r="G294" s="98"/>
      <c r="H294" s="99"/>
      <c r="I294" s="197"/>
      <c r="J294" s="100"/>
      <c r="K294" s="100"/>
      <c r="L294" s="100"/>
      <c r="M294" s="100"/>
      <c r="N294" s="100"/>
      <c r="O294" s="100"/>
    </row>
    <row r="295" spans="1:15" s="97" customFormat="1" x14ac:dyDescent="0.2">
      <c r="A295" s="185"/>
      <c r="G295" s="98"/>
      <c r="H295" s="99"/>
      <c r="I295" s="197"/>
      <c r="J295" s="100"/>
      <c r="K295" s="100"/>
      <c r="L295" s="100"/>
      <c r="M295" s="100"/>
      <c r="N295" s="100"/>
      <c r="O295" s="100"/>
    </row>
    <row r="296" spans="1:15" s="97" customFormat="1" x14ac:dyDescent="0.2">
      <c r="A296" s="185"/>
      <c r="G296" s="98"/>
      <c r="H296" s="99"/>
      <c r="I296" s="197"/>
      <c r="J296" s="100"/>
      <c r="K296" s="100"/>
      <c r="L296" s="100"/>
      <c r="M296" s="100"/>
      <c r="N296" s="100"/>
      <c r="O296" s="100"/>
    </row>
    <row r="297" spans="1:15" s="97" customFormat="1" x14ac:dyDescent="0.2">
      <c r="A297" s="185"/>
      <c r="G297" s="98"/>
      <c r="H297" s="99"/>
      <c r="I297" s="197"/>
      <c r="J297" s="100"/>
      <c r="K297" s="100"/>
      <c r="L297" s="100"/>
      <c r="M297" s="100"/>
      <c r="N297" s="100"/>
      <c r="O297" s="100"/>
    </row>
    <row r="298" spans="1:15" s="97" customFormat="1" x14ac:dyDescent="0.2">
      <c r="A298" s="185"/>
      <c r="G298" s="98"/>
      <c r="H298" s="99"/>
      <c r="I298" s="197"/>
      <c r="J298" s="100"/>
      <c r="K298" s="100"/>
      <c r="L298" s="100"/>
      <c r="M298" s="100"/>
      <c r="N298" s="100"/>
      <c r="O298" s="100"/>
    </row>
    <row r="299" spans="1:15" s="97" customFormat="1" x14ac:dyDescent="0.2">
      <c r="A299" s="185"/>
      <c r="G299" s="98"/>
      <c r="H299" s="99"/>
      <c r="I299" s="197"/>
      <c r="J299" s="100"/>
      <c r="K299" s="100"/>
      <c r="L299" s="100"/>
      <c r="M299" s="100"/>
      <c r="N299" s="100"/>
      <c r="O299" s="100"/>
    </row>
  </sheetData>
  <mergeCells count="11">
    <mergeCell ref="A10:K10"/>
    <mergeCell ref="I1:K1"/>
    <mergeCell ref="I2:K2"/>
    <mergeCell ref="I3:K3"/>
    <mergeCell ref="I6:K6"/>
    <mergeCell ref="I7:K7"/>
    <mergeCell ref="A11:K11"/>
    <mergeCell ref="A12:K12"/>
    <mergeCell ref="A15:H16"/>
    <mergeCell ref="I15:I16"/>
    <mergeCell ref="J15:K15"/>
  </mergeCells>
  <printOptions horizontalCentered="1"/>
  <pageMargins left="0.7" right="0.7" top="0.75" bottom="0.75" header="0.3" footer="0.3"/>
  <pageSetup paperSize="9" scale="51" fitToHeight="10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2020 год</vt:lpstr>
      <vt:lpstr>2021-2022 г.г</vt:lpstr>
      <vt:lpstr>'2020 год'!Заголовки_для_печати</vt:lpstr>
      <vt:lpstr>'2021-2022 г.г'!Заголовки_для_печати</vt:lpstr>
      <vt:lpstr>'2020 год'!Область_печати</vt:lpstr>
      <vt:lpstr>'2021-2022 г.г'!Область_печати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Р.В.</dc:creator>
  <cp:lastModifiedBy>Дячук</cp:lastModifiedBy>
  <cp:lastPrinted>2020-10-20T09:23:14Z</cp:lastPrinted>
  <dcterms:created xsi:type="dcterms:W3CDTF">2004-09-24T06:05:19Z</dcterms:created>
  <dcterms:modified xsi:type="dcterms:W3CDTF">2020-10-29T13:59:32Z</dcterms:modified>
</cp:coreProperties>
</file>