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Лист1!$A$1:$AA$52</definedName>
  </definedNames>
  <calcPr calcId="144525"/>
</workbook>
</file>

<file path=xl/calcChain.xml><?xml version="1.0" encoding="utf-8"?>
<calcChain xmlns="http://schemas.openxmlformats.org/spreadsheetml/2006/main">
  <c r="D19" i="1" l="1"/>
  <c r="E19" i="1"/>
  <c r="S17" i="1"/>
  <c r="M17" i="1"/>
  <c r="D17" i="1" s="1"/>
  <c r="I17" i="1"/>
  <c r="P17" i="1"/>
  <c r="Q17" i="1"/>
  <c r="R17" i="1"/>
  <c r="K17" i="1"/>
  <c r="F17" i="1"/>
  <c r="E46" i="1"/>
  <c r="F46" i="1"/>
  <c r="Y51" i="1"/>
  <c r="V51" i="1"/>
  <c r="S51" i="1"/>
  <c r="P51" i="1"/>
  <c r="M51" i="1"/>
  <c r="I51" i="1"/>
  <c r="E51" i="1"/>
  <c r="F43" i="1"/>
  <c r="E23" i="1"/>
  <c r="D23" i="1"/>
  <c r="Y24" i="1"/>
  <c r="V24" i="1"/>
  <c r="S24" i="1"/>
  <c r="P24" i="1"/>
  <c r="M24" i="1"/>
  <c r="I24" i="1"/>
  <c r="E24" i="1"/>
  <c r="Y23" i="1"/>
  <c r="V23" i="1"/>
  <c r="S23" i="1"/>
  <c r="P23" i="1"/>
  <c r="M23" i="1"/>
  <c r="I23" i="1"/>
  <c r="E22" i="1"/>
  <c r="I22" i="1"/>
  <c r="M22" i="1"/>
  <c r="P22" i="1"/>
  <c r="S22" i="1"/>
  <c r="V22" i="1"/>
  <c r="Y22" i="1"/>
  <c r="D51" i="1" l="1"/>
  <c r="D22" i="1"/>
  <c r="D24" i="1"/>
  <c r="J17" i="1"/>
  <c r="G17" i="1"/>
  <c r="F45" i="1"/>
  <c r="E27" i="1"/>
  <c r="I26" i="1"/>
  <c r="D26" i="1" s="1"/>
  <c r="E26" i="1"/>
  <c r="E21" i="1"/>
  <c r="E20" i="1"/>
  <c r="E28" i="1"/>
  <c r="I41" i="1" l="1"/>
  <c r="E41" i="1"/>
  <c r="E25" i="1" l="1"/>
  <c r="AA16" i="1"/>
  <c r="Z16" i="1"/>
  <c r="X16" i="1"/>
  <c r="W16" i="1"/>
  <c r="U16" i="1"/>
  <c r="T16" i="1"/>
  <c r="S16" i="1"/>
  <c r="R16" i="1"/>
  <c r="Q16" i="1"/>
  <c r="O16" i="1"/>
  <c r="N16" i="1"/>
  <c r="K16" i="1"/>
  <c r="J16" i="1"/>
  <c r="G16" i="1"/>
  <c r="F16" i="1"/>
  <c r="E17" i="1" l="1"/>
  <c r="M36" i="1"/>
  <c r="E36" i="1"/>
  <c r="D36" i="1" s="1"/>
  <c r="Y35" i="1"/>
  <c r="Y16" i="1" s="1"/>
  <c r="V35" i="1"/>
  <c r="V16" i="1" s="1"/>
  <c r="P35" i="1"/>
  <c r="P16" i="1" s="1"/>
  <c r="M35" i="1"/>
  <c r="M16" i="1" s="1"/>
  <c r="I35" i="1"/>
  <c r="E35" i="1"/>
  <c r="E16" i="1" s="1"/>
  <c r="Y34" i="1"/>
  <c r="V34" i="1"/>
  <c r="S34" i="1"/>
  <c r="P34" i="1"/>
  <c r="I34" i="1"/>
  <c r="Y33" i="1"/>
  <c r="V33" i="1"/>
  <c r="S33" i="1"/>
  <c r="P33" i="1"/>
  <c r="M33" i="1"/>
  <c r="I33" i="1"/>
  <c r="E33" i="1"/>
  <c r="Y32" i="1"/>
  <c r="V32" i="1"/>
  <c r="S32" i="1"/>
  <c r="P32" i="1"/>
  <c r="M32" i="1"/>
  <c r="I32" i="1"/>
  <c r="E32" i="1"/>
  <c r="Y31" i="1"/>
  <c r="V31" i="1"/>
  <c r="S31" i="1"/>
  <c r="P31" i="1"/>
  <c r="M31" i="1"/>
  <c r="I31" i="1"/>
  <c r="E31" i="1"/>
  <c r="Y30" i="1"/>
  <c r="V30" i="1"/>
  <c r="S30" i="1"/>
  <c r="P30" i="1"/>
  <c r="M30" i="1"/>
  <c r="I30" i="1"/>
  <c r="E30" i="1"/>
  <c r="Y29" i="1"/>
  <c r="V29" i="1"/>
  <c r="S29" i="1"/>
  <c r="P29" i="1"/>
  <c r="M29" i="1"/>
  <c r="I29" i="1"/>
  <c r="E29" i="1"/>
  <c r="Y28" i="1"/>
  <c r="V28" i="1"/>
  <c r="S28" i="1"/>
  <c r="P28" i="1"/>
  <c r="M28" i="1"/>
  <c r="I28" i="1"/>
  <c r="Y27" i="1"/>
  <c r="V27" i="1"/>
  <c r="S27" i="1"/>
  <c r="M27" i="1"/>
  <c r="I27" i="1"/>
  <c r="Y25" i="1"/>
  <c r="V25" i="1"/>
  <c r="S25" i="1"/>
  <c r="P25" i="1"/>
  <c r="I25" i="1"/>
  <c r="Y21" i="1"/>
  <c r="V21" i="1"/>
  <c r="S21" i="1"/>
  <c r="P21" i="1"/>
  <c r="M21" i="1"/>
  <c r="I21" i="1"/>
  <c r="Y20" i="1"/>
  <c r="V20" i="1"/>
  <c r="S20" i="1"/>
  <c r="P20" i="1"/>
  <c r="M20" i="1"/>
  <c r="I20" i="1"/>
  <c r="Y19" i="1"/>
  <c r="V19" i="1"/>
  <c r="S19" i="1"/>
  <c r="P19" i="1"/>
  <c r="M19" i="1"/>
  <c r="I19" i="1"/>
  <c r="AA46" i="1"/>
  <c r="Z46" i="1"/>
  <c r="X46" i="1"/>
  <c r="W46" i="1"/>
  <c r="U46" i="1"/>
  <c r="T46" i="1"/>
  <c r="R46" i="1"/>
  <c r="Q46" i="1"/>
  <c r="O46" i="1"/>
  <c r="N46" i="1"/>
  <c r="K46" i="1"/>
  <c r="J46" i="1"/>
  <c r="G46" i="1"/>
  <c r="AA45" i="1"/>
  <c r="Z45" i="1"/>
  <c r="X45" i="1"/>
  <c r="W45" i="1"/>
  <c r="U45" i="1"/>
  <c r="T45" i="1"/>
  <c r="R45" i="1"/>
  <c r="Q45" i="1"/>
  <c r="O45" i="1"/>
  <c r="N45" i="1"/>
  <c r="K45" i="1"/>
  <c r="J45" i="1"/>
  <c r="G45" i="1"/>
  <c r="D20" i="1" l="1"/>
  <c r="D21" i="1"/>
  <c r="D25" i="1"/>
  <c r="D30" i="1"/>
  <c r="D34" i="1"/>
  <c r="D27" i="1"/>
  <c r="D29" i="1"/>
  <c r="I16" i="1"/>
  <c r="D16" i="1" s="1"/>
  <c r="D35" i="1"/>
  <c r="D28" i="1"/>
  <c r="D33" i="1"/>
  <c r="D31" i="1"/>
  <c r="D32" i="1"/>
  <c r="Y50" i="1"/>
  <c r="V50" i="1"/>
  <c r="S50" i="1"/>
  <c r="P50" i="1"/>
  <c r="M50" i="1"/>
  <c r="I50" i="1"/>
  <c r="E50" i="1"/>
  <c r="D50" i="1" l="1"/>
  <c r="Y43" i="1"/>
  <c r="V43" i="1"/>
  <c r="S43" i="1"/>
  <c r="P43" i="1"/>
  <c r="M43" i="1"/>
  <c r="I43" i="1"/>
  <c r="E43" i="1"/>
  <c r="D43" i="1" s="1"/>
  <c r="D42" i="1" s="1"/>
  <c r="P47" i="1" l="1"/>
  <c r="Y49" i="1"/>
  <c r="V49" i="1"/>
  <c r="S49" i="1"/>
  <c r="P49" i="1"/>
  <c r="M49" i="1"/>
  <c r="I49" i="1"/>
  <c r="E49" i="1"/>
  <c r="D49" i="1" s="1"/>
  <c r="Y48" i="1"/>
  <c r="V48" i="1"/>
  <c r="S48" i="1"/>
  <c r="P48" i="1"/>
  <c r="M48" i="1"/>
  <c r="I48" i="1"/>
  <c r="E48" i="1"/>
  <c r="Y47" i="1"/>
  <c r="V47" i="1"/>
  <c r="S47" i="1"/>
  <c r="M47" i="1"/>
  <c r="I47" i="1"/>
  <c r="I46" i="1" s="1"/>
  <c r="E47" i="1"/>
  <c r="Y44" i="1"/>
  <c r="V44" i="1"/>
  <c r="S44" i="1"/>
  <c r="P44" i="1"/>
  <c r="M44" i="1"/>
  <c r="I44" i="1"/>
  <c r="E44" i="1"/>
  <c r="AA42" i="1"/>
  <c r="Z42" i="1"/>
  <c r="X42" i="1"/>
  <c r="W42" i="1"/>
  <c r="T42" i="1"/>
  <c r="R42" i="1"/>
  <c r="Q42" i="1"/>
  <c r="O42" i="1"/>
  <c r="N42" i="1"/>
  <c r="K42" i="1"/>
  <c r="J42" i="1"/>
  <c r="G42" i="1"/>
  <c r="F42" i="1"/>
  <c r="AA39" i="1"/>
  <c r="Z39" i="1"/>
  <c r="X39" i="1"/>
  <c r="W39" i="1"/>
  <c r="U39" i="1"/>
  <c r="T39" i="1"/>
  <c r="R39" i="1"/>
  <c r="Q39" i="1"/>
  <c r="O39" i="1"/>
  <c r="K39" i="1"/>
  <c r="J39" i="1"/>
  <c r="G39" i="1"/>
  <c r="F39" i="1"/>
  <c r="P41" i="1"/>
  <c r="P39" i="1" l="1"/>
  <c r="D47" i="1"/>
  <c r="D44" i="1"/>
  <c r="P45" i="1"/>
  <c r="D48" i="1"/>
  <c r="I45" i="1"/>
  <c r="M46" i="1"/>
  <c r="M45" i="1"/>
  <c r="S46" i="1"/>
  <c r="S45" i="1"/>
  <c r="V46" i="1"/>
  <c r="V45" i="1"/>
  <c r="Y46" i="1"/>
  <c r="Y45" i="1"/>
  <c r="P46" i="1"/>
  <c r="E45" i="1" l="1"/>
  <c r="D45" i="1" s="1"/>
  <c r="D46" i="1"/>
  <c r="AA37" i="1"/>
  <c r="AA14" i="1" s="1"/>
  <c r="Z37" i="1"/>
  <c r="Z12" i="1" s="1"/>
  <c r="X37" i="1"/>
  <c r="X14" i="1" s="1"/>
  <c r="W37" i="1"/>
  <c r="W12" i="1" s="1"/>
  <c r="U37" i="1"/>
  <c r="U14" i="1" s="1"/>
  <c r="T37" i="1"/>
  <c r="T12" i="1" s="1"/>
  <c r="R37" i="1"/>
  <c r="R14" i="1" s="1"/>
  <c r="Q37" i="1"/>
  <c r="Q12" i="1" s="1"/>
  <c r="O37" i="1"/>
  <c r="O14" i="1" s="1"/>
  <c r="N37" i="1"/>
  <c r="N12" i="1" s="1"/>
  <c r="N14" i="1" s="1"/>
  <c r="K37" i="1"/>
  <c r="K12" i="1" s="1"/>
  <c r="K14" i="1" s="1"/>
  <c r="J37" i="1"/>
  <c r="G37" i="1"/>
  <c r="G12" i="1" s="1"/>
  <c r="G14" i="1" s="1"/>
  <c r="F37" i="1"/>
  <c r="Y42" i="1"/>
  <c r="V42" i="1"/>
  <c r="S42" i="1"/>
  <c r="P42" i="1"/>
  <c r="M42" i="1"/>
  <c r="I42" i="1"/>
  <c r="E42" i="1"/>
  <c r="Y41" i="1"/>
  <c r="Y39" i="1" s="1"/>
  <c r="V41" i="1"/>
  <c r="V39" i="1" s="1"/>
  <c r="S41" i="1"/>
  <c r="M41" i="1"/>
  <c r="M39" i="1" s="1"/>
  <c r="I39" i="1"/>
  <c r="E39" i="1"/>
  <c r="S39" i="1" l="1"/>
  <c r="D41" i="1"/>
  <c r="E37" i="1"/>
  <c r="F12" i="1"/>
  <c r="W14" i="1"/>
  <c r="V12" i="1"/>
  <c r="D39" i="1"/>
  <c r="J12" i="1"/>
  <c r="J14" i="1" s="1"/>
  <c r="I37" i="1"/>
  <c r="T14" i="1"/>
  <c r="S12" i="1"/>
  <c r="Q14" i="1"/>
  <c r="P12" i="1"/>
  <c r="Z14" i="1"/>
  <c r="Y12" i="1"/>
  <c r="V37" i="1"/>
  <c r="V14" i="1" s="1"/>
  <c r="M37" i="1"/>
  <c r="M12" i="1" s="1"/>
  <c r="M14" i="1" s="1"/>
  <c r="S37" i="1"/>
  <c r="S14" i="1" s="1"/>
  <c r="Y37" i="1"/>
  <c r="Y14" i="1" s="1"/>
  <c r="P37" i="1"/>
  <c r="P14" i="1" s="1"/>
  <c r="F14" i="1" l="1"/>
  <c r="E12" i="1"/>
  <c r="I12" i="1"/>
  <c r="I14" i="1" s="1"/>
  <c r="D37" i="1"/>
  <c r="D12" i="1" l="1"/>
  <c r="E14" i="1"/>
  <c r="D14" i="1"/>
</calcChain>
</file>

<file path=xl/sharedStrings.xml><?xml version="1.0" encoding="utf-8"?>
<sst xmlns="http://schemas.openxmlformats.org/spreadsheetml/2006/main" count="134" uniqueCount="55">
  <si>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</si>
  <si>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</si>
  <si>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</si>
  <si>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</si>
  <si>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</si>
  <si>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</si>
  <si>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</si>
  <si>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</si>
  <si>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</si>
  <si>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</si>
  <si>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</si>
  <si>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</si>
  <si>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</si>
  <si>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</si>
  <si>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</si>
  <si>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</si>
  <si>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</si>
  <si>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</si>
  <si>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</si>
  <si>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 xml:space="preserve">Приложение 2                                                                                     к муниципальной программе «Жилье, жилищно-коммунальное хозяйство  и территориальное развитие 
МО МР «Печора»
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</si>
  <si>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</si>
  <si>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2 Обеспечение жильем молодых семей МО МР «Печора», в т.ч. по  основным  мероприятиям:  </t>
  </si>
  <si>
    <t>Ресурсное обеспечение реализации муниципальной программы «Жилье, жилищно-коммунальное хозяйство  и территориальное             развитие МО МР «Печора»</t>
  </si>
  <si>
    <t>Комитет по управлению муниципальной собственностью МР "Печора"</t>
  </si>
  <si>
    <t>Основное мероприятие 4.8 Обустройство  причалов для осуществления пассажирских перевозок речным транспортом в районе паромной переправы "Печора-Озерный"</t>
  </si>
  <si>
    <t xml:space="preserve">Подпрограмма 5 «Повышение собираемости средств с потребителей (население) МО МР «Печора»
</t>
  </si>
  <si>
    <t>Администрация МР "Печора"</t>
  </si>
  <si>
    <t>КУМС</t>
  </si>
  <si>
    <t xml:space="preserve">Основное  мероприятие 1.18  Ремонтно- восстановительные работы при ликвидации аварийных ситуаций муниципального жилого фонда и коммунальной инфраструктуры   </t>
  </si>
  <si>
    <t xml:space="preserve">Основное  мероприятие 1.1 Проведение капитального ремонта тепловых сетей и сетей ГВС   </t>
  </si>
  <si>
    <t>Основное  мероприятие 1.2 Проведение капитального ремонта  сетей водоснабжения и водоотведения</t>
  </si>
  <si>
    <t xml:space="preserve">Основное  мероприятие 1.3  Приобретение оборудования для котельных (в т.ч. ПСД и транспортно-экспедиторские услуги)  </t>
  </si>
  <si>
    <t>Основное  мероприятие 1.4 Приобретение оборудования для объектов водоснабжения  и водотведения ( в т.ч. транспортно-экспедиторские услуги)</t>
  </si>
  <si>
    <t>Основное мероприятие 1.6 Проведение капитального ремонта котельных</t>
  </si>
  <si>
    <t xml:space="preserve">Основное мероприятие 1.7   Ремонт жилого фонда по судебным искам            </t>
  </si>
  <si>
    <t>Основное мероприятие 1.8 Разработка проектно-сметной документациина реконструкцию общежитий по адресам  ул.Социалистическая дом 1, дом 59 г.Печора</t>
  </si>
  <si>
    <t>Основное мероприятие 1.9 Внедрение ультрафиолетового облучения очистки сточных вод на канализационных очистных сооружениях г. Печора</t>
  </si>
  <si>
    <t xml:space="preserve">Основное мероприятие 1.10 Реконструкция насосной станции 2-го подъема г. Печора          </t>
  </si>
  <si>
    <t>Основное мероприятие 1.11  Реконструкция станции обезжелезивания в г. Печора (в т.ч. ПСД)</t>
  </si>
  <si>
    <t>Основное мероприятие 1.12  Строительство водопровода от ул. Комсомольская, д. 15 (до ЦТП)</t>
  </si>
  <si>
    <t>Основное мероприятие 1.13 Реконструкция водозабора (п. Кожва,  п. Каджером,   п. Изъяю, п. Чикшино,  п. Озерный)</t>
  </si>
  <si>
    <t xml:space="preserve">Основное мероприятие 1.14 Строительство станции обезжелезивания (п. Кожва, в т.ч. проектно-изыскательные работы) </t>
  </si>
  <si>
    <t>Основное мероприятие 1.15  Строительство станции обезжелезивания (п. Каджером, в т.ч. проектно-изыскательные работы)</t>
  </si>
  <si>
    <t>Основное мероприятие 1.16 Технический заказчик</t>
  </si>
  <si>
    <t>Основное мероприятие 1.17   Снос ветхого жилья</t>
  </si>
  <si>
    <r>
      <rPr>
        <b/>
        <sz val="8"/>
        <color theme="1"/>
        <rFont val="Times New Roman"/>
        <family val="1"/>
        <charset val="204"/>
      </rPr>
      <t xml:space="preserve">Основное  мероприятие 2.1 </t>
    </r>
    <r>
      <rPr>
        <sz val="8"/>
        <color theme="1"/>
        <rFont val="Times New Roman"/>
        <family val="1"/>
        <charset val="204"/>
      </rPr>
      <t>Предоставление молодым семьям социальных выплат для приобретения (строительства) жилья</t>
    </r>
  </si>
  <si>
    <r>
      <rPr>
        <b/>
        <sz val="8"/>
        <color theme="1"/>
        <rFont val="Times New Roman"/>
        <family val="1"/>
        <charset val="204"/>
      </rPr>
      <t>Подпрограмма 3 «Комплексное освоение и развитие территорий в целях жилищного 
строительства на территории МО МР «Печора»</t>
    </r>
    <r>
      <rPr>
        <sz val="8"/>
        <color theme="1"/>
        <rFont val="Times New Roman"/>
        <family val="1"/>
        <charset val="204"/>
      </rPr>
      <t xml:space="preserve">
, в т.ч. по  основным  мероприятиям:  </t>
    </r>
  </si>
  <si>
    <r>
      <rPr>
        <b/>
        <sz val="8"/>
        <color theme="1"/>
        <rFont val="Times New Roman"/>
        <family val="1"/>
        <charset val="204"/>
      </rPr>
      <t xml:space="preserve">Основное  мероприятие 3.1 </t>
    </r>
    <r>
      <rPr>
        <sz val="8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</si>
  <si>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r>
      <rPr>
        <b/>
        <sz val="8"/>
        <color theme="1"/>
        <rFont val="Times New Roman"/>
        <family val="1"/>
        <charset val="204"/>
      </rPr>
      <t xml:space="preserve">Подпрограмма 4 </t>
    </r>
    <r>
      <rPr>
        <sz val="8"/>
        <color theme="1"/>
        <rFont val="Times New Roman"/>
        <family val="1"/>
        <charset val="204"/>
      </rPr>
      <t xml:space="preserve">     Развитие транспортной инфраструктуры и транспортного обслуживания населения МО МР "Печора"</t>
    </r>
  </si>
  <si>
    <r>
      <rPr>
        <b/>
        <sz val="8"/>
        <color theme="1"/>
        <rFont val="Times New Roman"/>
        <family val="1"/>
        <charset val="204"/>
      </rPr>
      <t xml:space="preserve">Основное мероприятие 4.1 </t>
    </r>
    <r>
      <rPr>
        <sz val="8"/>
        <color theme="1"/>
        <rFont val="Times New Roman"/>
        <family val="1"/>
        <charset val="204"/>
      </rPr>
      <t>Ремонт, содержание и</t>
    </r>
    <r>
      <rPr>
        <b/>
        <sz val="8"/>
        <color theme="1"/>
        <rFont val="Times New Roman"/>
        <family val="1"/>
        <charset val="204"/>
      </rPr>
      <t xml:space="preserve"> з</t>
    </r>
    <r>
      <rPr>
        <sz val="8"/>
        <color theme="1"/>
        <rFont val="Times New Roman"/>
        <family val="1"/>
        <charset val="204"/>
      </rPr>
      <t xml:space="preserve">амена дорожного ограждения на автомобильной дороге местного значения «г. Печора – д. Бызовая – д. Медвежская – д. Конецбор» </t>
    </r>
  </si>
  <si>
    <r>
      <t xml:space="preserve">Основное мероприятие 4.3 </t>
    </r>
    <r>
      <rPr>
        <sz val="8"/>
        <color theme="1"/>
        <rFont val="Times New Roman"/>
        <family val="1"/>
        <charset val="204"/>
      </rPr>
      <t>Содержание и обустройство дорог общего пользования местного значения</t>
    </r>
  </si>
  <si>
    <r>
      <rPr>
        <b/>
        <sz val="8"/>
        <rFont val="Times New Roman"/>
        <family val="1"/>
        <charset val="204"/>
      </rPr>
      <t>Основное мероприятие 4.5</t>
    </r>
    <r>
      <rPr>
        <sz val="8"/>
        <rFont val="Times New Roman"/>
        <family val="1"/>
        <charset val="204"/>
      </rPr>
      <t xml:space="preserve"> Ремонт асфальтобетонного покрытия</t>
    </r>
  </si>
  <si>
    <t>Федеральный Бюджет РФ</t>
  </si>
  <si>
    <t>Основное мероприятие 1.5 Софинансирование капремонта многоквартирных домов в рамках содействия реформированию ЖКХ</t>
  </si>
  <si>
    <t>Основное мероприятие 4.9 Проведение дноуглубительных работ на участке р. Печора и местах паромных переправ и речных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</si>
</sst>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10" fillId="0" borderId="8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164" fontId="0" fillId="2" borderId="0" xfId="0" applyNumberFormat="1" applyFill="1"/>
    <xf numFmtId="0" fontId="1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52"/>
  <sheetViews>
    <sheetView tabSelected="1" view="pageBreakPreview" topLeftCell="A92" zoomScaleNormal="67" zoomScaleSheetLayoutView="100" workbookViewId="0">
      <pane ySplit="600" topLeftCell="A4"/>
      <selection activeCell="Y92" sqref="Y1:Y1048576"/>
      <selection pane="bottomLeft" activeCell="E12" sqref="E12:E13"/>
    </sheetView>
  </sheetViews>
  <sheetFormatPr defaultRowHeight="15" x14ac:dyDescent="0.25"/>
  <cols>
    <col min="1" max="1" width="22.42578125" customWidth="1"/>
    <col min="2" max="2" width="13" customWidth="1"/>
    <col min="3" max="3" width="9.7109375" customWidth="1"/>
    <col min="4" max="4" width="15.28515625" customWidth="1"/>
    <col min="5" max="5" width="9.7109375" style="70" customWidth="1"/>
    <col min="6" max="6" width="10.85546875" customWidth="1"/>
    <col min="7" max="8" width="8.28515625" customWidth="1"/>
    <col min="9" max="9" width="9.7109375" style="70" customWidth="1"/>
    <col min="10" max="10" width="11.5703125" customWidth="1"/>
    <col min="11" max="12" width="7.85546875" customWidth="1"/>
    <col min="13" max="13" width="9.140625" style="70"/>
    <col min="16" max="16" width="9.140625" style="70"/>
    <col min="19" max="19" width="9.140625" style="70"/>
    <col min="22" max="22" width="9.140625" style="70"/>
    <col min="25" max="25" width="9.140625" style="70"/>
    <col min="27" max="27" width="10.5703125" customWidth="1"/>
  </cols>
  <sheetData>
    <row r="2" spans="1:27" x14ac:dyDescent="0.25">
      <c r="V2" s="59" t="s">
        <v>19</v>
      </c>
      <c r="W2" s="59"/>
      <c r="X2" s="59"/>
      <c r="Y2" s="59"/>
      <c r="Z2" s="59"/>
      <c r="AA2" s="59"/>
    </row>
    <row r="3" spans="1:27" x14ac:dyDescent="0.25">
      <c r="D3" s="3"/>
      <c r="F3" s="3"/>
      <c r="I3" s="71"/>
      <c r="V3" s="59"/>
      <c r="W3" s="59"/>
      <c r="X3" s="59"/>
      <c r="Y3" s="59"/>
      <c r="Z3" s="59"/>
      <c r="AA3" s="59"/>
    </row>
    <row r="4" spans="1:27" x14ac:dyDescent="0.25">
      <c r="E4" s="71"/>
      <c r="J4" s="3"/>
      <c r="V4" s="59"/>
      <c r="W4" s="59"/>
      <c r="X4" s="59"/>
      <c r="Y4" s="59"/>
      <c r="Z4" s="59"/>
      <c r="AA4" s="59"/>
    </row>
    <row r="5" spans="1:27" ht="37.15" customHeight="1" x14ac:dyDescent="0.25">
      <c r="V5" s="59"/>
      <c r="W5" s="59"/>
      <c r="X5" s="59"/>
      <c r="Y5" s="59"/>
      <c r="Z5" s="59"/>
      <c r="AA5" s="59"/>
    </row>
    <row r="6" spans="1:27" ht="44.45" customHeight="1" x14ac:dyDescent="0.25">
      <c r="D6" s="37" t="s">
        <v>22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80"/>
      <c r="W6" s="1"/>
      <c r="X6" s="1"/>
      <c r="Y6" s="80"/>
      <c r="Z6" s="1"/>
      <c r="AA6" s="1"/>
    </row>
    <row r="8" spans="1:27" ht="15" customHeight="1" x14ac:dyDescent="0.25">
      <c r="A8" s="47" t="s">
        <v>4</v>
      </c>
      <c r="B8" s="47" t="s">
        <v>5</v>
      </c>
      <c r="C8" s="47" t="s">
        <v>0</v>
      </c>
      <c r="D8" s="47" t="s">
        <v>1</v>
      </c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</row>
    <row r="9" spans="1:27" ht="25.15" customHeight="1" x14ac:dyDescent="0.25">
      <c r="A9" s="60"/>
      <c r="B9" s="60"/>
      <c r="C9" s="47"/>
      <c r="D9" s="47" t="s">
        <v>2</v>
      </c>
      <c r="E9" s="49" t="s">
        <v>8</v>
      </c>
      <c r="F9" s="50"/>
      <c r="G9" s="50"/>
      <c r="H9" s="51"/>
      <c r="I9" s="49" t="s">
        <v>9</v>
      </c>
      <c r="J9" s="50"/>
      <c r="K9" s="50"/>
      <c r="L9" s="51"/>
      <c r="M9" s="47" t="s">
        <v>10</v>
      </c>
      <c r="N9" s="47"/>
      <c r="O9" s="47"/>
      <c r="P9" s="47" t="s">
        <v>11</v>
      </c>
      <c r="Q9" s="47"/>
      <c r="R9" s="47"/>
      <c r="S9" s="47" t="s">
        <v>12</v>
      </c>
      <c r="T9" s="47"/>
      <c r="U9" s="47"/>
      <c r="V9" s="47" t="s">
        <v>13</v>
      </c>
      <c r="W9" s="47"/>
      <c r="X9" s="47"/>
      <c r="Y9" s="47" t="s">
        <v>14</v>
      </c>
      <c r="Z9" s="47"/>
      <c r="AA9" s="47"/>
    </row>
    <row r="10" spans="1:27" ht="82.9" customHeight="1" x14ac:dyDescent="0.25">
      <c r="A10" s="60"/>
      <c r="B10" s="60"/>
      <c r="C10" s="47"/>
      <c r="D10" s="47"/>
      <c r="E10" s="72" t="s">
        <v>3</v>
      </c>
      <c r="F10" s="2" t="s">
        <v>16</v>
      </c>
      <c r="G10" s="2" t="s">
        <v>17</v>
      </c>
      <c r="H10" s="30" t="s">
        <v>52</v>
      </c>
      <c r="I10" s="72" t="s">
        <v>3</v>
      </c>
      <c r="J10" s="2" t="s">
        <v>16</v>
      </c>
      <c r="K10" s="2" t="s">
        <v>17</v>
      </c>
      <c r="L10" s="30" t="s">
        <v>52</v>
      </c>
      <c r="M10" s="72" t="s">
        <v>3</v>
      </c>
      <c r="N10" s="2" t="s">
        <v>16</v>
      </c>
      <c r="O10" s="2" t="s">
        <v>17</v>
      </c>
      <c r="P10" s="72" t="s">
        <v>3</v>
      </c>
      <c r="Q10" s="2" t="s">
        <v>16</v>
      </c>
      <c r="R10" s="2" t="s">
        <v>17</v>
      </c>
      <c r="S10" s="72" t="s">
        <v>3</v>
      </c>
      <c r="T10" s="2" t="s">
        <v>16</v>
      </c>
      <c r="U10" s="2" t="s">
        <v>17</v>
      </c>
      <c r="V10" s="72" t="s">
        <v>3</v>
      </c>
      <c r="W10" s="2" t="s">
        <v>16</v>
      </c>
      <c r="X10" s="2" t="s">
        <v>17</v>
      </c>
      <c r="Y10" s="72" t="s">
        <v>3</v>
      </c>
      <c r="Z10" s="2" t="s">
        <v>16</v>
      </c>
      <c r="AA10" s="2" t="s">
        <v>17</v>
      </c>
    </row>
    <row r="11" spans="1:27" x14ac:dyDescent="0.25">
      <c r="A11" s="2">
        <v>1</v>
      </c>
      <c r="B11" s="2">
        <v>2</v>
      </c>
      <c r="C11" s="2">
        <v>3</v>
      </c>
      <c r="D11" s="2">
        <v>4</v>
      </c>
      <c r="E11" s="72">
        <v>5</v>
      </c>
      <c r="F11" s="2">
        <v>6</v>
      </c>
      <c r="G11" s="2">
        <v>7</v>
      </c>
      <c r="H11" s="30">
        <v>8</v>
      </c>
      <c r="I11" s="72">
        <v>9</v>
      </c>
      <c r="J11" s="2">
        <v>10</v>
      </c>
      <c r="K11" s="2">
        <v>11</v>
      </c>
      <c r="L11" s="30">
        <v>12</v>
      </c>
      <c r="M11" s="72">
        <v>13</v>
      </c>
      <c r="N11" s="2">
        <v>14</v>
      </c>
      <c r="O11" s="2">
        <v>15</v>
      </c>
      <c r="P11" s="72">
        <v>16</v>
      </c>
      <c r="Q11" s="2">
        <v>17</v>
      </c>
      <c r="R11" s="2">
        <v>18</v>
      </c>
      <c r="S11" s="72">
        <v>19</v>
      </c>
      <c r="T11" s="2">
        <v>20</v>
      </c>
      <c r="U11" s="2">
        <v>21</v>
      </c>
      <c r="V11" s="72">
        <v>22</v>
      </c>
      <c r="W11" s="2">
        <v>23</v>
      </c>
      <c r="X11" s="2">
        <v>24</v>
      </c>
      <c r="Y11" s="72">
        <v>25</v>
      </c>
      <c r="Z11" s="2">
        <v>26</v>
      </c>
      <c r="AA11" s="2">
        <v>27</v>
      </c>
    </row>
    <row r="12" spans="1:27" x14ac:dyDescent="0.25">
      <c r="A12" s="35" t="s">
        <v>6</v>
      </c>
      <c r="B12" s="62"/>
      <c r="C12" s="57" t="s">
        <v>7</v>
      </c>
      <c r="D12" s="43">
        <f>SUM(E12,I12,M12,P12,S12,V12,Y12)</f>
        <v>592819.1399999999</v>
      </c>
      <c r="E12" s="69">
        <f>SUM(F12:H13)</f>
        <v>250409.47</v>
      </c>
      <c r="F12" s="43">
        <f>F17+F37+F42+F45+F52</f>
        <v>246217.59999999998</v>
      </c>
      <c r="G12" s="43">
        <f>G17+G37+G42+G45+G52</f>
        <v>4044.7</v>
      </c>
      <c r="H12" s="42">
        <v>147.16999999999999</v>
      </c>
      <c r="I12" s="69">
        <f>SUM(J12:L13)</f>
        <v>34832.07</v>
      </c>
      <c r="J12" s="43">
        <f>J17+J37+J42+J45+J52</f>
        <v>29184.9</v>
      </c>
      <c r="K12" s="43">
        <f>K17+K37+K42+K45+K52</f>
        <v>5500</v>
      </c>
      <c r="L12" s="42">
        <v>147.16999999999999</v>
      </c>
      <c r="M12" s="69">
        <f>M17+M37+M42+M45+M52</f>
        <v>18821.099999999999</v>
      </c>
      <c r="N12" s="43">
        <f>N17+N37+N42+N45+N52</f>
        <v>13321.1</v>
      </c>
      <c r="O12" s="43">
        <v>5500</v>
      </c>
      <c r="P12" s="69">
        <f>SUM(Q12:R13)</f>
        <v>78060.2</v>
      </c>
      <c r="Q12" s="43">
        <f>Q17+Q37+Q42+Q45+Q52</f>
        <v>58884.2</v>
      </c>
      <c r="R12" s="43">
        <v>19176</v>
      </c>
      <c r="S12" s="69">
        <f>SUM(T12:U13)</f>
        <v>71232.100000000006</v>
      </c>
      <c r="T12" s="43">
        <f>T17+T37+T42+T45+T52</f>
        <v>56127.1</v>
      </c>
      <c r="U12" s="43">
        <v>15105</v>
      </c>
      <c r="V12" s="69">
        <f>SUM(W12:X13)</f>
        <v>71232.100000000006</v>
      </c>
      <c r="W12" s="43">
        <f>W17+W37+W42+W45+W52</f>
        <v>56127.1</v>
      </c>
      <c r="X12" s="43">
        <v>15105</v>
      </c>
      <c r="Y12" s="69">
        <f>SUM(Z12:AA13)</f>
        <v>68232.100000000006</v>
      </c>
      <c r="Z12" s="43">
        <f>Z17+Z37+Z42+Z45+Z52</f>
        <v>53127.1</v>
      </c>
      <c r="AA12" s="43">
        <v>15105</v>
      </c>
    </row>
    <row r="13" spans="1:27" ht="36" customHeight="1" x14ac:dyDescent="0.25">
      <c r="A13" s="36"/>
      <c r="B13" s="62"/>
      <c r="C13" s="58"/>
      <c r="D13" s="48"/>
      <c r="E13" s="73"/>
      <c r="F13" s="48"/>
      <c r="G13" s="48"/>
      <c r="H13" s="52"/>
      <c r="I13" s="73"/>
      <c r="J13" s="48"/>
      <c r="K13" s="48"/>
      <c r="L13" s="52"/>
      <c r="M13" s="73"/>
      <c r="N13" s="48"/>
      <c r="O13" s="48"/>
      <c r="P13" s="73"/>
      <c r="Q13" s="48"/>
      <c r="R13" s="48"/>
      <c r="S13" s="73"/>
      <c r="T13" s="48"/>
      <c r="U13" s="48"/>
      <c r="V13" s="73"/>
      <c r="W13" s="48"/>
      <c r="X13" s="48"/>
      <c r="Y13" s="73"/>
      <c r="Z13" s="48"/>
      <c r="AA13" s="48"/>
    </row>
    <row r="14" spans="1:27" x14ac:dyDescent="0.25">
      <c r="A14" s="36"/>
      <c r="B14" s="62" t="s">
        <v>15</v>
      </c>
      <c r="C14" s="62" t="s">
        <v>15</v>
      </c>
      <c r="D14" s="40">
        <f>SUM(E14,I14,M14,P14,S14,V14,Y14)</f>
        <v>590819.1399999999</v>
      </c>
      <c r="E14" s="74">
        <f>E12-E16</f>
        <v>249409.47</v>
      </c>
      <c r="F14" s="40">
        <f t="shared" ref="F14:AA14" si="0">F12-F16</f>
        <v>245217.59999999998</v>
      </c>
      <c r="G14" s="40">
        <f t="shared" si="0"/>
        <v>4044.7</v>
      </c>
      <c r="H14" s="53">
        <v>0</v>
      </c>
      <c r="I14" s="74">
        <f t="shared" si="0"/>
        <v>34332.07</v>
      </c>
      <c r="J14" s="40">
        <f t="shared" si="0"/>
        <v>28684.9</v>
      </c>
      <c r="K14" s="40">
        <f t="shared" si="0"/>
        <v>5500</v>
      </c>
      <c r="L14" s="53">
        <v>0</v>
      </c>
      <c r="M14" s="74">
        <f t="shared" si="0"/>
        <v>18321.099999999999</v>
      </c>
      <c r="N14" s="40">
        <f t="shared" si="0"/>
        <v>12821.1</v>
      </c>
      <c r="O14" s="40">
        <f t="shared" si="0"/>
        <v>5500</v>
      </c>
      <c r="P14" s="74">
        <f t="shared" si="0"/>
        <v>78060.2</v>
      </c>
      <c r="Q14" s="40">
        <f t="shared" si="0"/>
        <v>58884.2</v>
      </c>
      <c r="R14" s="40">
        <f t="shared" si="0"/>
        <v>19176</v>
      </c>
      <c r="S14" s="74">
        <f t="shared" si="0"/>
        <v>71232.100000000006</v>
      </c>
      <c r="T14" s="40">
        <f t="shared" si="0"/>
        <v>56127.1</v>
      </c>
      <c r="U14" s="40">
        <f t="shared" si="0"/>
        <v>15105</v>
      </c>
      <c r="V14" s="74">
        <f t="shared" si="0"/>
        <v>71232.100000000006</v>
      </c>
      <c r="W14" s="40">
        <f t="shared" si="0"/>
        <v>56127.1</v>
      </c>
      <c r="X14" s="40">
        <f t="shared" si="0"/>
        <v>15105</v>
      </c>
      <c r="Y14" s="74">
        <f t="shared" si="0"/>
        <v>68232.100000000006</v>
      </c>
      <c r="Z14" s="40">
        <f t="shared" si="0"/>
        <v>53127.1</v>
      </c>
      <c r="AA14" s="40">
        <f t="shared" si="0"/>
        <v>15105</v>
      </c>
    </row>
    <row r="15" spans="1:27" ht="33.75" customHeight="1" x14ac:dyDescent="0.25">
      <c r="A15" s="36"/>
      <c r="B15" s="63"/>
      <c r="C15" s="63"/>
      <c r="D15" s="41"/>
      <c r="E15" s="75"/>
      <c r="F15" s="41"/>
      <c r="G15" s="41"/>
      <c r="H15" s="52"/>
      <c r="I15" s="75"/>
      <c r="J15" s="41"/>
      <c r="K15" s="41"/>
      <c r="L15" s="52"/>
      <c r="M15" s="75"/>
      <c r="N15" s="41"/>
      <c r="O15" s="41"/>
      <c r="P15" s="75"/>
      <c r="Q15" s="41"/>
      <c r="R15" s="41"/>
      <c r="S15" s="75"/>
      <c r="T15" s="41"/>
      <c r="U15" s="41"/>
      <c r="V15" s="75"/>
      <c r="W15" s="41"/>
      <c r="X15" s="41"/>
      <c r="Y15" s="75"/>
      <c r="Z15" s="41"/>
      <c r="AA15" s="41"/>
    </row>
    <row r="16" spans="1:27" ht="74.25" customHeight="1" x14ac:dyDescent="0.25">
      <c r="A16" s="9"/>
      <c r="B16" s="5" t="s">
        <v>23</v>
      </c>
      <c r="C16" s="5" t="s">
        <v>23</v>
      </c>
      <c r="D16" s="10">
        <f>SUM(E16,I16,M16,P16,S16,V16,Y16)</f>
        <v>2000</v>
      </c>
      <c r="E16" s="12">
        <f t="shared" ref="E16:AA16" si="1">E35</f>
        <v>1000</v>
      </c>
      <c r="F16" s="10">
        <f t="shared" si="1"/>
        <v>1000</v>
      </c>
      <c r="G16" s="10">
        <f t="shared" si="1"/>
        <v>0</v>
      </c>
      <c r="H16" s="29">
        <v>0</v>
      </c>
      <c r="I16" s="12">
        <f t="shared" si="1"/>
        <v>500</v>
      </c>
      <c r="J16" s="10">
        <f t="shared" si="1"/>
        <v>500</v>
      </c>
      <c r="K16" s="10">
        <f t="shared" si="1"/>
        <v>0</v>
      </c>
      <c r="L16" s="29">
        <v>0</v>
      </c>
      <c r="M16" s="12">
        <f t="shared" si="1"/>
        <v>500</v>
      </c>
      <c r="N16" s="10">
        <f t="shared" si="1"/>
        <v>500</v>
      </c>
      <c r="O16" s="10">
        <f t="shared" si="1"/>
        <v>0</v>
      </c>
      <c r="P16" s="12">
        <f t="shared" si="1"/>
        <v>0</v>
      </c>
      <c r="Q16" s="10">
        <f t="shared" si="1"/>
        <v>0</v>
      </c>
      <c r="R16" s="10">
        <f t="shared" si="1"/>
        <v>0</v>
      </c>
      <c r="S16" s="12">
        <f t="shared" si="1"/>
        <v>0</v>
      </c>
      <c r="T16" s="10">
        <f t="shared" si="1"/>
        <v>0</v>
      </c>
      <c r="U16" s="10">
        <f t="shared" si="1"/>
        <v>0</v>
      </c>
      <c r="V16" s="12">
        <f t="shared" si="1"/>
        <v>0</v>
      </c>
      <c r="W16" s="10">
        <f t="shared" si="1"/>
        <v>0</v>
      </c>
      <c r="X16" s="10">
        <f t="shared" si="1"/>
        <v>0</v>
      </c>
      <c r="Y16" s="12">
        <f t="shared" si="1"/>
        <v>0</v>
      </c>
      <c r="Z16" s="10">
        <f t="shared" si="1"/>
        <v>0</v>
      </c>
      <c r="AA16" s="10">
        <f t="shared" si="1"/>
        <v>0</v>
      </c>
    </row>
    <row r="17" spans="1:27" ht="78" customHeight="1" x14ac:dyDescent="0.25">
      <c r="A17" s="54" t="s">
        <v>20</v>
      </c>
      <c r="B17" s="38" t="s">
        <v>18</v>
      </c>
      <c r="C17" s="38" t="s">
        <v>15</v>
      </c>
      <c r="D17" s="42">
        <f>SUM(E17,I17,M17,P17,S17,V17,Y17)</f>
        <v>410182.69999999995</v>
      </c>
      <c r="E17" s="68">
        <f>SUM(F17:G18)</f>
        <v>230111.4</v>
      </c>
      <c r="F17" s="68">
        <f>SUM(F19:F36)</f>
        <v>226066.69999999998</v>
      </c>
      <c r="G17" s="68">
        <f>SUM(G19:G36)</f>
        <v>4044.7</v>
      </c>
      <c r="H17" s="68">
        <v>0</v>
      </c>
      <c r="I17" s="68">
        <f>SUM(J17:K18)</f>
        <v>23857.100000000002</v>
      </c>
      <c r="J17" s="45">
        <f>SUM(J19:J36)</f>
        <v>18357.100000000002</v>
      </c>
      <c r="K17" s="45">
        <f>SUM(K19:K36)</f>
        <v>5500</v>
      </c>
      <c r="L17" s="45">
        <v>0</v>
      </c>
      <c r="M17" s="68">
        <f>SUM(N17:O18)</f>
        <v>8357.1</v>
      </c>
      <c r="N17" s="45">
        <v>2857.1</v>
      </c>
      <c r="O17" s="45">
        <v>5500</v>
      </c>
      <c r="P17" s="68">
        <f>SUM(Q17:R18)</f>
        <v>42857.1</v>
      </c>
      <c r="Q17" s="45">
        <f>SUM(Q19:Q36)</f>
        <v>37357.1</v>
      </c>
      <c r="R17" s="45">
        <f>SUM(R19:R41)</f>
        <v>5500</v>
      </c>
      <c r="S17" s="68">
        <f>SUM(T17:U18)</f>
        <v>35000</v>
      </c>
      <c r="T17" s="42">
        <v>35000</v>
      </c>
      <c r="U17" s="42">
        <v>0</v>
      </c>
      <c r="V17" s="68">
        <v>35000</v>
      </c>
      <c r="W17" s="42">
        <v>35000</v>
      </c>
      <c r="X17" s="42">
        <v>0</v>
      </c>
      <c r="Y17" s="68">
        <v>35000</v>
      </c>
      <c r="Z17" s="42">
        <v>35000</v>
      </c>
      <c r="AA17" s="42">
        <v>0</v>
      </c>
    </row>
    <row r="18" spans="1:27" ht="15.75" customHeight="1" x14ac:dyDescent="0.25">
      <c r="A18" s="64"/>
      <c r="B18" s="39"/>
      <c r="C18" s="39"/>
      <c r="D18" s="43"/>
      <c r="E18" s="69"/>
      <c r="F18" s="69"/>
      <c r="G18" s="69"/>
      <c r="H18" s="52"/>
      <c r="I18" s="69"/>
      <c r="J18" s="46"/>
      <c r="K18" s="46"/>
      <c r="L18" s="52"/>
      <c r="M18" s="69"/>
      <c r="N18" s="46"/>
      <c r="O18" s="46"/>
      <c r="P18" s="69"/>
      <c r="Q18" s="46"/>
      <c r="R18" s="46"/>
      <c r="S18" s="69"/>
      <c r="T18" s="43"/>
      <c r="U18" s="43"/>
      <c r="V18" s="69"/>
      <c r="W18" s="43"/>
      <c r="X18" s="43"/>
      <c r="Y18" s="69"/>
      <c r="Z18" s="43"/>
      <c r="AA18" s="43"/>
    </row>
    <row r="19" spans="1:27" ht="55.5" customHeight="1" x14ac:dyDescent="0.25">
      <c r="A19" s="11" t="s">
        <v>29</v>
      </c>
      <c r="B19" s="5" t="s">
        <v>15</v>
      </c>
      <c r="C19" s="5" t="s">
        <v>15</v>
      </c>
      <c r="D19" s="10">
        <f>SUM(E19,I19,M19,P19,S19,V19,Y19)</f>
        <v>112723.2</v>
      </c>
      <c r="E19" s="12">
        <f>SUM(F19:H19)</f>
        <v>82723.199999999997</v>
      </c>
      <c r="F19" s="12">
        <v>82723.199999999997</v>
      </c>
      <c r="G19" s="12">
        <v>0</v>
      </c>
      <c r="H19" s="12">
        <v>0</v>
      </c>
      <c r="I19" s="12">
        <f t="shared" ref="I19:I35" si="2">J19+K19</f>
        <v>10000</v>
      </c>
      <c r="J19" s="13">
        <v>10000</v>
      </c>
      <c r="K19" s="13">
        <v>0</v>
      </c>
      <c r="L19" s="13">
        <v>0</v>
      </c>
      <c r="M19" s="12">
        <f t="shared" ref="M19:M33" si="3">N19+O19</f>
        <v>0</v>
      </c>
      <c r="N19" s="13">
        <v>0</v>
      </c>
      <c r="O19" s="13">
        <v>0</v>
      </c>
      <c r="P19" s="12">
        <f t="shared" ref="P19:P34" si="4">Q19+R19</f>
        <v>5000</v>
      </c>
      <c r="Q19" s="13">
        <v>5000</v>
      </c>
      <c r="R19" s="13">
        <v>0</v>
      </c>
      <c r="S19" s="12">
        <f t="shared" ref="S19:S34" si="5">T19+U19</f>
        <v>5000</v>
      </c>
      <c r="T19" s="10">
        <v>5000</v>
      </c>
      <c r="U19" s="10">
        <v>0</v>
      </c>
      <c r="V19" s="12">
        <f t="shared" ref="V19:V35" si="6">W19+X19</f>
        <v>5000</v>
      </c>
      <c r="W19" s="10">
        <v>5000</v>
      </c>
      <c r="X19" s="10">
        <v>0</v>
      </c>
      <c r="Y19" s="12">
        <f t="shared" ref="Y19:Y35" si="7">Z19+AA19</f>
        <v>5000</v>
      </c>
      <c r="Z19" s="10">
        <v>5000</v>
      </c>
      <c r="AA19" s="10">
        <v>0</v>
      </c>
    </row>
    <row r="20" spans="1:27" ht="55.5" customHeight="1" x14ac:dyDescent="0.25">
      <c r="A20" s="11" t="s">
        <v>30</v>
      </c>
      <c r="B20" s="5" t="s">
        <v>15</v>
      </c>
      <c r="C20" s="5" t="s">
        <v>15</v>
      </c>
      <c r="D20" s="10">
        <f>SUM(E20,I20,M20,P20,S20,V20,Y20)</f>
        <v>42201.4</v>
      </c>
      <c r="E20" s="12">
        <f>SUM(F20:H20)</f>
        <v>17201.400000000001</v>
      </c>
      <c r="F20" s="12">
        <v>17201.400000000001</v>
      </c>
      <c r="G20" s="12">
        <v>0</v>
      </c>
      <c r="H20" s="12">
        <v>0</v>
      </c>
      <c r="I20" s="12">
        <f t="shared" si="2"/>
        <v>5000</v>
      </c>
      <c r="J20" s="13">
        <v>5000</v>
      </c>
      <c r="K20" s="13">
        <v>0</v>
      </c>
      <c r="L20" s="13">
        <v>0</v>
      </c>
      <c r="M20" s="12">
        <f t="shared" si="3"/>
        <v>0</v>
      </c>
      <c r="N20" s="13">
        <v>0</v>
      </c>
      <c r="O20" s="13">
        <v>0</v>
      </c>
      <c r="P20" s="12">
        <f t="shared" si="4"/>
        <v>5000</v>
      </c>
      <c r="Q20" s="13">
        <v>5000</v>
      </c>
      <c r="R20" s="13">
        <v>0</v>
      </c>
      <c r="S20" s="12">
        <f t="shared" si="5"/>
        <v>5000</v>
      </c>
      <c r="T20" s="10">
        <v>5000</v>
      </c>
      <c r="U20" s="10">
        <v>0</v>
      </c>
      <c r="V20" s="12">
        <f t="shared" si="6"/>
        <v>5000</v>
      </c>
      <c r="W20" s="10">
        <v>5000</v>
      </c>
      <c r="X20" s="10">
        <v>0</v>
      </c>
      <c r="Y20" s="12">
        <f t="shared" si="7"/>
        <v>5000</v>
      </c>
      <c r="Z20" s="10">
        <v>5000</v>
      </c>
      <c r="AA20" s="10">
        <v>0</v>
      </c>
    </row>
    <row r="21" spans="1:27" ht="90.75" customHeight="1" x14ac:dyDescent="0.25">
      <c r="A21" s="14" t="s">
        <v>31</v>
      </c>
      <c r="B21" s="5" t="s">
        <v>15</v>
      </c>
      <c r="C21" s="15" t="s">
        <v>15</v>
      </c>
      <c r="D21" s="10">
        <f>SUM(E21,I21,M21,P21,S21,V21,Y21)</f>
        <v>44174.6</v>
      </c>
      <c r="E21" s="12">
        <f>SUM(F21:H21)</f>
        <v>24174.6</v>
      </c>
      <c r="F21" s="12">
        <v>24174.6</v>
      </c>
      <c r="G21" s="12">
        <v>0</v>
      </c>
      <c r="H21" s="12">
        <v>0</v>
      </c>
      <c r="I21" s="12">
        <f t="shared" si="2"/>
        <v>0</v>
      </c>
      <c r="J21" s="13">
        <v>0</v>
      </c>
      <c r="K21" s="13">
        <v>0</v>
      </c>
      <c r="L21" s="13">
        <v>0</v>
      </c>
      <c r="M21" s="12">
        <f t="shared" si="3"/>
        <v>0</v>
      </c>
      <c r="N21" s="13">
        <v>0</v>
      </c>
      <c r="O21" s="13">
        <v>0</v>
      </c>
      <c r="P21" s="12">
        <f t="shared" si="4"/>
        <v>5000</v>
      </c>
      <c r="Q21" s="13">
        <v>5000</v>
      </c>
      <c r="R21" s="13">
        <v>0</v>
      </c>
      <c r="S21" s="12">
        <f t="shared" si="5"/>
        <v>5000</v>
      </c>
      <c r="T21" s="10">
        <v>5000</v>
      </c>
      <c r="U21" s="10">
        <v>0</v>
      </c>
      <c r="V21" s="12">
        <f t="shared" si="6"/>
        <v>5000</v>
      </c>
      <c r="W21" s="10">
        <v>5000</v>
      </c>
      <c r="X21" s="10">
        <v>0</v>
      </c>
      <c r="Y21" s="12">
        <f t="shared" si="7"/>
        <v>5000</v>
      </c>
      <c r="Z21" s="10">
        <v>5000</v>
      </c>
      <c r="AA21" s="10">
        <v>0</v>
      </c>
    </row>
    <row r="22" spans="1:27" ht="67.150000000000006" customHeight="1" x14ac:dyDescent="0.25">
      <c r="A22" s="11" t="s">
        <v>32</v>
      </c>
      <c r="B22" s="16" t="s">
        <v>15</v>
      </c>
      <c r="C22" s="17" t="s">
        <v>15</v>
      </c>
      <c r="D22" s="10">
        <f>SUM(E22,I22,M22,P22,S22,V22,Y22)</f>
        <v>30126</v>
      </c>
      <c r="E22" s="12">
        <f>SUM(F22:H22)</f>
        <v>10126</v>
      </c>
      <c r="F22" s="12">
        <v>10126</v>
      </c>
      <c r="G22" s="12">
        <v>0</v>
      </c>
      <c r="H22" s="12">
        <v>0</v>
      </c>
      <c r="I22" s="12">
        <f>J22+K22</f>
        <v>0</v>
      </c>
      <c r="J22" s="13">
        <v>0</v>
      </c>
      <c r="K22" s="13">
        <v>0</v>
      </c>
      <c r="L22" s="13">
        <v>0</v>
      </c>
      <c r="M22" s="12">
        <f t="shared" si="3"/>
        <v>0</v>
      </c>
      <c r="N22" s="13">
        <v>0</v>
      </c>
      <c r="O22" s="13">
        <v>0</v>
      </c>
      <c r="P22" s="12">
        <f t="shared" si="4"/>
        <v>5000</v>
      </c>
      <c r="Q22" s="13">
        <v>5000</v>
      </c>
      <c r="R22" s="13">
        <v>0</v>
      </c>
      <c r="S22" s="12">
        <f t="shared" si="5"/>
        <v>5000</v>
      </c>
      <c r="T22" s="10">
        <v>5000</v>
      </c>
      <c r="U22" s="10">
        <v>0</v>
      </c>
      <c r="V22" s="12">
        <f t="shared" si="6"/>
        <v>5000</v>
      </c>
      <c r="W22" s="10">
        <v>5000</v>
      </c>
      <c r="X22" s="10">
        <v>0</v>
      </c>
      <c r="Y22" s="12">
        <f t="shared" si="7"/>
        <v>5000</v>
      </c>
      <c r="Z22" s="10">
        <v>5000</v>
      </c>
      <c r="AA22" s="10">
        <v>0</v>
      </c>
    </row>
    <row r="23" spans="1:27" ht="67.5" customHeight="1" x14ac:dyDescent="0.25">
      <c r="A23" s="18" t="s">
        <v>53</v>
      </c>
      <c r="B23" s="32" t="s">
        <v>15</v>
      </c>
      <c r="C23" s="32" t="s">
        <v>15</v>
      </c>
      <c r="D23" s="31">
        <f>SUM(E23,I23,M23,P23,S23,V23,Y23)</f>
        <v>24000</v>
      </c>
      <c r="E23" s="12">
        <f>SUM(F23:H23)</f>
        <v>4000</v>
      </c>
      <c r="F23" s="12">
        <v>4000</v>
      </c>
      <c r="G23" s="12">
        <v>0</v>
      </c>
      <c r="H23" s="12">
        <v>0</v>
      </c>
      <c r="I23" s="12">
        <f t="shared" ref="I23" si="8">J23+K23</f>
        <v>0</v>
      </c>
      <c r="J23" s="13">
        <v>0</v>
      </c>
      <c r="K23" s="13">
        <v>0</v>
      </c>
      <c r="L23" s="13">
        <v>0</v>
      </c>
      <c r="M23" s="12">
        <f t="shared" ref="M23" si="9">N23+O23</f>
        <v>0</v>
      </c>
      <c r="N23" s="13">
        <v>0</v>
      </c>
      <c r="O23" s="13">
        <v>0</v>
      </c>
      <c r="P23" s="12">
        <f t="shared" ref="P23" si="10">Q23+R23</f>
        <v>5000</v>
      </c>
      <c r="Q23" s="13">
        <v>5000</v>
      </c>
      <c r="R23" s="13">
        <v>0</v>
      </c>
      <c r="S23" s="12">
        <f t="shared" ref="S23" si="11">T23+U23</f>
        <v>5000</v>
      </c>
      <c r="T23" s="31">
        <v>5000</v>
      </c>
      <c r="U23" s="31">
        <v>0</v>
      </c>
      <c r="V23" s="12">
        <f t="shared" ref="V23" si="12">W23+X23</f>
        <v>5000</v>
      </c>
      <c r="W23" s="31">
        <v>5000</v>
      </c>
      <c r="X23" s="31">
        <v>0</v>
      </c>
      <c r="Y23" s="12">
        <f t="shared" ref="Y23" si="13">Z23+AA23</f>
        <v>5000</v>
      </c>
      <c r="Z23" s="31">
        <v>5000</v>
      </c>
      <c r="AA23" s="31">
        <v>0</v>
      </c>
    </row>
    <row r="24" spans="1:27" ht="67.5" customHeight="1" x14ac:dyDescent="0.25">
      <c r="A24" s="18" t="s">
        <v>33</v>
      </c>
      <c r="B24" s="19" t="s">
        <v>15</v>
      </c>
      <c r="C24" s="19" t="s">
        <v>15</v>
      </c>
      <c r="D24" s="10">
        <f>SUM(E24,I24,M24,P24,S24,V24,Y24)</f>
        <v>21737.9</v>
      </c>
      <c r="E24" s="12">
        <f>SUM(F24:H24)</f>
        <v>1737.9</v>
      </c>
      <c r="F24" s="12">
        <v>1737.9</v>
      </c>
      <c r="G24" s="12">
        <v>0</v>
      </c>
      <c r="H24" s="12">
        <v>0</v>
      </c>
      <c r="I24" s="12">
        <f>SUM(J24:L24)</f>
        <v>0</v>
      </c>
      <c r="J24" s="13">
        <v>0</v>
      </c>
      <c r="K24" s="13">
        <v>0</v>
      </c>
      <c r="L24" s="13">
        <v>0</v>
      </c>
      <c r="M24" s="12">
        <f>SUM(N24:O24)</f>
        <v>0</v>
      </c>
      <c r="N24" s="13">
        <v>0</v>
      </c>
      <c r="O24" s="13">
        <v>0</v>
      </c>
      <c r="P24" s="12">
        <f>SUM(Q24:R24)</f>
        <v>5000</v>
      </c>
      <c r="Q24" s="13">
        <v>5000</v>
      </c>
      <c r="R24" s="13">
        <v>0</v>
      </c>
      <c r="S24" s="12">
        <f>SUM(T24:U24)</f>
        <v>5000</v>
      </c>
      <c r="T24" s="10">
        <v>5000</v>
      </c>
      <c r="U24" s="10">
        <v>0</v>
      </c>
      <c r="V24" s="12">
        <f>SUM(W24:X24)</f>
        <v>5000</v>
      </c>
      <c r="W24" s="10">
        <v>5000</v>
      </c>
      <c r="X24" s="10">
        <v>0</v>
      </c>
      <c r="Y24" s="12">
        <f>SUM(Z24:AA24)</f>
        <v>5000</v>
      </c>
      <c r="Z24" s="10">
        <v>5000</v>
      </c>
      <c r="AA24" s="10">
        <v>0</v>
      </c>
    </row>
    <row r="25" spans="1:27" ht="48" customHeight="1" x14ac:dyDescent="0.25">
      <c r="A25" s="18" t="s">
        <v>34</v>
      </c>
      <c r="B25" s="19" t="s">
        <v>15</v>
      </c>
      <c r="C25" s="19" t="s">
        <v>15</v>
      </c>
      <c r="D25" s="10">
        <f t="shared" ref="D25:D30" si="14">SUM(E25,I25,M25,P25,S25,V25,Y25)</f>
        <v>33099.599999999999</v>
      </c>
      <c r="E25" s="12">
        <f>SUM(F25:H25)</f>
        <v>12599.6</v>
      </c>
      <c r="F25" s="12">
        <v>12599.6</v>
      </c>
      <c r="G25" s="12">
        <v>0</v>
      </c>
      <c r="H25" s="12">
        <v>0</v>
      </c>
      <c r="I25" s="12">
        <f t="shared" si="2"/>
        <v>500</v>
      </c>
      <c r="J25" s="13">
        <v>500</v>
      </c>
      <c r="K25" s="13">
        <v>0</v>
      </c>
      <c r="L25" s="13">
        <v>0</v>
      </c>
      <c r="M25" s="12">
        <v>0</v>
      </c>
      <c r="N25" s="13">
        <v>0</v>
      </c>
      <c r="O25" s="13">
        <v>0</v>
      </c>
      <c r="P25" s="12">
        <f>Q25</f>
        <v>5000</v>
      </c>
      <c r="Q25" s="13">
        <v>5000</v>
      </c>
      <c r="R25" s="13">
        <v>0</v>
      </c>
      <c r="S25" s="12">
        <f>T25</f>
        <v>5000</v>
      </c>
      <c r="T25" s="10">
        <v>5000</v>
      </c>
      <c r="U25" s="10">
        <v>0</v>
      </c>
      <c r="V25" s="12">
        <f>W25</f>
        <v>5000</v>
      </c>
      <c r="W25" s="10">
        <v>5000</v>
      </c>
      <c r="X25" s="10">
        <v>0</v>
      </c>
      <c r="Y25" s="12">
        <f>Z25</f>
        <v>5000</v>
      </c>
      <c r="Z25" s="10">
        <v>5000</v>
      </c>
      <c r="AA25" s="10">
        <v>0</v>
      </c>
    </row>
    <row r="26" spans="1:27" ht="86.45" customHeight="1" x14ac:dyDescent="0.25">
      <c r="A26" s="18" t="s">
        <v>35</v>
      </c>
      <c r="B26" s="19" t="s">
        <v>15</v>
      </c>
      <c r="C26" s="19" t="s">
        <v>15</v>
      </c>
      <c r="D26" s="10">
        <f t="shared" si="14"/>
        <v>2112.4</v>
      </c>
      <c r="E26" s="12">
        <f>SUM(F26:H26)</f>
        <v>2112.4</v>
      </c>
      <c r="F26" s="12">
        <v>2112.4</v>
      </c>
      <c r="G26" s="12">
        <v>0</v>
      </c>
      <c r="H26" s="12">
        <v>0</v>
      </c>
      <c r="I26" s="12">
        <f>SUM(J26:L26)</f>
        <v>0</v>
      </c>
      <c r="J26" s="13">
        <v>0</v>
      </c>
      <c r="K26" s="13">
        <v>0</v>
      </c>
      <c r="L26" s="13">
        <v>0</v>
      </c>
      <c r="M26" s="12">
        <v>0</v>
      </c>
      <c r="N26" s="13">
        <v>0</v>
      </c>
      <c r="O26" s="13">
        <v>0</v>
      </c>
      <c r="P26" s="12">
        <v>0</v>
      </c>
      <c r="Q26" s="13">
        <v>0</v>
      </c>
      <c r="R26" s="13">
        <v>0</v>
      </c>
      <c r="S26" s="12">
        <v>0</v>
      </c>
      <c r="T26" s="13">
        <v>0</v>
      </c>
      <c r="U26" s="13">
        <v>0</v>
      </c>
      <c r="V26" s="12">
        <v>0</v>
      </c>
      <c r="W26" s="13">
        <v>0</v>
      </c>
      <c r="X26" s="13">
        <v>0</v>
      </c>
      <c r="Y26" s="12">
        <v>0</v>
      </c>
      <c r="Z26" s="13">
        <v>0</v>
      </c>
      <c r="AA26" s="13">
        <v>0</v>
      </c>
    </row>
    <row r="27" spans="1:27" ht="90" customHeight="1" x14ac:dyDescent="0.25">
      <c r="A27" s="11" t="s">
        <v>36</v>
      </c>
      <c r="B27" s="19" t="s">
        <v>15</v>
      </c>
      <c r="C27" s="19" t="s">
        <v>15</v>
      </c>
      <c r="D27" s="10">
        <f t="shared" si="14"/>
        <v>31942.800000000003</v>
      </c>
      <c r="E27" s="12">
        <f>SUM(F27:H27)</f>
        <v>22300</v>
      </c>
      <c r="F27" s="12">
        <v>22300</v>
      </c>
      <c r="G27" s="12">
        <v>0</v>
      </c>
      <c r="H27" s="12">
        <v>0</v>
      </c>
      <c r="I27" s="12">
        <f t="shared" si="2"/>
        <v>3571.4</v>
      </c>
      <c r="J27" s="13">
        <v>1071.4000000000001</v>
      </c>
      <c r="K27" s="13">
        <v>2500</v>
      </c>
      <c r="L27" s="13">
        <v>0</v>
      </c>
      <c r="M27" s="12">
        <f t="shared" si="3"/>
        <v>3571.4</v>
      </c>
      <c r="N27" s="13">
        <v>1071.4000000000001</v>
      </c>
      <c r="O27" s="13">
        <v>2500</v>
      </c>
      <c r="P27" s="12">
        <v>2500</v>
      </c>
      <c r="Q27" s="13">
        <v>1071.4000000000001</v>
      </c>
      <c r="R27" s="13">
        <v>2500</v>
      </c>
      <c r="S27" s="12">
        <f t="shared" si="5"/>
        <v>0</v>
      </c>
      <c r="T27" s="10">
        <v>0</v>
      </c>
      <c r="U27" s="10">
        <v>0</v>
      </c>
      <c r="V27" s="12">
        <f t="shared" si="6"/>
        <v>0</v>
      </c>
      <c r="W27" s="10">
        <v>0</v>
      </c>
      <c r="X27" s="10">
        <v>0</v>
      </c>
      <c r="Y27" s="12">
        <f t="shared" si="7"/>
        <v>0</v>
      </c>
      <c r="Z27" s="10">
        <v>0</v>
      </c>
      <c r="AA27" s="10">
        <v>0</v>
      </c>
    </row>
    <row r="28" spans="1:27" ht="62.25" customHeight="1" x14ac:dyDescent="0.25">
      <c r="A28" s="11" t="s">
        <v>37</v>
      </c>
      <c r="B28" s="19" t="s">
        <v>15</v>
      </c>
      <c r="C28" s="19" t="s">
        <v>15</v>
      </c>
      <c r="D28" s="10">
        <f t="shared" si="14"/>
        <v>21085.100000000002</v>
      </c>
      <c r="E28" s="12">
        <f>F28+G28</f>
        <v>11228</v>
      </c>
      <c r="F28" s="12">
        <v>7183.3</v>
      </c>
      <c r="G28" s="12">
        <v>4044.7</v>
      </c>
      <c r="H28" s="12">
        <v>0</v>
      </c>
      <c r="I28" s="12">
        <f t="shared" si="2"/>
        <v>4285.7</v>
      </c>
      <c r="J28" s="13">
        <v>1285.7</v>
      </c>
      <c r="K28" s="13">
        <v>3000</v>
      </c>
      <c r="L28" s="13">
        <v>0</v>
      </c>
      <c r="M28" s="12">
        <f t="shared" si="3"/>
        <v>1285.7</v>
      </c>
      <c r="N28" s="13">
        <v>1285.7</v>
      </c>
      <c r="O28" s="13">
        <v>0</v>
      </c>
      <c r="P28" s="12">
        <f t="shared" si="4"/>
        <v>4285.7</v>
      </c>
      <c r="Q28" s="13">
        <v>1285.7</v>
      </c>
      <c r="R28" s="13">
        <v>3000</v>
      </c>
      <c r="S28" s="12">
        <f t="shared" si="5"/>
        <v>0</v>
      </c>
      <c r="T28" s="10">
        <v>0</v>
      </c>
      <c r="U28" s="10">
        <v>0</v>
      </c>
      <c r="V28" s="12">
        <f t="shared" si="6"/>
        <v>0</v>
      </c>
      <c r="W28" s="10">
        <v>0</v>
      </c>
      <c r="X28" s="10">
        <v>0</v>
      </c>
      <c r="Y28" s="12">
        <f t="shared" si="7"/>
        <v>0</v>
      </c>
      <c r="Z28" s="10">
        <v>0</v>
      </c>
      <c r="AA28" s="10">
        <v>0</v>
      </c>
    </row>
    <row r="29" spans="1:27" ht="56.25" customHeight="1" x14ac:dyDescent="0.25">
      <c r="A29" s="11" t="s">
        <v>38</v>
      </c>
      <c r="B29" s="19" t="s">
        <v>15</v>
      </c>
      <c r="C29" s="19" t="s">
        <v>15</v>
      </c>
      <c r="D29" s="10">
        <f t="shared" si="14"/>
        <v>4000</v>
      </c>
      <c r="E29" s="12">
        <f t="shared" ref="E29:E35" si="15">F29+G29</f>
        <v>4000</v>
      </c>
      <c r="F29" s="12">
        <v>4000</v>
      </c>
      <c r="G29" s="12">
        <v>0</v>
      </c>
      <c r="H29" s="12">
        <v>0</v>
      </c>
      <c r="I29" s="12">
        <f t="shared" si="2"/>
        <v>0</v>
      </c>
      <c r="J29" s="13">
        <v>0</v>
      </c>
      <c r="K29" s="13">
        <v>0</v>
      </c>
      <c r="L29" s="13">
        <v>0</v>
      </c>
      <c r="M29" s="12">
        <f t="shared" si="3"/>
        <v>0</v>
      </c>
      <c r="N29" s="13">
        <v>0</v>
      </c>
      <c r="O29" s="13">
        <v>0</v>
      </c>
      <c r="P29" s="12">
        <f t="shared" si="4"/>
        <v>0</v>
      </c>
      <c r="Q29" s="13">
        <v>0</v>
      </c>
      <c r="R29" s="13">
        <v>0</v>
      </c>
      <c r="S29" s="12">
        <f t="shared" si="5"/>
        <v>0</v>
      </c>
      <c r="T29" s="10">
        <v>0</v>
      </c>
      <c r="U29" s="10">
        <v>0</v>
      </c>
      <c r="V29" s="12">
        <f t="shared" si="6"/>
        <v>0</v>
      </c>
      <c r="W29" s="10">
        <v>0</v>
      </c>
      <c r="X29" s="10">
        <v>0</v>
      </c>
      <c r="Y29" s="12">
        <f t="shared" si="7"/>
        <v>0</v>
      </c>
      <c r="Z29" s="10">
        <v>0</v>
      </c>
      <c r="AA29" s="10">
        <v>0</v>
      </c>
    </row>
    <row r="30" spans="1:27" ht="60.75" customHeight="1" x14ac:dyDescent="0.25">
      <c r="A30" s="11" t="s">
        <v>39</v>
      </c>
      <c r="B30" s="19" t="s">
        <v>15</v>
      </c>
      <c r="C30" s="19" t="s">
        <v>15</v>
      </c>
      <c r="D30" s="10">
        <f t="shared" si="14"/>
        <v>6000</v>
      </c>
      <c r="E30" s="12">
        <f t="shared" si="15"/>
        <v>6000</v>
      </c>
      <c r="F30" s="12">
        <v>6000</v>
      </c>
      <c r="G30" s="12">
        <v>0</v>
      </c>
      <c r="H30" s="12">
        <v>0</v>
      </c>
      <c r="I30" s="12">
        <f t="shared" si="2"/>
        <v>0</v>
      </c>
      <c r="J30" s="13">
        <v>0</v>
      </c>
      <c r="K30" s="13">
        <v>0</v>
      </c>
      <c r="L30" s="13">
        <v>0</v>
      </c>
      <c r="M30" s="12">
        <f t="shared" si="3"/>
        <v>0</v>
      </c>
      <c r="N30" s="13">
        <v>0</v>
      </c>
      <c r="O30" s="13">
        <v>0</v>
      </c>
      <c r="P30" s="12">
        <f t="shared" si="4"/>
        <v>0</v>
      </c>
      <c r="Q30" s="13">
        <v>0</v>
      </c>
      <c r="R30" s="13">
        <v>0</v>
      </c>
      <c r="S30" s="12">
        <f t="shared" si="5"/>
        <v>0</v>
      </c>
      <c r="T30" s="10">
        <v>0</v>
      </c>
      <c r="U30" s="10">
        <v>0</v>
      </c>
      <c r="V30" s="12">
        <f t="shared" si="6"/>
        <v>0</v>
      </c>
      <c r="W30" s="10">
        <v>0</v>
      </c>
      <c r="X30" s="10">
        <v>0</v>
      </c>
      <c r="Y30" s="12">
        <f t="shared" si="7"/>
        <v>0</v>
      </c>
      <c r="Z30" s="10">
        <v>0</v>
      </c>
      <c r="AA30" s="10">
        <v>0</v>
      </c>
    </row>
    <row r="31" spans="1:27" ht="68.45" customHeight="1" x14ac:dyDescent="0.25">
      <c r="A31" s="11" t="s">
        <v>40</v>
      </c>
      <c r="B31" s="19" t="s">
        <v>15</v>
      </c>
      <c r="C31" s="19" t="s">
        <v>15</v>
      </c>
      <c r="D31" s="10">
        <f>E31+I31+M31+P31+S31+V31</f>
        <v>0</v>
      </c>
      <c r="E31" s="12">
        <f t="shared" si="15"/>
        <v>0</v>
      </c>
      <c r="F31" s="12">
        <v>0</v>
      </c>
      <c r="G31" s="12">
        <v>0</v>
      </c>
      <c r="H31" s="12">
        <v>0</v>
      </c>
      <c r="I31" s="12">
        <f t="shared" si="2"/>
        <v>0</v>
      </c>
      <c r="J31" s="13">
        <v>0</v>
      </c>
      <c r="K31" s="13">
        <v>0</v>
      </c>
      <c r="L31" s="13">
        <v>0</v>
      </c>
      <c r="M31" s="12">
        <f t="shared" si="3"/>
        <v>0</v>
      </c>
      <c r="N31" s="13">
        <v>0</v>
      </c>
      <c r="O31" s="13">
        <v>0</v>
      </c>
      <c r="P31" s="12">
        <f t="shared" si="4"/>
        <v>0</v>
      </c>
      <c r="Q31" s="13">
        <v>0</v>
      </c>
      <c r="R31" s="13">
        <v>0</v>
      </c>
      <c r="S31" s="12">
        <f t="shared" si="5"/>
        <v>0</v>
      </c>
      <c r="T31" s="10">
        <v>0</v>
      </c>
      <c r="U31" s="10">
        <v>0</v>
      </c>
      <c r="V31" s="12">
        <f t="shared" si="6"/>
        <v>0</v>
      </c>
      <c r="W31" s="10">
        <v>0</v>
      </c>
      <c r="X31" s="10">
        <v>0</v>
      </c>
      <c r="Y31" s="12">
        <f t="shared" si="7"/>
        <v>0</v>
      </c>
      <c r="Z31" s="10">
        <v>0</v>
      </c>
      <c r="AA31" s="10">
        <v>0</v>
      </c>
    </row>
    <row r="32" spans="1:27" ht="75" customHeight="1" x14ac:dyDescent="0.25">
      <c r="A32" s="11" t="s">
        <v>41</v>
      </c>
      <c r="B32" s="19" t="s">
        <v>15</v>
      </c>
      <c r="C32" s="19" t="s">
        <v>15</v>
      </c>
      <c r="D32" s="10">
        <f>E32+I32+M32+P32+S32+V32+Y32</f>
        <v>0</v>
      </c>
      <c r="E32" s="12">
        <f t="shared" si="15"/>
        <v>0</v>
      </c>
      <c r="F32" s="12">
        <v>0</v>
      </c>
      <c r="G32" s="12">
        <v>0</v>
      </c>
      <c r="H32" s="12">
        <v>0</v>
      </c>
      <c r="I32" s="12">
        <f t="shared" si="2"/>
        <v>0</v>
      </c>
      <c r="J32" s="13">
        <v>0</v>
      </c>
      <c r="K32" s="13">
        <v>0</v>
      </c>
      <c r="L32" s="13">
        <v>0</v>
      </c>
      <c r="M32" s="12">
        <f t="shared" si="3"/>
        <v>0</v>
      </c>
      <c r="N32" s="13">
        <v>0</v>
      </c>
      <c r="O32" s="13">
        <v>0</v>
      </c>
      <c r="P32" s="12">
        <f t="shared" si="4"/>
        <v>0</v>
      </c>
      <c r="Q32" s="13">
        <v>0</v>
      </c>
      <c r="R32" s="13">
        <v>0</v>
      </c>
      <c r="S32" s="12">
        <f t="shared" si="5"/>
        <v>0</v>
      </c>
      <c r="T32" s="10">
        <v>0</v>
      </c>
      <c r="U32" s="10">
        <v>0</v>
      </c>
      <c r="V32" s="12">
        <f t="shared" si="6"/>
        <v>0</v>
      </c>
      <c r="W32" s="10">
        <v>0</v>
      </c>
      <c r="X32" s="10">
        <v>0</v>
      </c>
      <c r="Y32" s="12">
        <f t="shared" si="7"/>
        <v>0</v>
      </c>
      <c r="Z32" s="10">
        <v>0</v>
      </c>
      <c r="AA32" s="10">
        <v>0</v>
      </c>
    </row>
    <row r="33" spans="1:27" ht="69" customHeight="1" x14ac:dyDescent="0.25">
      <c r="A33" s="11" t="s">
        <v>42</v>
      </c>
      <c r="B33" s="19" t="s">
        <v>15</v>
      </c>
      <c r="C33" s="19" t="s">
        <v>15</v>
      </c>
      <c r="D33" s="10">
        <f>E33+I33+M33+P33+S33+V33+Y33</f>
        <v>0</v>
      </c>
      <c r="E33" s="12">
        <f t="shared" si="15"/>
        <v>0</v>
      </c>
      <c r="F33" s="12">
        <v>0</v>
      </c>
      <c r="G33" s="12">
        <v>0</v>
      </c>
      <c r="H33" s="12">
        <v>0</v>
      </c>
      <c r="I33" s="12">
        <f t="shared" si="2"/>
        <v>0</v>
      </c>
      <c r="J33" s="13">
        <v>0</v>
      </c>
      <c r="K33" s="13">
        <v>0</v>
      </c>
      <c r="L33" s="13">
        <v>0</v>
      </c>
      <c r="M33" s="12">
        <f t="shared" si="3"/>
        <v>0</v>
      </c>
      <c r="N33" s="13">
        <v>0</v>
      </c>
      <c r="O33" s="13">
        <v>0</v>
      </c>
      <c r="P33" s="12">
        <f t="shared" si="4"/>
        <v>0</v>
      </c>
      <c r="Q33" s="13">
        <v>0</v>
      </c>
      <c r="R33" s="13">
        <v>0</v>
      </c>
      <c r="S33" s="12">
        <f t="shared" si="5"/>
        <v>0</v>
      </c>
      <c r="T33" s="10">
        <v>0</v>
      </c>
      <c r="U33" s="10">
        <v>0</v>
      </c>
      <c r="V33" s="12">
        <f t="shared" si="6"/>
        <v>0</v>
      </c>
      <c r="W33" s="10">
        <v>0</v>
      </c>
      <c r="X33" s="10">
        <v>0</v>
      </c>
      <c r="Y33" s="12">
        <f t="shared" si="7"/>
        <v>0</v>
      </c>
      <c r="Z33" s="10">
        <v>0</v>
      </c>
      <c r="AA33" s="10">
        <v>0</v>
      </c>
    </row>
    <row r="34" spans="1:27" ht="54" customHeight="1" x14ac:dyDescent="0.25">
      <c r="A34" s="11" t="s">
        <v>43</v>
      </c>
      <c r="B34" s="19" t="s">
        <v>15</v>
      </c>
      <c r="C34" s="19" t="s">
        <v>15</v>
      </c>
      <c r="D34" s="20">
        <f>SUM(E34,I34,M34,P34,S34,V34,Y34)</f>
        <v>4300</v>
      </c>
      <c r="E34" s="21">
        <v>4300</v>
      </c>
      <c r="F34" s="21">
        <v>30408.3</v>
      </c>
      <c r="G34" s="21">
        <v>0</v>
      </c>
      <c r="H34" s="21">
        <v>0</v>
      </c>
      <c r="I34" s="21">
        <f t="shared" si="2"/>
        <v>0</v>
      </c>
      <c r="J34" s="20">
        <v>0</v>
      </c>
      <c r="K34" s="20">
        <v>0</v>
      </c>
      <c r="L34" s="20">
        <v>0</v>
      </c>
      <c r="M34" s="21">
        <v>0</v>
      </c>
      <c r="N34" s="20">
        <v>0</v>
      </c>
      <c r="O34" s="20">
        <v>0</v>
      </c>
      <c r="P34" s="21">
        <f t="shared" si="4"/>
        <v>0</v>
      </c>
      <c r="Q34" s="20">
        <v>0</v>
      </c>
      <c r="R34" s="20">
        <v>0</v>
      </c>
      <c r="S34" s="21">
        <f t="shared" si="5"/>
        <v>0</v>
      </c>
      <c r="T34" s="20">
        <v>0</v>
      </c>
      <c r="U34" s="20">
        <v>0</v>
      </c>
      <c r="V34" s="21">
        <f t="shared" si="6"/>
        <v>0</v>
      </c>
      <c r="W34" s="20">
        <v>0</v>
      </c>
      <c r="X34" s="20">
        <v>0</v>
      </c>
      <c r="Y34" s="21">
        <f t="shared" si="7"/>
        <v>0</v>
      </c>
      <c r="Z34" s="20">
        <v>0</v>
      </c>
      <c r="AA34" s="20">
        <v>0</v>
      </c>
    </row>
    <row r="35" spans="1:27" ht="40.5" customHeight="1" x14ac:dyDescent="0.25">
      <c r="A35" s="11" t="s">
        <v>44</v>
      </c>
      <c r="B35" s="5" t="s">
        <v>27</v>
      </c>
      <c r="C35" s="5" t="s">
        <v>27</v>
      </c>
      <c r="D35" s="20">
        <f>SUM(E35,I35,M35,P35,S35,V35,Y35)</f>
        <v>2000</v>
      </c>
      <c r="E35" s="21">
        <f t="shared" si="15"/>
        <v>1000</v>
      </c>
      <c r="F35" s="21">
        <v>1000</v>
      </c>
      <c r="G35" s="21">
        <v>0</v>
      </c>
      <c r="H35" s="21">
        <v>0</v>
      </c>
      <c r="I35" s="21">
        <f t="shared" si="2"/>
        <v>500</v>
      </c>
      <c r="J35" s="20">
        <v>500</v>
      </c>
      <c r="K35" s="20">
        <v>0</v>
      </c>
      <c r="L35" s="20">
        <v>0</v>
      </c>
      <c r="M35" s="21">
        <f>N35+O35</f>
        <v>500</v>
      </c>
      <c r="N35" s="20">
        <v>500</v>
      </c>
      <c r="O35" s="20">
        <v>0</v>
      </c>
      <c r="P35" s="21">
        <f>R35+Q35</f>
        <v>0</v>
      </c>
      <c r="Q35" s="20">
        <v>0</v>
      </c>
      <c r="R35" s="20">
        <v>0</v>
      </c>
      <c r="S35" s="21">
        <v>0</v>
      </c>
      <c r="T35" s="20">
        <v>0</v>
      </c>
      <c r="U35" s="20">
        <v>0</v>
      </c>
      <c r="V35" s="21">
        <f t="shared" si="6"/>
        <v>0</v>
      </c>
      <c r="W35" s="20">
        <v>0</v>
      </c>
      <c r="X35" s="20">
        <v>0</v>
      </c>
      <c r="Y35" s="21">
        <f t="shared" si="7"/>
        <v>0</v>
      </c>
      <c r="Z35" s="20">
        <v>0</v>
      </c>
      <c r="AA35" s="20">
        <v>0</v>
      </c>
    </row>
    <row r="36" spans="1:27" ht="129" customHeight="1" x14ac:dyDescent="0.25">
      <c r="A36" s="11" t="s">
        <v>28</v>
      </c>
      <c r="B36" s="5" t="s">
        <v>15</v>
      </c>
      <c r="C36" s="5" t="s">
        <v>15</v>
      </c>
      <c r="D36" s="10">
        <f>E36+I36+M36+P36+S36+V36+Y36</f>
        <v>500</v>
      </c>
      <c r="E36" s="12">
        <f>F36+G36</f>
        <v>500</v>
      </c>
      <c r="F36" s="12">
        <v>500</v>
      </c>
      <c r="G36" s="12">
        <v>0</v>
      </c>
      <c r="H36" s="12">
        <v>0</v>
      </c>
      <c r="I36" s="12">
        <v>0</v>
      </c>
      <c r="J36" s="13">
        <v>0</v>
      </c>
      <c r="K36" s="13">
        <v>0</v>
      </c>
      <c r="L36" s="13">
        <v>0</v>
      </c>
      <c r="M36" s="12">
        <f>N36+O36</f>
        <v>0</v>
      </c>
      <c r="N36" s="13">
        <v>0</v>
      </c>
      <c r="O36" s="13">
        <v>0</v>
      </c>
      <c r="P36" s="12">
        <v>0</v>
      </c>
      <c r="Q36" s="13">
        <v>0</v>
      </c>
      <c r="R36" s="13">
        <v>0</v>
      </c>
      <c r="S36" s="12">
        <v>0</v>
      </c>
      <c r="T36" s="10">
        <v>0</v>
      </c>
      <c r="U36" s="10">
        <v>0</v>
      </c>
      <c r="V36" s="12">
        <v>0</v>
      </c>
      <c r="W36" s="10">
        <v>0</v>
      </c>
      <c r="X36" s="10">
        <v>0</v>
      </c>
      <c r="Y36" s="12">
        <v>0</v>
      </c>
      <c r="Z36" s="10">
        <v>0</v>
      </c>
      <c r="AA36" s="10">
        <v>0</v>
      </c>
    </row>
    <row r="37" spans="1:27" ht="69" customHeight="1" x14ac:dyDescent="0.25">
      <c r="A37" s="54" t="s">
        <v>21</v>
      </c>
      <c r="B37" s="62"/>
      <c r="C37" s="57" t="s">
        <v>7</v>
      </c>
      <c r="D37" s="41">
        <f>SUM(E37,I37,M37,P37,S37,V37,Y37)</f>
        <v>3568.64</v>
      </c>
      <c r="E37" s="75">
        <f>F37+H37</f>
        <v>729.27</v>
      </c>
      <c r="F37" s="41">
        <f t="shared" ref="F37:AA37" si="16">F39</f>
        <v>582.1</v>
      </c>
      <c r="G37" s="41">
        <f t="shared" si="16"/>
        <v>0</v>
      </c>
      <c r="H37" s="53">
        <v>147.16999999999999</v>
      </c>
      <c r="I37" s="75">
        <f>J37+L37</f>
        <v>510.97</v>
      </c>
      <c r="J37" s="41">
        <f t="shared" si="16"/>
        <v>363.8</v>
      </c>
      <c r="K37" s="41">
        <f t="shared" si="16"/>
        <v>0</v>
      </c>
      <c r="L37" s="53">
        <v>147.16999999999999</v>
      </c>
      <c r="M37" s="75">
        <f t="shared" si="16"/>
        <v>0</v>
      </c>
      <c r="N37" s="41">
        <f t="shared" si="16"/>
        <v>0</v>
      </c>
      <c r="O37" s="41">
        <f t="shared" si="16"/>
        <v>0</v>
      </c>
      <c r="P37" s="75">
        <f t="shared" si="16"/>
        <v>582.1</v>
      </c>
      <c r="Q37" s="41">
        <f t="shared" si="16"/>
        <v>582.1</v>
      </c>
      <c r="R37" s="41">
        <f t="shared" si="16"/>
        <v>0</v>
      </c>
      <c r="S37" s="75">
        <f t="shared" si="16"/>
        <v>582.1</v>
      </c>
      <c r="T37" s="41">
        <f t="shared" si="16"/>
        <v>582.1</v>
      </c>
      <c r="U37" s="41">
        <f t="shared" si="16"/>
        <v>0</v>
      </c>
      <c r="V37" s="75">
        <f t="shared" si="16"/>
        <v>582.1</v>
      </c>
      <c r="W37" s="41">
        <f t="shared" si="16"/>
        <v>582.1</v>
      </c>
      <c r="X37" s="41">
        <f t="shared" si="16"/>
        <v>0</v>
      </c>
      <c r="Y37" s="75">
        <f t="shared" si="16"/>
        <v>582.1</v>
      </c>
      <c r="Z37" s="41">
        <f t="shared" si="16"/>
        <v>582.1</v>
      </c>
      <c r="AA37" s="41">
        <f t="shared" si="16"/>
        <v>0</v>
      </c>
    </row>
    <row r="38" spans="1:27" ht="16.5" customHeight="1" x14ac:dyDescent="0.25">
      <c r="A38" s="55"/>
      <c r="B38" s="62"/>
      <c r="C38" s="58"/>
      <c r="D38" s="41"/>
      <c r="E38" s="75"/>
      <c r="F38" s="41"/>
      <c r="G38" s="41"/>
      <c r="H38" s="52"/>
      <c r="I38" s="75"/>
      <c r="J38" s="41"/>
      <c r="K38" s="41"/>
      <c r="L38" s="52"/>
      <c r="M38" s="75"/>
      <c r="N38" s="41"/>
      <c r="O38" s="41"/>
      <c r="P38" s="75"/>
      <c r="Q38" s="41"/>
      <c r="R38" s="41"/>
      <c r="S38" s="75"/>
      <c r="T38" s="41"/>
      <c r="U38" s="41"/>
      <c r="V38" s="75"/>
      <c r="W38" s="41"/>
      <c r="X38" s="41"/>
      <c r="Y38" s="75"/>
      <c r="Z38" s="41"/>
      <c r="AA38" s="41"/>
    </row>
    <row r="39" spans="1:27" ht="16.5" customHeight="1" x14ac:dyDescent="0.25">
      <c r="A39" s="55"/>
      <c r="B39" s="62"/>
      <c r="C39" s="66" t="s">
        <v>15</v>
      </c>
      <c r="D39" s="41">
        <f>SUM(E39,I39,M39,P39,S39,V39,Y39)</f>
        <v>3568.64</v>
      </c>
      <c r="E39" s="75">
        <f t="shared" ref="E39:AA39" si="17">E41</f>
        <v>729.27</v>
      </c>
      <c r="F39" s="41">
        <f t="shared" si="17"/>
        <v>582.1</v>
      </c>
      <c r="G39" s="41">
        <f t="shared" si="17"/>
        <v>0</v>
      </c>
      <c r="H39" s="53">
        <v>0</v>
      </c>
      <c r="I39" s="75">
        <f t="shared" si="17"/>
        <v>510.97</v>
      </c>
      <c r="J39" s="41">
        <f t="shared" si="17"/>
        <v>363.8</v>
      </c>
      <c r="K39" s="41">
        <f t="shared" si="17"/>
        <v>0</v>
      </c>
      <c r="L39" s="53">
        <v>0</v>
      </c>
      <c r="M39" s="75">
        <f t="shared" si="17"/>
        <v>0</v>
      </c>
      <c r="N39" s="41">
        <v>0</v>
      </c>
      <c r="O39" s="41">
        <f t="shared" si="17"/>
        <v>0</v>
      </c>
      <c r="P39" s="75">
        <f t="shared" si="17"/>
        <v>582.1</v>
      </c>
      <c r="Q39" s="41">
        <f t="shared" si="17"/>
        <v>582.1</v>
      </c>
      <c r="R39" s="41">
        <f t="shared" si="17"/>
        <v>0</v>
      </c>
      <c r="S39" s="75">
        <f t="shared" si="17"/>
        <v>582.1</v>
      </c>
      <c r="T39" s="41">
        <f t="shared" si="17"/>
        <v>582.1</v>
      </c>
      <c r="U39" s="41">
        <f t="shared" si="17"/>
        <v>0</v>
      </c>
      <c r="V39" s="75">
        <f t="shared" si="17"/>
        <v>582.1</v>
      </c>
      <c r="W39" s="41">
        <f t="shared" si="17"/>
        <v>582.1</v>
      </c>
      <c r="X39" s="41">
        <f t="shared" si="17"/>
        <v>0</v>
      </c>
      <c r="Y39" s="75">
        <f t="shared" si="17"/>
        <v>582.1</v>
      </c>
      <c r="Z39" s="41">
        <f t="shared" si="17"/>
        <v>582.1</v>
      </c>
      <c r="AA39" s="41">
        <f t="shared" si="17"/>
        <v>0</v>
      </c>
    </row>
    <row r="40" spans="1:27" ht="38.25" customHeight="1" x14ac:dyDescent="0.25">
      <c r="A40" s="56"/>
      <c r="B40" s="65"/>
      <c r="C40" s="67"/>
      <c r="D40" s="41"/>
      <c r="E40" s="76"/>
      <c r="F40" s="44"/>
      <c r="G40" s="44"/>
      <c r="H40" s="52"/>
      <c r="I40" s="76"/>
      <c r="J40" s="44"/>
      <c r="K40" s="44"/>
      <c r="L40" s="52"/>
      <c r="M40" s="76"/>
      <c r="N40" s="44"/>
      <c r="O40" s="44"/>
      <c r="P40" s="76"/>
      <c r="Q40" s="44"/>
      <c r="R40" s="44"/>
      <c r="S40" s="76"/>
      <c r="T40" s="44"/>
      <c r="U40" s="44"/>
      <c r="V40" s="76"/>
      <c r="W40" s="44"/>
      <c r="X40" s="44"/>
      <c r="Y40" s="76"/>
      <c r="Z40" s="44"/>
      <c r="AA40" s="44"/>
    </row>
    <row r="41" spans="1:27" ht="69" customHeight="1" x14ac:dyDescent="0.25">
      <c r="A41" s="11" t="s">
        <v>45</v>
      </c>
      <c r="B41" s="5" t="s">
        <v>15</v>
      </c>
      <c r="C41" s="5" t="s">
        <v>15</v>
      </c>
      <c r="D41" s="10">
        <f>E41+I41+P41+S41+V41+Y41</f>
        <v>3568.64</v>
      </c>
      <c r="E41" s="12">
        <f>F41+H41</f>
        <v>729.27</v>
      </c>
      <c r="F41" s="10">
        <v>582.1</v>
      </c>
      <c r="G41" s="10">
        <v>0</v>
      </c>
      <c r="H41" s="29">
        <v>147.16999999999999</v>
      </c>
      <c r="I41" s="12">
        <f>J41+L41</f>
        <v>510.97</v>
      </c>
      <c r="J41" s="10">
        <v>363.8</v>
      </c>
      <c r="K41" s="10">
        <v>0</v>
      </c>
      <c r="L41" s="29">
        <v>147.16999999999999</v>
      </c>
      <c r="M41" s="12">
        <f t="shared" ref="M41" si="18">N41+O41</f>
        <v>0</v>
      </c>
      <c r="N41" s="10">
        <v>0</v>
      </c>
      <c r="O41" s="10">
        <v>0</v>
      </c>
      <c r="P41" s="12">
        <f t="shared" ref="P41" si="19">Q41+R41</f>
        <v>582.1</v>
      </c>
      <c r="Q41" s="10">
        <v>582.1</v>
      </c>
      <c r="R41" s="10">
        <v>0</v>
      </c>
      <c r="S41" s="12">
        <f t="shared" ref="S41" si="20">T41+U41</f>
        <v>582.1</v>
      </c>
      <c r="T41" s="10">
        <v>582.1</v>
      </c>
      <c r="U41" s="10">
        <v>0</v>
      </c>
      <c r="V41" s="12">
        <f t="shared" ref="V41" si="21">W41+X41</f>
        <v>582.1</v>
      </c>
      <c r="W41" s="10">
        <v>582.1</v>
      </c>
      <c r="X41" s="10">
        <v>0</v>
      </c>
      <c r="Y41" s="12">
        <f t="shared" ref="Y41" si="22">Z41+AA41</f>
        <v>582.1</v>
      </c>
      <c r="Z41" s="10">
        <v>582.1</v>
      </c>
      <c r="AA41" s="10">
        <v>0</v>
      </c>
    </row>
    <row r="42" spans="1:27" ht="52.9" customHeight="1" x14ac:dyDescent="0.25">
      <c r="A42" s="33" t="s">
        <v>46</v>
      </c>
      <c r="B42" s="5"/>
      <c r="C42" s="6" t="s">
        <v>7</v>
      </c>
      <c r="D42" s="22">
        <f>D43</f>
        <v>70872.800000000003</v>
      </c>
      <c r="E42" s="77">
        <f t="shared" ref="E42:AA42" si="23">E43</f>
        <v>7272.8</v>
      </c>
      <c r="F42" s="22">
        <f t="shared" si="23"/>
        <v>7272.8</v>
      </c>
      <c r="G42" s="22">
        <f t="shared" si="23"/>
        <v>0</v>
      </c>
      <c r="H42" s="28">
        <v>0</v>
      </c>
      <c r="I42" s="77">
        <f t="shared" si="23"/>
        <v>0</v>
      </c>
      <c r="J42" s="22">
        <f t="shared" si="23"/>
        <v>0</v>
      </c>
      <c r="K42" s="22">
        <f t="shared" si="23"/>
        <v>0</v>
      </c>
      <c r="L42" s="28">
        <v>0</v>
      </c>
      <c r="M42" s="77">
        <f t="shared" si="23"/>
        <v>0</v>
      </c>
      <c r="N42" s="22">
        <f t="shared" si="23"/>
        <v>0</v>
      </c>
      <c r="O42" s="22">
        <f t="shared" si="23"/>
        <v>0</v>
      </c>
      <c r="P42" s="77">
        <f t="shared" si="23"/>
        <v>15900</v>
      </c>
      <c r="Q42" s="22">
        <f t="shared" si="23"/>
        <v>795</v>
      </c>
      <c r="R42" s="22">
        <f t="shared" si="23"/>
        <v>15105</v>
      </c>
      <c r="S42" s="77">
        <f t="shared" si="23"/>
        <v>15900</v>
      </c>
      <c r="T42" s="22">
        <f t="shared" si="23"/>
        <v>795</v>
      </c>
      <c r="U42" s="22">
        <v>15105</v>
      </c>
      <c r="V42" s="77">
        <f t="shared" si="23"/>
        <v>15900</v>
      </c>
      <c r="W42" s="22">
        <f t="shared" si="23"/>
        <v>795</v>
      </c>
      <c r="X42" s="22">
        <f t="shared" si="23"/>
        <v>15105</v>
      </c>
      <c r="Y42" s="77">
        <f t="shared" si="23"/>
        <v>15900</v>
      </c>
      <c r="Z42" s="22">
        <f t="shared" si="23"/>
        <v>795</v>
      </c>
      <c r="AA42" s="22">
        <f t="shared" si="23"/>
        <v>15105</v>
      </c>
    </row>
    <row r="43" spans="1:27" ht="74.45" customHeight="1" x14ac:dyDescent="0.25">
      <c r="A43" s="34"/>
      <c r="B43" s="5"/>
      <c r="C43" s="5" t="s">
        <v>15</v>
      </c>
      <c r="D43" s="10">
        <f>E43+I43+M43+P43+S43+V43+Y43</f>
        <v>70872.800000000003</v>
      </c>
      <c r="E43" s="12">
        <f>F43+G43</f>
        <v>7272.8</v>
      </c>
      <c r="F43" s="10">
        <f>SUM(F44)</f>
        <v>7272.8</v>
      </c>
      <c r="G43" s="10">
        <v>0</v>
      </c>
      <c r="H43" s="29">
        <v>0</v>
      </c>
      <c r="I43" s="12">
        <f>J43+K43</f>
        <v>0</v>
      </c>
      <c r="J43" s="10">
        <v>0</v>
      </c>
      <c r="K43" s="10">
        <v>0</v>
      </c>
      <c r="L43" s="29">
        <v>0</v>
      </c>
      <c r="M43" s="12">
        <f>N43+O43</f>
        <v>0</v>
      </c>
      <c r="N43" s="10">
        <v>0</v>
      </c>
      <c r="O43" s="10">
        <v>0</v>
      </c>
      <c r="P43" s="12">
        <f t="shared" ref="P43" si="24">Q43+R43</f>
        <v>15900</v>
      </c>
      <c r="Q43" s="10">
        <v>795</v>
      </c>
      <c r="R43" s="10">
        <v>15105</v>
      </c>
      <c r="S43" s="12">
        <f>T43+U43</f>
        <v>15900</v>
      </c>
      <c r="T43" s="10">
        <v>795</v>
      </c>
      <c r="U43" s="10">
        <v>15105</v>
      </c>
      <c r="V43" s="12">
        <f>W43+X43</f>
        <v>15900</v>
      </c>
      <c r="W43" s="10">
        <v>795</v>
      </c>
      <c r="X43" s="10">
        <v>15105</v>
      </c>
      <c r="Y43" s="12">
        <f>Z43+AA43</f>
        <v>15900</v>
      </c>
      <c r="Z43" s="10">
        <v>795</v>
      </c>
      <c r="AA43" s="10">
        <v>15105</v>
      </c>
    </row>
    <row r="44" spans="1:27" ht="105.6" customHeight="1" x14ac:dyDescent="0.25">
      <c r="A44" s="11" t="s">
        <v>47</v>
      </c>
      <c r="B44" s="5" t="s">
        <v>15</v>
      </c>
      <c r="C44" s="5" t="s">
        <v>15</v>
      </c>
      <c r="D44" s="10">
        <f>E44+I44+M44+P44+S44+V44+Y44</f>
        <v>70872.800000000003</v>
      </c>
      <c r="E44" s="12">
        <f>F44+G44</f>
        <v>7272.8</v>
      </c>
      <c r="F44" s="10">
        <v>7272.8</v>
      </c>
      <c r="G44" s="10">
        <v>0</v>
      </c>
      <c r="H44" s="29">
        <v>0</v>
      </c>
      <c r="I44" s="12">
        <f>J44+K44</f>
        <v>0</v>
      </c>
      <c r="J44" s="10">
        <v>0</v>
      </c>
      <c r="K44" s="10">
        <v>0</v>
      </c>
      <c r="L44" s="29">
        <v>0</v>
      </c>
      <c r="M44" s="12">
        <f>N44+O44</f>
        <v>0</v>
      </c>
      <c r="N44" s="10">
        <v>0</v>
      </c>
      <c r="O44" s="10">
        <v>0</v>
      </c>
      <c r="P44" s="12">
        <f t="shared" ref="P44" si="25">Q44+R44</f>
        <v>15900</v>
      </c>
      <c r="Q44" s="10">
        <v>795</v>
      </c>
      <c r="R44" s="10">
        <v>15105</v>
      </c>
      <c r="S44" s="12">
        <f>T44+U44</f>
        <v>15900</v>
      </c>
      <c r="T44" s="10">
        <v>795</v>
      </c>
      <c r="U44" s="10">
        <v>15105</v>
      </c>
      <c r="V44" s="12">
        <f>W44+X44</f>
        <v>15900</v>
      </c>
      <c r="W44" s="10">
        <v>795</v>
      </c>
      <c r="X44" s="10">
        <v>15105</v>
      </c>
      <c r="Y44" s="12">
        <f>Z44+AA44</f>
        <v>15900</v>
      </c>
      <c r="Z44" s="10">
        <v>795</v>
      </c>
      <c r="AA44" s="10">
        <v>15105</v>
      </c>
    </row>
    <row r="45" spans="1:27" ht="55.5" customHeight="1" x14ac:dyDescent="0.25">
      <c r="A45" s="33" t="s">
        <v>48</v>
      </c>
      <c r="B45" s="5"/>
      <c r="C45" s="6" t="s">
        <v>7</v>
      </c>
      <c r="D45" s="22">
        <f>SUM(E45,I45,M45,P45,S45,V45,Y45)</f>
        <v>109624</v>
      </c>
      <c r="E45" s="77">
        <f>E46</f>
        <v>12296</v>
      </c>
      <c r="F45" s="22">
        <f>F46</f>
        <v>12296</v>
      </c>
      <c r="G45" s="22">
        <f t="shared" ref="G45:AA45" si="26">G47+G48+G49+G50</f>
        <v>0</v>
      </c>
      <c r="H45" s="28">
        <v>0</v>
      </c>
      <c r="I45" s="77">
        <f t="shared" si="26"/>
        <v>10464</v>
      </c>
      <c r="J45" s="22">
        <f t="shared" si="26"/>
        <v>10464</v>
      </c>
      <c r="K45" s="22">
        <f t="shared" si="26"/>
        <v>0</v>
      </c>
      <c r="L45" s="28">
        <v>0</v>
      </c>
      <c r="M45" s="77">
        <f t="shared" si="26"/>
        <v>10464</v>
      </c>
      <c r="N45" s="22">
        <f t="shared" si="26"/>
        <v>10464</v>
      </c>
      <c r="O45" s="22">
        <f t="shared" si="26"/>
        <v>0</v>
      </c>
      <c r="P45" s="77">
        <f>P47+P48+P49+P50</f>
        <v>20150</v>
      </c>
      <c r="Q45" s="22">
        <f t="shared" si="26"/>
        <v>20150</v>
      </c>
      <c r="R45" s="22">
        <f t="shared" si="26"/>
        <v>0</v>
      </c>
      <c r="S45" s="77">
        <f t="shared" si="26"/>
        <v>19750</v>
      </c>
      <c r="T45" s="22">
        <f t="shared" si="26"/>
        <v>19750</v>
      </c>
      <c r="U45" s="22">
        <f t="shared" si="26"/>
        <v>0</v>
      </c>
      <c r="V45" s="77">
        <f t="shared" si="26"/>
        <v>19750</v>
      </c>
      <c r="W45" s="22">
        <f t="shared" si="26"/>
        <v>19750</v>
      </c>
      <c r="X45" s="22">
        <f t="shared" si="26"/>
        <v>0</v>
      </c>
      <c r="Y45" s="77">
        <f t="shared" si="26"/>
        <v>16750</v>
      </c>
      <c r="Z45" s="22">
        <f t="shared" si="26"/>
        <v>16750</v>
      </c>
      <c r="AA45" s="22">
        <f t="shared" si="26"/>
        <v>0</v>
      </c>
    </row>
    <row r="46" spans="1:27" ht="57.75" customHeight="1" x14ac:dyDescent="0.25">
      <c r="A46" s="34"/>
      <c r="B46" s="5" t="s">
        <v>15</v>
      </c>
      <c r="C46" s="5" t="s">
        <v>15</v>
      </c>
      <c r="D46" s="10">
        <f>SUM(E46,I46,M46,P46,S46,V46,Y46)</f>
        <v>109624</v>
      </c>
      <c r="E46" s="12">
        <f>SUM(F46:H46)</f>
        <v>12296</v>
      </c>
      <c r="F46" s="10">
        <f>SUM(F47:F51)</f>
        <v>12296</v>
      </c>
      <c r="G46" s="10">
        <f t="shared" ref="G46:AA46" si="27">G47+G48+G49+G50</f>
        <v>0</v>
      </c>
      <c r="H46" s="29">
        <v>0</v>
      </c>
      <c r="I46" s="12">
        <f>SUM(I47:I50)</f>
        <v>10464</v>
      </c>
      <c r="J46" s="10">
        <f t="shared" si="27"/>
        <v>10464</v>
      </c>
      <c r="K46" s="10">
        <f t="shared" si="27"/>
        <v>0</v>
      </c>
      <c r="L46" s="29">
        <v>0</v>
      </c>
      <c r="M46" s="12">
        <f t="shared" si="27"/>
        <v>10464</v>
      </c>
      <c r="N46" s="10">
        <f t="shared" si="27"/>
        <v>10464</v>
      </c>
      <c r="O46" s="10">
        <f t="shared" si="27"/>
        <v>0</v>
      </c>
      <c r="P46" s="12">
        <f t="shared" si="27"/>
        <v>20150</v>
      </c>
      <c r="Q46" s="10">
        <f t="shared" si="27"/>
        <v>20150</v>
      </c>
      <c r="R46" s="10">
        <f t="shared" si="27"/>
        <v>0</v>
      </c>
      <c r="S46" s="12">
        <f t="shared" si="27"/>
        <v>19750</v>
      </c>
      <c r="T46" s="10">
        <f t="shared" si="27"/>
        <v>19750</v>
      </c>
      <c r="U46" s="10">
        <f t="shared" si="27"/>
        <v>0</v>
      </c>
      <c r="V46" s="12">
        <f t="shared" si="27"/>
        <v>19750</v>
      </c>
      <c r="W46" s="10">
        <f t="shared" si="27"/>
        <v>19750</v>
      </c>
      <c r="X46" s="10">
        <f t="shared" si="27"/>
        <v>0</v>
      </c>
      <c r="Y46" s="12">
        <f t="shared" si="27"/>
        <v>16750</v>
      </c>
      <c r="Z46" s="10">
        <f t="shared" si="27"/>
        <v>16750</v>
      </c>
      <c r="AA46" s="10">
        <f t="shared" si="27"/>
        <v>0</v>
      </c>
    </row>
    <row r="47" spans="1:27" ht="90.75" customHeight="1" x14ac:dyDescent="0.25">
      <c r="A47" s="11" t="s">
        <v>49</v>
      </c>
      <c r="B47" s="5" t="s">
        <v>15</v>
      </c>
      <c r="C47" s="5" t="s">
        <v>15</v>
      </c>
      <c r="D47" s="10">
        <f>SUM(E47,I47,M47,P47,S47,V47,Y47)</f>
        <v>20450</v>
      </c>
      <c r="E47" s="12">
        <f>F47+G47</f>
        <v>3350</v>
      </c>
      <c r="F47" s="10">
        <v>3350</v>
      </c>
      <c r="G47" s="10">
        <v>0</v>
      </c>
      <c r="H47" s="29">
        <v>0</v>
      </c>
      <c r="I47" s="12">
        <f t="shared" ref="I47" si="28">J47+K47</f>
        <v>3350</v>
      </c>
      <c r="J47" s="10">
        <v>3350</v>
      </c>
      <c r="K47" s="10">
        <v>0</v>
      </c>
      <c r="L47" s="29">
        <v>0</v>
      </c>
      <c r="M47" s="12">
        <f t="shared" ref="M47" si="29">N47+O47</f>
        <v>3350</v>
      </c>
      <c r="N47" s="10">
        <v>3350</v>
      </c>
      <c r="O47" s="10">
        <v>0</v>
      </c>
      <c r="P47" s="12">
        <f t="shared" ref="P47" si="30">Q47+R47</f>
        <v>3350</v>
      </c>
      <c r="Q47" s="10">
        <v>3350</v>
      </c>
      <c r="R47" s="10">
        <v>0</v>
      </c>
      <c r="S47" s="12">
        <f t="shared" ref="S47" si="31">T47+U47</f>
        <v>3350</v>
      </c>
      <c r="T47" s="10">
        <v>3350</v>
      </c>
      <c r="U47" s="10">
        <v>0</v>
      </c>
      <c r="V47" s="12">
        <f t="shared" ref="V47" si="32">W47+X47</f>
        <v>3350</v>
      </c>
      <c r="W47" s="10">
        <v>3350</v>
      </c>
      <c r="X47" s="10">
        <v>0</v>
      </c>
      <c r="Y47" s="12">
        <f t="shared" ref="Y47" si="33">Z47+AA47</f>
        <v>350</v>
      </c>
      <c r="Z47" s="10">
        <v>350</v>
      </c>
      <c r="AA47" s="10">
        <v>0</v>
      </c>
    </row>
    <row r="48" spans="1:27" ht="51.75" customHeight="1" x14ac:dyDescent="0.25">
      <c r="A48" s="23" t="s">
        <v>50</v>
      </c>
      <c r="B48" s="5" t="s">
        <v>15</v>
      </c>
      <c r="C48" s="5" t="s">
        <v>15</v>
      </c>
      <c r="D48" s="10">
        <f>E48+I48+M48+P48+S48+V48+Y48</f>
        <v>10550</v>
      </c>
      <c r="E48" s="12">
        <f t="shared" ref="E48:E49" si="34">F48+G48</f>
        <v>1650</v>
      </c>
      <c r="F48" s="10">
        <v>1650</v>
      </c>
      <c r="G48" s="10">
        <v>0</v>
      </c>
      <c r="H48" s="29">
        <v>0</v>
      </c>
      <c r="I48" s="12">
        <f t="shared" ref="I48:I49" si="35">J48+K48</f>
        <v>1650</v>
      </c>
      <c r="J48" s="10">
        <v>1650</v>
      </c>
      <c r="K48" s="10">
        <v>0</v>
      </c>
      <c r="L48" s="29">
        <v>0</v>
      </c>
      <c r="M48" s="12">
        <f t="shared" ref="M48:M49" si="36">N48+O48</f>
        <v>1650</v>
      </c>
      <c r="N48" s="10">
        <v>1650</v>
      </c>
      <c r="O48" s="10">
        <v>0</v>
      </c>
      <c r="P48" s="12">
        <f t="shared" ref="P48:P49" si="37">Q48+R48</f>
        <v>1700</v>
      </c>
      <c r="Q48" s="10">
        <v>1700</v>
      </c>
      <c r="R48" s="10">
        <v>0</v>
      </c>
      <c r="S48" s="12">
        <f t="shared" ref="S48:S49" si="38">T48+U48</f>
        <v>1300</v>
      </c>
      <c r="T48" s="10">
        <v>1300</v>
      </c>
      <c r="U48" s="10">
        <v>0</v>
      </c>
      <c r="V48" s="12">
        <f t="shared" ref="V48:V49" si="39">W48+X48</f>
        <v>1300</v>
      </c>
      <c r="W48" s="10">
        <v>1300</v>
      </c>
      <c r="X48" s="10">
        <v>0</v>
      </c>
      <c r="Y48" s="12">
        <f t="shared" ref="Y48:Y49" si="40">Z48+AA48</f>
        <v>1300</v>
      </c>
      <c r="Z48" s="10">
        <v>1300</v>
      </c>
      <c r="AA48" s="10">
        <v>0</v>
      </c>
    </row>
    <row r="49" spans="1:27" s="4" customFormat="1" ht="39.75" customHeight="1" x14ac:dyDescent="0.25">
      <c r="A49" s="24" t="s">
        <v>51</v>
      </c>
      <c r="B49" s="7" t="s">
        <v>15</v>
      </c>
      <c r="C49" s="7" t="s">
        <v>15</v>
      </c>
      <c r="D49" s="25">
        <f>SUM(E49,I49,M49,P49,S49,V49,Y49)</f>
        <v>76924</v>
      </c>
      <c r="E49" s="78">
        <f t="shared" si="34"/>
        <v>5996</v>
      </c>
      <c r="F49" s="25">
        <v>5996</v>
      </c>
      <c r="G49" s="25">
        <v>0</v>
      </c>
      <c r="H49" s="25">
        <v>0</v>
      </c>
      <c r="I49" s="78">
        <f t="shared" si="35"/>
        <v>5464</v>
      </c>
      <c r="J49" s="25">
        <v>5464</v>
      </c>
      <c r="K49" s="25">
        <v>0</v>
      </c>
      <c r="L49" s="25">
        <v>0</v>
      </c>
      <c r="M49" s="78">
        <f t="shared" si="36"/>
        <v>5464</v>
      </c>
      <c r="N49" s="25">
        <v>5464</v>
      </c>
      <c r="O49" s="25">
        <v>0</v>
      </c>
      <c r="P49" s="78">
        <f t="shared" si="37"/>
        <v>15000</v>
      </c>
      <c r="Q49" s="25">
        <v>15000</v>
      </c>
      <c r="R49" s="25">
        <v>0</v>
      </c>
      <c r="S49" s="78">
        <f t="shared" si="38"/>
        <v>15000</v>
      </c>
      <c r="T49" s="25">
        <v>15000</v>
      </c>
      <c r="U49" s="25">
        <v>0</v>
      </c>
      <c r="V49" s="78">
        <f t="shared" si="39"/>
        <v>15000</v>
      </c>
      <c r="W49" s="25">
        <v>15000</v>
      </c>
      <c r="X49" s="25">
        <v>0</v>
      </c>
      <c r="Y49" s="78">
        <f t="shared" si="40"/>
        <v>15000</v>
      </c>
      <c r="Z49" s="25">
        <v>15000</v>
      </c>
      <c r="AA49" s="25">
        <v>0</v>
      </c>
    </row>
    <row r="50" spans="1:27" s="4" customFormat="1" ht="78.75" customHeight="1" x14ac:dyDescent="0.25">
      <c r="A50" s="24" t="s">
        <v>24</v>
      </c>
      <c r="B50" s="7" t="s">
        <v>15</v>
      </c>
      <c r="C50" s="7" t="s">
        <v>15</v>
      </c>
      <c r="D50" s="25">
        <f>E50+I50+M50+P50+S50+V50+Y50</f>
        <v>700</v>
      </c>
      <c r="E50" s="78">
        <f t="shared" ref="E50" si="41">F50+G50</f>
        <v>300</v>
      </c>
      <c r="F50" s="25">
        <v>300</v>
      </c>
      <c r="G50" s="25">
        <v>0</v>
      </c>
      <c r="H50" s="25">
        <v>0</v>
      </c>
      <c r="I50" s="78">
        <f t="shared" ref="I50" si="42">J50+K50</f>
        <v>0</v>
      </c>
      <c r="J50" s="25">
        <v>0</v>
      </c>
      <c r="K50" s="25">
        <v>0</v>
      </c>
      <c r="L50" s="25">
        <v>0</v>
      </c>
      <c r="M50" s="78">
        <f t="shared" ref="M50" si="43">N50+O50</f>
        <v>0</v>
      </c>
      <c r="N50" s="25">
        <v>0</v>
      </c>
      <c r="O50" s="25">
        <v>0</v>
      </c>
      <c r="P50" s="78">
        <f t="shared" ref="P50" si="44">Q50+R50</f>
        <v>100</v>
      </c>
      <c r="Q50" s="25">
        <v>100</v>
      </c>
      <c r="R50" s="25">
        <v>0</v>
      </c>
      <c r="S50" s="78">
        <f t="shared" ref="S50" si="45">T50+U50</f>
        <v>100</v>
      </c>
      <c r="T50" s="25">
        <v>100</v>
      </c>
      <c r="U50" s="25">
        <v>0</v>
      </c>
      <c r="V50" s="78">
        <f t="shared" ref="V50" si="46">W50+X50</f>
        <v>100</v>
      </c>
      <c r="W50" s="25">
        <v>100</v>
      </c>
      <c r="X50" s="25">
        <v>0</v>
      </c>
      <c r="Y50" s="78">
        <f t="shared" ref="Y50" si="47">Z50+AA50</f>
        <v>100</v>
      </c>
      <c r="Z50" s="25">
        <v>100</v>
      </c>
      <c r="AA50" s="25">
        <v>0</v>
      </c>
    </row>
    <row r="51" spans="1:27" s="4" customFormat="1" ht="78.75" customHeight="1" x14ac:dyDescent="0.25">
      <c r="A51" s="24" t="s">
        <v>54</v>
      </c>
      <c r="B51" s="7" t="s">
        <v>15</v>
      </c>
      <c r="C51" s="7" t="s">
        <v>15</v>
      </c>
      <c r="D51" s="25">
        <f>E51+I51+M51+P51+S51+V51+Y51</f>
        <v>1000</v>
      </c>
      <c r="E51" s="78">
        <f t="shared" ref="E51" si="48">F51+G51</f>
        <v>1000</v>
      </c>
      <c r="F51" s="25">
        <v>1000</v>
      </c>
      <c r="G51" s="25">
        <v>0</v>
      </c>
      <c r="H51" s="25">
        <v>0</v>
      </c>
      <c r="I51" s="78">
        <f t="shared" ref="I51" si="49">J51+K51</f>
        <v>0</v>
      </c>
      <c r="J51" s="25">
        <v>0</v>
      </c>
      <c r="K51" s="25">
        <v>0</v>
      </c>
      <c r="L51" s="25">
        <v>0</v>
      </c>
      <c r="M51" s="78">
        <f t="shared" ref="M51" si="50">N51+O51</f>
        <v>0</v>
      </c>
      <c r="N51" s="25">
        <v>0</v>
      </c>
      <c r="O51" s="25">
        <v>0</v>
      </c>
      <c r="P51" s="78">
        <f t="shared" ref="P51" si="51">Q51+R51</f>
        <v>0</v>
      </c>
      <c r="Q51" s="25">
        <v>0</v>
      </c>
      <c r="R51" s="25">
        <v>0</v>
      </c>
      <c r="S51" s="78">
        <f t="shared" ref="S51" si="52">T51+U51</f>
        <v>0</v>
      </c>
      <c r="T51" s="25">
        <v>0</v>
      </c>
      <c r="U51" s="25">
        <v>0</v>
      </c>
      <c r="V51" s="78">
        <f t="shared" ref="V51" si="53">W51+X51</f>
        <v>0</v>
      </c>
      <c r="W51" s="25">
        <v>0</v>
      </c>
      <c r="X51" s="25">
        <v>0</v>
      </c>
      <c r="Y51" s="78">
        <f t="shared" ref="Y51" si="54">Z51+AA51</f>
        <v>0</v>
      </c>
      <c r="Z51" s="25">
        <v>0</v>
      </c>
      <c r="AA51" s="25">
        <v>0</v>
      </c>
    </row>
    <row r="52" spans="1:27" s="4" customFormat="1" ht="62.25" customHeight="1" x14ac:dyDescent="0.25">
      <c r="A52" s="26" t="s">
        <v>25</v>
      </c>
      <c r="B52" s="7" t="s">
        <v>26</v>
      </c>
      <c r="C52" s="8" t="s">
        <v>7</v>
      </c>
      <c r="D52" s="27">
        <v>0</v>
      </c>
      <c r="E52" s="79">
        <v>0</v>
      </c>
      <c r="F52" s="27">
        <v>0</v>
      </c>
      <c r="G52" s="27">
        <v>0</v>
      </c>
      <c r="H52" s="27">
        <v>0</v>
      </c>
      <c r="I52" s="79">
        <v>0</v>
      </c>
      <c r="J52" s="27">
        <v>0</v>
      </c>
      <c r="K52" s="27">
        <v>0</v>
      </c>
      <c r="L52" s="27">
        <v>0</v>
      </c>
      <c r="M52" s="79">
        <v>0</v>
      </c>
      <c r="N52" s="27">
        <v>0</v>
      </c>
      <c r="O52" s="27">
        <v>0</v>
      </c>
      <c r="P52" s="79">
        <v>0</v>
      </c>
      <c r="Q52" s="27">
        <v>0</v>
      </c>
      <c r="R52" s="27">
        <v>0</v>
      </c>
      <c r="S52" s="79">
        <v>0</v>
      </c>
      <c r="T52" s="27">
        <v>0</v>
      </c>
      <c r="U52" s="27">
        <v>0</v>
      </c>
      <c r="V52" s="79">
        <v>0</v>
      </c>
      <c r="W52" s="27">
        <v>0</v>
      </c>
      <c r="X52" s="27">
        <v>0</v>
      </c>
      <c r="Y52" s="79">
        <v>0</v>
      </c>
      <c r="Z52" s="27">
        <v>0</v>
      </c>
      <c r="AA52" s="27">
        <v>0</v>
      </c>
    </row>
  </sheetData>
  <mergeCells count="149">
    <mergeCell ref="I9:L9"/>
    <mergeCell ref="L12:L13"/>
    <mergeCell ref="L14:L15"/>
    <mergeCell ref="L17:L18"/>
    <mergeCell ref="L37:L38"/>
    <mergeCell ref="L39:L40"/>
    <mergeCell ref="Y12:Y13"/>
    <mergeCell ref="W14:W15"/>
    <mergeCell ref="X14:X15"/>
    <mergeCell ref="Y14:Y15"/>
    <mergeCell ref="Q14:Q15"/>
    <mergeCell ref="X37:X38"/>
    <mergeCell ref="P37:P38"/>
    <mergeCell ref="Q37:Q38"/>
    <mergeCell ref="V17:V18"/>
    <mergeCell ref="K17:K18"/>
    <mergeCell ref="I17:I18"/>
    <mergeCell ref="J17:J18"/>
    <mergeCell ref="A17:A18"/>
    <mergeCell ref="B39:B40"/>
    <mergeCell ref="C39:C40"/>
    <mergeCell ref="D39:D40"/>
    <mergeCell ref="E39:E40"/>
    <mergeCell ref="F39:F40"/>
    <mergeCell ref="G39:G40"/>
    <mergeCell ref="H17:H18"/>
    <mergeCell ref="F17:F18"/>
    <mergeCell ref="B37:B38"/>
    <mergeCell ref="D37:D38"/>
    <mergeCell ref="E37:E38"/>
    <mergeCell ref="F37:F38"/>
    <mergeCell ref="G37:G38"/>
    <mergeCell ref="G17:G18"/>
    <mergeCell ref="Z14:Z15"/>
    <mergeCell ref="AA14:AA15"/>
    <mergeCell ref="A8:A10"/>
    <mergeCell ref="B8:B10"/>
    <mergeCell ref="C12:C13"/>
    <mergeCell ref="P12:P13"/>
    <mergeCell ref="M9:O9"/>
    <mergeCell ref="D8:AA8"/>
    <mergeCell ref="P9:R9"/>
    <mergeCell ref="B12:B13"/>
    <mergeCell ref="D12:D13"/>
    <mergeCell ref="E12:E13"/>
    <mergeCell ref="F12:F13"/>
    <mergeCell ref="G12:G13"/>
    <mergeCell ref="I12:I13"/>
    <mergeCell ref="J12:J13"/>
    <mergeCell ref="K12:K13"/>
    <mergeCell ref="M12:M13"/>
    <mergeCell ref="V14:V15"/>
    <mergeCell ref="U12:U13"/>
    <mergeCell ref="B14:B15"/>
    <mergeCell ref="C14:C15"/>
    <mergeCell ref="D14:D15"/>
    <mergeCell ref="E14:E15"/>
    <mergeCell ref="V2:AA5"/>
    <mergeCell ref="S37:S38"/>
    <mergeCell ref="T37:T38"/>
    <mergeCell ref="U37:U38"/>
    <mergeCell ref="V37:V38"/>
    <mergeCell ref="W37:W38"/>
    <mergeCell ref="W17:W18"/>
    <mergeCell ref="Y37:Y38"/>
    <mergeCell ref="Z37:Z38"/>
    <mergeCell ref="AA37:AA38"/>
    <mergeCell ref="Y9:AA9"/>
    <mergeCell ref="Z12:Z13"/>
    <mergeCell ref="AA12:AA13"/>
    <mergeCell ref="Y17:Y18"/>
    <mergeCell ref="Z17:Z18"/>
    <mergeCell ref="AA17:AA18"/>
    <mergeCell ref="X17:X18"/>
    <mergeCell ref="S9:U9"/>
    <mergeCell ref="V9:X9"/>
    <mergeCell ref="S12:S13"/>
    <mergeCell ref="T12:T13"/>
    <mergeCell ref="W12:W13"/>
    <mergeCell ref="X12:X13"/>
    <mergeCell ref="V12:V13"/>
    <mergeCell ref="AA39:AA40"/>
    <mergeCell ref="C37:C38"/>
    <mergeCell ref="V39:V40"/>
    <mergeCell ref="W39:W40"/>
    <mergeCell ref="X39:X40"/>
    <mergeCell ref="Y39:Y40"/>
    <mergeCell ref="Z39:Z40"/>
    <mergeCell ref="Q39:Q40"/>
    <mergeCell ref="R39:R40"/>
    <mergeCell ref="N37:N38"/>
    <mergeCell ref="O37:O38"/>
    <mergeCell ref="I37:I38"/>
    <mergeCell ref="J37:J38"/>
    <mergeCell ref="K37:K38"/>
    <mergeCell ref="M37:M38"/>
    <mergeCell ref="I39:I40"/>
    <mergeCell ref="J39:J40"/>
    <mergeCell ref="K39:K40"/>
    <mergeCell ref="M39:M40"/>
    <mergeCell ref="H37:H38"/>
    <mergeCell ref="D9:D10"/>
    <mergeCell ref="Q12:Q13"/>
    <mergeCell ref="R12:R13"/>
    <mergeCell ref="N12:N13"/>
    <mergeCell ref="O12:O13"/>
    <mergeCell ref="A42:A43"/>
    <mergeCell ref="F14:F15"/>
    <mergeCell ref="G14:G15"/>
    <mergeCell ref="I14:I15"/>
    <mergeCell ref="J14:J15"/>
    <mergeCell ref="K14:K15"/>
    <mergeCell ref="M14:M15"/>
    <mergeCell ref="N14:N15"/>
    <mergeCell ref="O14:O15"/>
    <mergeCell ref="P14:P15"/>
    <mergeCell ref="N39:N40"/>
    <mergeCell ref="O39:O40"/>
    <mergeCell ref="P39:P40"/>
    <mergeCell ref="E9:H9"/>
    <mergeCell ref="H12:H13"/>
    <mergeCell ref="H14:H15"/>
    <mergeCell ref="H39:H40"/>
    <mergeCell ref="A37:A40"/>
    <mergeCell ref="M17:M18"/>
    <mergeCell ref="A45:A46"/>
    <mergeCell ref="A12:A15"/>
    <mergeCell ref="D6:U6"/>
    <mergeCell ref="C17:C18"/>
    <mergeCell ref="B17:B18"/>
    <mergeCell ref="R14:R15"/>
    <mergeCell ref="S14:S15"/>
    <mergeCell ref="T14:T15"/>
    <mergeCell ref="U14:U15"/>
    <mergeCell ref="S17:S18"/>
    <mergeCell ref="T17:T18"/>
    <mergeCell ref="U17:U18"/>
    <mergeCell ref="S39:S40"/>
    <mergeCell ref="T39:T40"/>
    <mergeCell ref="U39:U40"/>
    <mergeCell ref="P17:P18"/>
    <mergeCell ref="Q17:Q18"/>
    <mergeCell ref="R17:R18"/>
    <mergeCell ref="R37:R38"/>
    <mergeCell ref="D17:D18"/>
    <mergeCell ref="E17:E18"/>
    <mergeCell ref="N17:N18"/>
    <mergeCell ref="O17:O18"/>
    <mergeCell ref="C8:C10"/>
  </mergeCells>
  <pageMargins left="0.23622047244094491" right="0.19685039370078741" top="0.61" bottom="0.17" header="0.31496062992125984" footer="0.17"/>
  <pageSetup paperSize="9" scale="52" orientation="landscape" r:id="rId1"/>
  <rowBreaks count="1" manualBreakCount="1">
    <brk id="23" max="24" man="1"/>
  </rowBreaks>
  <ignoredErrors>
    <ignoredError sqref="D42:E42 I42 M42 P42 S42 V42 Y42 D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2014-08-28T08:55:55Z</dcterms:modified>
</cp:coreProperties>
</file>