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S25" i="1" l="1"/>
  <c r="C25" i="1" s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C23" i="1" s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0" i="1" l="1"/>
  <c r="N20" i="1"/>
  <c r="AL17" i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C17" i="1" s="1"/>
  <c r="AL20" i="1"/>
  <c r="AJ20" i="1"/>
  <c r="AH20" i="1"/>
  <c r="AF20" i="1"/>
  <c r="AE20" i="1"/>
  <c r="AC20" i="1"/>
  <c r="AA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<sst xmlns="http://schemas.openxmlformats.org/spreadsheetml/2006/main" count="67" uniqueCount="36">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</sst>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topLeftCell="D14" zoomScale="45" zoomScaleNormal="55" zoomScaleSheetLayoutView="45" workbookViewId="0">
      <pane ySplit="3480" topLeftCell="A15" activePane="bottomLeft"/>
      <selection activeCell="A17" sqref="A17:A18"/>
      <selection pane="bottomLeft" activeCell="V26" sqref="V26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14"/>
      <c r="AE1" s="98" t="s">
        <v>35</v>
      </c>
      <c r="AF1" s="98"/>
      <c r="AG1" s="98"/>
      <c r="AH1" s="98"/>
      <c r="AI1" s="98"/>
      <c r="AJ1" s="98"/>
      <c r="AK1" s="98"/>
      <c r="AL1" s="98"/>
      <c r="AM1" s="12"/>
    </row>
    <row r="2" spans="1:39" ht="2.25" hidden="1" customHeight="1" x14ac:dyDescent="0.3"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14"/>
      <c r="AE2" s="36"/>
      <c r="AF2" s="36"/>
      <c r="AG2" s="36"/>
      <c r="AH2" s="36"/>
      <c r="AJ2" s="36"/>
      <c r="AK2" s="36"/>
      <c r="AL2" s="36"/>
      <c r="AM2" s="11"/>
    </row>
    <row r="3" spans="1:39" ht="11.25" hidden="1" customHeight="1" x14ac:dyDescent="0.3"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14"/>
      <c r="AE3" s="36"/>
      <c r="AF3" s="36"/>
      <c r="AG3" s="36"/>
      <c r="AH3" s="36"/>
      <c r="AJ3" s="36"/>
      <c r="AK3" s="36"/>
      <c r="AL3" s="36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98" t="s">
        <v>30</v>
      </c>
      <c r="AF4" s="98"/>
      <c r="AG4" s="98"/>
      <c r="AH4" s="98"/>
      <c r="AI4" s="98"/>
      <c r="AJ4" s="98"/>
      <c r="AK4" s="98"/>
      <c r="AL4" s="98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98" t="s">
        <v>31</v>
      </c>
      <c r="AF5" s="98"/>
      <c r="AG5" s="98"/>
      <c r="AH5" s="98"/>
      <c r="AI5" s="98"/>
      <c r="AJ5" s="98"/>
      <c r="AK5" s="98"/>
      <c r="AL5" s="98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88" t="s">
        <v>29</v>
      </c>
      <c r="AF6" s="88"/>
      <c r="AG6" s="88"/>
      <c r="AH6" s="88"/>
      <c r="AI6" s="88"/>
      <c r="AJ6" s="88"/>
      <c r="AK6" s="88"/>
      <c r="AL6" s="88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88"/>
      <c r="AF7" s="88"/>
      <c r="AG7" s="88"/>
      <c r="AH7" s="88"/>
      <c r="AI7" s="88"/>
      <c r="AJ7" s="88"/>
      <c r="AK7" s="88"/>
      <c r="AL7" s="88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88"/>
      <c r="AF8" s="88"/>
      <c r="AG8" s="88"/>
      <c r="AH8" s="88"/>
      <c r="AI8" s="88"/>
      <c r="AJ8" s="88"/>
      <c r="AK8" s="88"/>
      <c r="AL8" s="88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89" t="s">
        <v>32</v>
      </c>
      <c r="AF9" s="90"/>
      <c r="AG9" s="90"/>
      <c r="AH9" s="90"/>
      <c r="AI9" s="90"/>
      <c r="AJ9" s="90"/>
      <c r="AK9" s="90"/>
      <c r="AL9" s="90"/>
      <c r="AM9" s="16"/>
    </row>
    <row r="10" spans="1:39" ht="31.5" customHeight="1" x14ac:dyDescent="0.25"/>
    <row r="11" spans="1:39" ht="27.75" customHeight="1" x14ac:dyDescent="0.35">
      <c r="A11" s="91" t="s">
        <v>28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81" t="s">
        <v>4</v>
      </c>
      <c r="B13" s="81" t="s">
        <v>2</v>
      </c>
      <c r="C13" s="78" t="s">
        <v>0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6"/>
      <c r="AM13" s="18"/>
    </row>
    <row r="14" spans="1:39" s="4" customFormat="1" ht="35.25" customHeight="1" x14ac:dyDescent="0.25">
      <c r="A14" s="95"/>
      <c r="B14" s="82"/>
      <c r="C14" s="97" t="s">
        <v>1</v>
      </c>
      <c r="D14" s="78" t="s">
        <v>6</v>
      </c>
      <c r="E14" s="79"/>
      <c r="F14" s="80"/>
      <c r="G14" s="80"/>
      <c r="H14" s="28"/>
      <c r="I14" s="78" t="s">
        <v>7</v>
      </c>
      <c r="J14" s="79"/>
      <c r="K14" s="79"/>
      <c r="L14" s="79"/>
      <c r="M14" s="86"/>
      <c r="N14" s="78" t="s">
        <v>8</v>
      </c>
      <c r="O14" s="79"/>
      <c r="P14" s="79"/>
      <c r="Q14" s="79"/>
      <c r="R14" s="86"/>
      <c r="S14" s="78" t="s">
        <v>9</v>
      </c>
      <c r="T14" s="79"/>
      <c r="U14" s="79"/>
      <c r="V14" s="79"/>
      <c r="W14" s="86"/>
      <c r="X14" s="78" t="s">
        <v>10</v>
      </c>
      <c r="Y14" s="79"/>
      <c r="Z14" s="79"/>
      <c r="AA14" s="79"/>
      <c r="AB14" s="86"/>
      <c r="AC14" s="92" t="s">
        <v>17</v>
      </c>
      <c r="AD14" s="93"/>
      <c r="AE14" s="93"/>
      <c r="AF14" s="93"/>
      <c r="AG14" s="94"/>
      <c r="AH14" s="92" t="s">
        <v>23</v>
      </c>
      <c r="AI14" s="93"/>
      <c r="AJ14" s="93"/>
      <c r="AK14" s="93"/>
      <c r="AL14" s="94"/>
      <c r="AM14" s="19"/>
    </row>
    <row r="15" spans="1:39" s="4" customFormat="1" ht="87" customHeight="1" x14ac:dyDescent="0.25">
      <c r="A15" s="96"/>
      <c r="B15" s="83"/>
      <c r="C15" s="97"/>
      <c r="D15" s="29" t="s">
        <v>1</v>
      </c>
      <c r="E15" s="37" t="s">
        <v>33</v>
      </c>
      <c r="F15" s="29" t="s">
        <v>3</v>
      </c>
      <c r="G15" s="29" t="s">
        <v>19</v>
      </c>
      <c r="H15" s="29" t="s">
        <v>16</v>
      </c>
      <c r="I15" s="29" t="s">
        <v>1</v>
      </c>
      <c r="J15" s="37" t="s">
        <v>33</v>
      </c>
      <c r="K15" s="29" t="s">
        <v>3</v>
      </c>
      <c r="L15" s="29" t="s">
        <v>20</v>
      </c>
      <c r="M15" s="38" t="s">
        <v>16</v>
      </c>
      <c r="N15" s="29" t="s">
        <v>1</v>
      </c>
      <c r="O15" s="37" t="s">
        <v>33</v>
      </c>
      <c r="P15" s="29" t="s">
        <v>3</v>
      </c>
      <c r="Q15" s="29" t="s">
        <v>18</v>
      </c>
      <c r="R15" s="38" t="s">
        <v>16</v>
      </c>
      <c r="S15" s="29" t="s">
        <v>1</v>
      </c>
      <c r="T15" s="37" t="s">
        <v>33</v>
      </c>
      <c r="U15" s="29" t="s">
        <v>3</v>
      </c>
      <c r="V15" s="29" t="s">
        <v>21</v>
      </c>
      <c r="W15" s="38" t="s">
        <v>16</v>
      </c>
      <c r="X15" s="29" t="s">
        <v>1</v>
      </c>
      <c r="Y15" s="37" t="s">
        <v>33</v>
      </c>
      <c r="Z15" s="29" t="s">
        <v>3</v>
      </c>
      <c r="AA15" s="29" t="s">
        <v>22</v>
      </c>
      <c r="AB15" s="38" t="s">
        <v>16</v>
      </c>
      <c r="AC15" s="29" t="s">
        <v>1</v>
      </c>
      <c r="AD15" s="37" t="s">
        <v>33</v>
      </c>
      <c r="AE15" s="29" t="s">
        <v>3</v>
      </c>
      <c r="AF15" s="29" t="s">
        <v>22</v>
      </c>
      <c r="AG15" s="29" t="s">
        <v>16</v>
      </c>
      <c r="AH15" s="29" t="s">
        <v>1</v>
      </c>
      <c r="AI15" s="37" t="s">
        <v>33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37"/>
      <c r="F16" s="29">
        <v>5</v>
      </c>
      <c r="G16" s="29">
        <v>6</v>
      </c>
      <c r="H16" s="29">
        <v>7</v>
      </c>
      <c r="I16" s="29">
        <v>8</v>
      </c>
      <c r="J16" s="37"/>
      <c r="K16" s="29">
        <v>9</v>
      </c>
      <c r="L16" s="29">
        <v>10</v>
      </c>
      <c r="M16" s="29">
        <v>11</v>
      </c>
      <c r="N16" s="29">
        <v>12</v>
      </c>
      <c r="O16" s="37"/>
      <c r="P16" s="29">
        <v>13</v>
      </c>
      <c r="Q16" s="29">
        <v>14</v>
      </c>
      <c r="R16" s="29"/>
      <c r="S16" s="29">
        <v>15</v>
      </c>
      <c r="T16" s="37"/>
      <c r="U16" s="29">
        <v>16</v>
      </c>
      <c r="V16" s="29">
        <v>17</v>
      </c>
      <c r="W16" s="29"/>
      <c r="X16" s="29">
        <v>18</v>
      </c>
      <c r="Y16" s="37"/>
      <c r="Z16" s="29">
        <v>19</v>
      </c>
      <c r="AA16" s="29">
        <v>20</v>
      </c>
      <c r="AB16" s="31"/>
      <c r="AC16" s="32">
        <v>21</v>
      </c>
      <c r="AD16" s="37"/>
      <c r="AE16" s="32">
        <v>22</v>
      </c>
      <c r="AF16" s="33">
        <v>23</v>
      </c>
      <c r="AG16" s="33"/>
      <c r="AH16" s="34">
        <v>24</v>
      </c>
      <c r="AI16" s="37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72" t="s">
        <v>15</v>
      </c>
      <c r="B17" s="84" t="s">
        <v>26</v>
      </c>
      <c r="C17" s="71">
        <f>D17+I17+N17+S17+X17+AC17+AH17</f>
        <v>301584.01</v>
      </c>
      <c r="D17" s="70">
        <f t="shared" ref="D17:AL17" si="0">SUM(D21:D25)</f>
        <v>7422.7</v>
      </c>
      <c r="E17" s="74">
        <f>SUM(E20)</f>
        <v>4320.8999999999996</v>
      </c>
      <c r="F17" s="70">
        <f t="shared" si="0"/>
        <v>1851.8</v>
      </c>
      <c r="G17" s="70">
        <f t="shared" si="0"/>
        <v>1250</v>
      </c>
      <c r="H17" s="70">
        <f t="shared" si="0"/>
        <v>0</v>
      </c>
      <c r="I17" s="71">
        <f t="shared" si="0"/>
        <v>87241.209999999992</v>
      </c>
      <c r="J17" s="76">
        <f>SUM(J20)</f>
        <v>7423.1239999999998</v>
      </c>
      <c r="K17" s="71">
        <f t="shared" si="0"/>
        <v>74353.675000000003</v>
      </c>
      <c r="L17" s="71">
        <f t="shared" si="0"/>
        <v>5459.4110000000001</v>
      </c>
      <c r="M17" s="71">
        <f t="shared" si="0"/>
        <v>5</v>
      </c>
      <c r="N17" s="70">
        <f t="shared" si="0"/>
        <v>69170.2</v>
      </c>
      <c r="O17" s="74">
        <f>SUM(O20)</f>
        <v>10454.1</v>
      </c>
      <c r="P17" s="70">
        <f t="shared" si="0"/>
        <v>55844.2</v>
      </c>
      <c r="Q17" s="70">
        <f t="shared" si="0"/>
        <v>2851.8999999999996</v>
      </c>
      <c r="R17" s="70">
        <f t="shared" si="0"/>
        <v>20</v>
      </c>
      <c r="S17" s="70">
        <f t="shared" si="0"/>
        <v>62921.8</v>
      </c>
      <c r="T17" s="74">
        <f>SUM(T20)</f>
        <v>6305.6</v>
      </c>
      <c r="U17" s="70">
        <f t="shared" si="0"/>
        <v>54768.5</v>
      </c>
      <c r="V17" s="70">
        <f t="shared" si="0"/>
        <v>1747.7</v>
      </c>
      <c r="W17" s="70">
        <f t="shared" si="0"/>
        <v>100</v>
      </c>
      <c r="X17" s="70">
        <f t="shared" si="0"/>
        <v>61842.7</v>
      </c>
      <c r="Y17" s="74">
        <f>SUM(Y20)</f>
        <v>6215.4</v>
      </c>
      <c r="Z17" s="70">
        <f t="shared" si="0"/>
        <v>53988.5</v>
      </c>
      <c r="AA17" s="70">
        <f t="shared" si="0"/>
        <v>1638.8000000000002</v>
      </c>
      <c r="AB17" s="70">
        <f t="shared" si="0"/>
        <v>0</v>
      </c>
      <c r="AC17" s="70">
        <f t="shared" si="0"/>
        <v>12985.4</v>
      </c>
      <c r="AD17" s="74">
        <f>SUM(AD20)</f>
        <v>6215.4</v>
      </c>
      <c r="AE17" s="70">
        <f t="shared" si="0"/>
        <v>5471.5</v>
      </c>
      <c r="AF17" s="70">
        <f t="shared" si="0"/>
        <v>1298.5</v>
      </c>
      <c r="AG17" s="70">
        <f t="shared" si="0"/>
        <v>0</v>
      </c>
      <c r="AH17" s="70">
        <f t="shared" si="0"/>
        <v>0</v>
      </c>
      <c r="AI17" s="74">
        <f>SUM(AI20)</f>
        <v>0</v>
      </c>
      <c r="AJ17" s="70">
        <f t="shared" si="0"/>
        <v>0</v>
      </c>
      <c r="AK17" s="70">
        <f t="shared" si="0"/>
        <v>0</v>
      </c>
      <c r="AL17" s="70">
        <f t="shared" si="0"/>
        <v>0</v>
      </c>
      <c r="AM17" s="22"/>
    </row>
    <row r="18" spans="1:39" s="2" customFormat="1" ht="201.75" customHeight="1" x14ac:dyDescent="0.25">
      <c r="A18" s="73"/>
      <c r="B18" s="85"/>
      <c r="C18" s="71"/>
      <c r="D18" s="70"/>
      <c r="E18" s="75"/>
      <c r="F18" s="70"/>
      <c r="G18" s="70"/>
      <c r="H18" s="70"/>
      <c r="I18" s="71"/>
      <c r="J18" s="77"/>
      <c r="K18" s="71"/>
      <c r="L18" s="71"/>
      <c r="M18" s="71"/>
      <c r="N18" s="70"/>
      <c r="O18" s="75"/>
      <c r="P18" s="70"/>
      <c r="Q18" s="70"/>
      <c r="R18" s="70"/>
      <c r="S18" s="70"/>
      <c r="T18" s="75"/>
      <c r="U18" s="70"/>
      <c r="V18" s="70"/>
      <c r="W18" s="70"/>
      <c r="X18" s="70"/>
      <c r="Y18" s="75"/>
      <c r="Z18" s="70"/>
      <c r="AA18" s="70"/>
      <c r="AB18" s="70"/>
      <c r="AC18" s="70"/>
      <c r="AD18" s="75"/>
      <c r="AE18" s="70"/>
      <c r="AF18" s="70"/>
      <c r="AG18" s="70"/>
      <c r="AH18" s="70"/>
      <c r="AI18" s="75"/>
      <c r="AJ18" s="70"/>
      <c r="AK18" s="70"/>
      <c r="AL18" s="70"/>
      <c r="AM18" s="22"/>
    </row>
    <row r="19" spans="1:39" s="2" customFormat="1" ht="42" customHeight="1" x14ac:dyDescent="0.35">
      <c r="A19" s="67" t="s">
        <v>13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9"/>
      <c r="AB19" s="42"/>
      <c r="AC19" s="43"/>
      <c r="AD19" s="43"/>
      <c r="AE19" s="43"/>
      <c r="AF19" s="44"/>
      <c r="AG19" s="43"/>
      <c r="AH19" s="43"/>
      <c r="AI19" s="43"/>
      <c r="AJ19" s="43"/>
      <c r="AK19" s="45"/>
      <c r="AL19" s="45"/>
      <c r="AM19" s="23"/>
    </row>
    <row r="20" spans="1:39" s="2" customFormat="1" ht="108" customHeight="1" x14ac:dyDescent="0.35">
      <c r="A20" s="46" t="s">
        <v>14</v>
      </c>
      <c r="B20" s="47"/>
      <c r="C20" s="66">
        <f>SUM(C21:C25)</f>
        <v>301584.01</v>
      </c>
      <c r="D20" s="48">
        <f t="shared" ref="D20:AL20" si="1">D21+D22+D23+D25</f>
        <v>7422.7</v>
      </c>
      <c r="E20" s="48">
        <f>SUM(E21:E25)</f>
        <v>4320.8999999999996</v>
      </c>
      <c r="F20" s="48">
        <f t="shared" si="1"/>
        <v>1851.8</v>
      </c>
      <c r="G20" s="48">
        <f t="shared" si="1"/>
        <v>1250</v>
      </c>
      <c r="H20" s="48">
        <f t="shared" si="1"/>
        <v>0</v>
      </c>
      <c r="I20" s="62">
        <f>I21+I22+I23+I25</f>
        <v>87241.209999999992</v>
      </c>
      <c r="J20" s="62">
        <f>SUM(J21:J25)</f>
        <v>7423.1239999999998</v>
      </c>
      <c r="K20" s="62">
        <f>SUM(K21:K25)</f>
        <v>74353.675000000003</v>
      </c>
      <c r="L20" s="62">
        <f t="shared" si="1"/>
        <v>5459.4110000000001</v>
      </c>
      <c r="M20" s="62">
        <f t="shared" si="1"/>
        <v>5</v>
      </c>
      <c r="N20" s="61">
        <f>SUM(N21:N25)</f>
        <v>69170.2</v>
      </c>
      <c r="O20" s="61">
        <f>SUM(O21:O25)</f>
        <v>10454.1</v>
      </c>
      <c r="P20" s="61">
        <f>SUM(P21:P25)</f>
        <v>55844.2</v>
      </c>
      <c r="Q20" s="61">
        <f>SUM(Q21:Q25)</f>
        <v>2851.8999999999996</v>
      </c>
      <c r="R20" s="61">
        <f>SUM(R21:R25)</f>
        <v>20</v>
      </c>
      <c r="S20" s="48">
        <f t="shared" si="1"/>
        <v>62921.8</v>
      </c>
      <c r="T20" s="48">
        <f>SUM(T21:T25)</f>
        <v>6305.6</v>
      </c>
      <c r="U20" s="48">
        <f t="shared" si="1"/>
        <v>54768.5</v>
      </c>
      <c r="V20" s="48">
        <f t="shared" si="1"/>
        <v>1747.7</v>
      </c>
      <c r="W20" s="48">
        <v>0</v>
      </c>
      <c r="X20" s="48">
        <f t="shared" si="1"/>
        <v>61842.7</v>
      </c>
      <c r="Y20" s="48">
        <f>SUM(Y21:Y25)</f>
        <v>6215.4</v>
      </c>
      <c r="Z20" s="48">
        <f t="shared" si="1"/>
        <v>53988.5</v>
      </c>
      <c r="AA20" s="48">
        <f t="shared" si="1"/>
        <v>1638.8000000000002</v>
      </c>
      <c r="AB20" s="48">
        <v>0</v>
      </c>
      <c r="AC20" s="49">
        <f t="shared" si="1"/>
        <v>12985.4</v>
      </c>
      <c r="AD20" s="48">
        <f>SUM(AD21:AD25)</f>
        <v>6215.4</v>
      </c>
      <c r="AE20" s="49">
        <f t="shared" si="1"/>
        <v>5471.5</v>
      </c>
      <c r="AF20" s="49">
        <f t="shared" si="1"/>
        <v>1298.5</v>
      </c>
      <c r="AG20" s="49">
        <v>0</v>
      </c>
      <c r="AH20" s="49">
        <f t="shared" si="1"/>
        <v>0</v>
      </c>
      <c r="AI20" s="48">
        <f>SUM(AI21:AI25)</f>
        <v>0</v>
      </c>
      <c r="AJ20" s="49">
        <f t="shared" si="1"/>
        <v>0</v>
      </c>
      <c r="AK20" s="50">
        <f t="shared" ref="AK20" si="2">AK21+AK22+AK23+AK25</f>
        <v>0</v>
      </c>
      <c r="AL20" s="50">
        <f t="shared" si="1"/>
        <v>0</v>
      </c>
      <c r="AM20" s="22"/>
    </row>
    <row r="21" spans="1:39" ht="240.75" customHeight="1" x14ac:dyDescent="0.25">
      <c r="A21" s="51" t="s">
        <v>11</v>
      </c>
      <c r="B21" s="52" t="s">
        <v>26</v>
      </c>
      <c r="C21" s="63">
        <f>D21+I21+N21+S21+X21+AC21+AH21</f>
        <v>7422.7</v>
      </c>
      <c r="D21" s="53">
        <v>7422.7</v>
      </c>
      <c r="E21" s="53">
        <v>4320.8999999999996</v>
      </c>
      <c r="F21" s="53">
        <v>1851.8</v>
      </c>
      <c r="G21" s="53">
        <v>1250</v>
      </c>
      <c r="H21" s="53">
        <v>0</v>
      </c>
      <c r="I21" s="63">
        <v>0</v>
      </c>
      <c r="J21" s="64">
        <v>0</v>
      </c>
      <c r="K21" s="63">
        <v>0</v>
      </c>
      <c r="L21" s="63">
        <v>0</v>
      </c>
      <c r="M21" s="6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41">
        <v>0</v>
      </c>
      <c r="T21" s="53">
        <v>0</v>
      </c>
      <c r="U21" s="41">
        <v>0</v>
      </c>
      <c r="V21" s="41">
        <v>0</v>
      </c>
      <c r="W21" s="41">
        <v>0</v>
      </c>
      <c r="X21" s="41">
        <v>0</v>
      </c>
      <c r="Y21" s="53">
        <v>0</v>
      </c>
      <c r="Z21" s="41">
        <v>0</v>
      </c>
      <c r="AA21" s="41">
        <v>0</v>
      </c>
      <c r="AB21" s="41">
        <v>0</v>
      </c>
      <c r="AC21" s="54">
        <v>0</v>
      </c>
      <c r="AD21" s="53">
        <v>0</v>
      </c>
      <c r="AE21" s="54">
        <v>0</v>
      </c>
      <c r="AF21" s="54">
        <v>0</v>
      </c>
      <c r="AG21" s="54">
        <v>0</v>
      </c>
      <c r="AH21" s="54">
        <v>0</v>
      </c>
      <c r="AI21" s="53">
        <v>0</v>
      </c>
      <c r="AJ21" s="54">
        <v>0</v>
      </c>
      <c r="AK21" s="55">
        <v>0</v>
      </c>
      <c r="AL21" s="55">
        <v>0</v>
      </c>
      <c r="AM21" s="24"/>
    </row>
    <row r="22" spans="1:39" ht="190.5" customHeight="1" x14ac:dyDescent="0.25">
      <c r="A22" s="56" t="s">
        <v>24</v>
      </c>
      <c r="B22" s="57" t="s">
        <v>26</v>
      </c>
      <c r="C22" s="65">
        <f>SUM(D22+I22+N22+S22+X22+AC22+AH22)</f>
        <v>66244.298999999999</v>
      </c>
      <c r="D22" s="40">
        <f>F22+G22+H22</f>
        <v>0</v>
      </c>
      <c r="E22" s="40">
        <v>0</v>
      </c>
      <c r="F22" s="40">
        <v>0</v>
      </c>
      <c r="G22" s="40">
        <v>0</v>
      </c>
      <c r="H22" s="40">
        <v>0</v>
      </c>
      <c r="I22" s="64">
        <f>SUM(J22:M22)</f>
        <v>12751.999</v>
      </c>
      <c r="J22" s="64">
        <v>7423.1239999999998</v>
      </c>
      <c r="K22" s="64">
        <v>4053.6750000000002</v>
      </c>
      <c r="L22" s="64">
        <v>1275.2</v>
      </c>
      <c r="M22" s="64">
        <v>0</v>
      </c>
      <c r="N22" s="53">
        <f>SUM(O22:R22)</f>
        <v>17731.399999999998</v>
      </c>
      <c r="O22" s="53">
        <v>10454.1</v>
      </c>
      <c r="P22" s="53">
        <v>5504.2</v>
      </c>
      <c r="Q22" s="53">
        <v>1773.1</v>
      </c>
      <c r="R22" s="53">
        <v>0</v>
      </c>
      <c r="S22" s="40">
        <f>SUM(T22:W22)</f>
        <v>11437.9</v>
      </c>
      <c r="T22" s="40">
        <v>6305.6</v>
      </c>
      <c r="U22" s="40">
        <v>3988.5</v>
      </c>
      <c r="V22" s="40">
        <v>1143.8</v>
      </c>
      <c r="W22" s="40">
        <v>0</v>
      </c>
      <c r="X22" s="40">
        <f>SUM(Y22:AB22)</f>
        <v>11337.6</v>
      </c>
      <c r="Y22" s="40">
        <v>6215.4</v>
      </c>
      <c r="Z22" s="40">
        <v>3988.5</v>
      </c>
      <c r="AA22" s="40">
        <v>1133.7</v>
      </c>
      <c r="AB22" s="58">
        <v>0</v>
      </c>
      <c r="AC22" s="59">
        <f>SUM(AD22:AG22)</f>
        <v>12985.4</v>
      </c>
      <c r="AD22" s="40">
        <v>6215.4</v>
      </c>
      <c r="AE22" s="59">
        <v>5471.5</v>
      </c>
      <c r="AF22" s="60">
        <v>1298.5</v>
      </c>
      <c r="AG22" s="60">
        <v>0</v>
      </c>
      <c r="AH22" s="59">
        <f>SUM(AI22:AL22)</f>
        <v>0</v>
      </c>
      <c r="AI22" s="40">
        <v>0</v>
      </c>
      <c r="AJ22" s="59">
        <v>0</v>
      </c>
      <c r="AK22" s="60">
        <v>0</v>
      </c>
      <c r="AL22" s="60">
        <v>0</v>
      </c>
      <c r="AM22" s="24"/>
    </row>
    <row r="23" spans="1:39" ht="229.5" customHeight="1" x14ac:dyDescent="0.25">
      <c r="A23" s="56" t="s">
        <v>25</v>
      </c>
      <c r="B23" s="57" t="s">
        <v>26</v>
      </c>
      <c r="C23" s="65">
        <f>SUM(D23+I23+N23+S23+X23+AC23+AH23)</f>
        <v>225733.21100000001</v>
      </c>
      <c r="D23" s="40">
        <f>F23+G23+H23+H23</f>
        <v>0</v>
      </c>
      <c r="E23" s="40">
        <v>0</v>
      </c>
      <c r="F23" s="40">
        <v>0</v>
      </c>
      <c r="G23" s="40">
        <v>0</v>
      </c>
      <c r="H23" s="40">
        <v>0</v>
      </c>
      <c r="I23" s="65">
        <f>SUM(J23:M23)</f>
        <v>73684.210999999996</v>
      </c>
      <c r="J23" s="65">
        <v>0</v>
      </c>
      <c r="K23" s="65">
        <v>70000</v>
      </c>
      <c r="L23" s="65">
        <v>3684.2109999999998</v>
      </c>
      <c r="M23" s="65">
        <v>0</v>
      </c>
      <c r="N23" s="53">
        <f>SUM(O23:R23)</f>
        <v>51038.8</v>
      </c>
      <c r="O23" s="53">
        <v>0</v>
      </c>
      <c r="P23" s="53">
        <v>50000</v>
      </c>
      <c r="Q23" s="53">
        <v>1038.8</v>
      </c>
      <c r="R23" s="53">
        <v>0</v>
      </c>
      <c r="S23" s="40">
        <f>SUM(T23:W23)</f>
        <v>50505.1</v>
      </c>
      <c r="T23" s="40">
        <v>0</v>
      </c>
      <c r="U23" s="40">
        <v>50000</v>
      </c>
      <c r="V23" s="40">
        <v>505.1</v>
      </c>
      <c r="W23" s="40">
        <v>0</v>
      </c>
      <c r="X23" s="40">
        <f>SUM(Y23:AB23)</f>
        <v>50505.1</v>
      </c>
      <c r="Y23" s="40">
        <v>0</v>
      </c>
      <c r="Z23" s="40">
        <v>50000</v>
      </c>
      <c r="AA23" s="40">
        <v>505.1</v>
      </c>
      <c r="AB23" s="58">
        <v>0</v>
      </c>
      <c r="AC23" s="59">
        <v>0</v>
      </c>
      <c r="AD23" s="40">
        <v>0</v>
      </c>
      <c r="AE23" s="59">
        <v>0</v>
      </c>
      <c r="AF23" s="60">
        <v>0</v>
      </c>
      <c r="AG23" s="60">
        <v>0</v>
      </c>
      <c r="AH23" s="59">
        <v>0</v>
      </c>
      <c r="AI23" s="40">
        <v>0</v>
      </c>
      <c r="AJ23" s="59">
        <v>0</v>
      </c>
      <c r="AK23" s="60">
        <v>0</v>
      </c>
      <c r="AL23" s="60">
        <v>0</v>
      </c>
      <c r="AM23" s="24"/>
    </row>
    <row r="24" spans="1:39" ht="189.75" customHeight="1" x14ac:dyDescent="0.25">
      <c r="A24" s="56" t="s">
        <v>34</v>
      </c>
      <c r="B24" s="57" t="s">
        <v>26</v>
      </c>
      <c r="C24" s="65">
        <f>SUM(D24+I24+N24+S24+X24+AC24+AH24)</f>
        <v>0</v>
      </c>
      <c r="D24" s="40">
        <f>E24+F24+G24+H24</f>
        <v>0</v>
      </c>
      <c r="E24" s="40">
        <v>0</v>
      </c>
      <c r="F24" s="40">
        <v>0</v>
      </c>
      <c r="G24" s="40">
        <v>0</v>
      </c>
      <c r="H24" s="40">
        <v>0</v>
      </c>
      <c r="I24" s="65">
        <f>J24+K24+L24+M24</f>
        <v>0</v>
      </c>
      <c r="J24" s="65">
        <v>0</v>
      </c>
      <c r="K24" s="65">
        <v>0</v>
      </c>
      <c r="L24" s="65">
        <v>0</v>
      </c>
      <c r="M24" s="65">
        <v>0</v>
      </c>
      <c r="N24" s="53">
        <f>P24+Q24</f>
        <v>0</v>
      </c>
      <c r="O24" s="53">
        <v>0</v>
      </c>
      <c r="P24" s="53">
        <v>0</v>
      </c>
      <c r="Q24" s="53">
        <v>0</v>
      </c>
      <c r="R24" s="53">
        <v>0</v>
      </c>
      <c r="S24" s="40">
        <f>T24+U24+V24+W24</f>
        <v>0</v>
      </c>
      <c r="T24" s="40">
        <v>0</v>
      </c>
      <c r="U24" s="40">
        <v>0</v>
      </c>
      <c r="V24" s="40">
        <v>0</v>
      </c>
      <c r="W24" s="40">
        <v>0</v>
      </c>
      <c r="X24" s="40">
        <f>Y24+Z24+AA24+AB24</f>
        <v>0</v>
      </c>
      <c r="Y24" s="40">
        <v>0</v>
      </c>
      <c r="Z24" s="40">
        <v>0</v>
      </c>
      <c r="AA24" s="40">
        <v>0</v>
      </c>
      <c r="AB24" s="58">
        <v>0</v>
      </c>
      <c r="AC24" s="59">
        <f>AD24+AE24+AF24+AG24</f>
        <v>0</v>
      </c>
      <c r="AD24" s="40">
        <v>0</v>
      </c>
      <c r="AE24" s="59">
        <v>0</v>
      </c>
      <c r="AF24" s="60">
        <v>0</v>
      </c>
      <c r="AG24" s="60">
        <v>0</v>
      </c>
      <c r="AH24" s="59">
        <f>AI24+AJ24+AK24+AL24</f>
        <v>0</v>
      </c>
      <c r="AI24" s="40">
        <v>0</v>
      </c>
      <c r="AJ24" s="59">
        <v>0</v>
      </c>
      <c r="AK24" s="60">
        <v>0</v>
      </c>
      <c r="AL24" s="60">
        <v>0</v>
      </c>
      <c r="AM24" s="24"/>
    </row>
    <row r="25" spans="1:39" ht="214.5" customHeight="1" x14ac:dyDescent="0.25">
      <c r="A25" s="51" t="s">
        <v>12</v>
      </c>
      <c r="B25" s="52" t="s">
        <v>27</v>
      </c>
      <c r="C25" s="65">
        <f>SUM(D25+I25+N25+S25+X25+AC25+AH25)</f>
        <v>2183.8000000000002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65">
        <v>805</v>
      </c>
      <c r="J25" s="63">
        <v>0</v>
      </c>
      <c r="K25" s="65">
        <v>300</v>
      </c>
      <c r="L25" s="65">
        <v>500</v>
      </c>
      <c r="M25" s="65">
        <v>5</v>
      </c>
      <c r="N25" s="53">
        <f>SUM(O25:R25)</f>
        <v>400</v>
      </c>
      <c r="O25" s="53">
        <v>0</v>
      </c>
      <c r="P25" s="53">
        <v>340</v>
      </c>
      <c r="Q25" s="53">
        <v>40</v>
      </c>
      <c r="R25" s="53">
        <v>20</v>
      </c>
      <c r="S25" s="40">
        <f>SUM(T25:W25)</f>
        <v>978.8</v>
      </c>
      <c r="T25" s="41">
        <v>0</v>
      </c>
      <c r="U25" s="40">
        <v>780</v>
      </c>
      <c r="V25" s="40">
        <v>98.8</v>
      </c>
      <c r="W25" s="40">
        <v>100</v>
      </c>
      <c r="X25" s="40">
        <v>0</v>
      </c>
      <c r="Y25" s="41">
        <v>0</v>
      </c>
      <c r="Z25" s="40">
        <v>0</v>
      </c>
      <c r="AA25" s="40">
        <v>0</v>
      </c>
      <c r="AB25" s="58">
        <v>0</v>
      </c>
      <c r="AC25" s="59">
        <v>0</v>
      </c>
      <c r="AD25" s="41">
        <v>0</v>
      </c>
      <c r="AE25" s="59">
        <v>0</v>
      </c>
      <c r="AF25" s="60">
        <v>0</v>
      </c>
      <c r="AG25" s="60">
        <v>0</v>
      </c>
      <c r="AH25" s="59">
        <v>0</v>
      </c>
      <c r="AI25" s="41">
        <v>0</v>
      </c>
      <c r="AJ25" s="59">
        <v>0</v>
      </c>
      <c r="AK25" s="60">
        <v>0</v>
      </c>
      <c r="AL25" s="60">
        <v>0</v>
      </c>
      <c r="AM25" s="24"/>
    </row>
    <row r="26" spans="1:39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T26" s="1"/>
      <c r="Y26" s="1"/>
      <c r="AC26" s="7"/>
      <c r="AD26" s="1"/>
      <c r="AE26" s="7"/>
      <c r="AF26" s="7"/>
      <c r="AG26" s="7"/>
      <c r="AH26" s="7"/>
      <c r="AI26" s="1"/>
      <c r="AJ26" s="7"/>
      <c r="AK26" s="7"/>
      <c r="AL26" s="7"/>
      <c r="AM26" s="25"/>
    </row>
    <row r="27" spans="1:39" ht="28.5" customHeight="1" x14ac:dyDescent="0.3">
      <c r="C27" s="3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5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1"/>
      <c r="AD28" s="1"/>
      <c r="AI28" s="1"/>
    </row>
  </sheetData>
  <mergeCells count="57">
    <mergeCell ref="AD17:AD18"/>
    <mergeCell ref="AI17:AI18"/>
    <mergeCell ref="AG17:AG18"/>
    <mergeCell ref="AE1:AL1"/>
    <mergeCell ref="AE4:AL4"/>
    <mergeCell ref="AE5:AL5"/>
    <mergeCell ref="AL17:AL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Боярова ЗВ</cp:lastModifiedBy>
  <cp:lastPrinted>2021-03-17T09:22:48Z</cp:lastPrinted>
  <dcterms:created xsi:type="dcterms:W3CDTF">2014-08-19T11:28:49Z</dcterms:created>
  <dcterms:modified xsi:type="dcterms:W3CDTF">2021-03-19T12:35:22Z</dcterms:modified>
</cp:coreProperties>
</file>