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Area" localSheetId="0">Лист1!$A$1:$AL$28</definedName>
  </definedNames>
  <calcPr calcId="144525"/>
</workbook>
</file>

<file path=xl/calcChain.xml><?xml version="1.0" encoding="utf-8"?>
<calcChain xmlns="http://schemas.openxmlformats.org/spreadsheetml/2006/main">
  <c r="S25" i="1" l="1"/>
  <c r="C25" i="1" s="1"/>
  <c r="S22" i="1"/>
  <c r="R20" i="1" l="1"/>
  <c r="Q20" i="1"/>
  <c r="P20" i="1"/>
  <c r="P17" i="1"/>
  <c r="O20" i="1"/>
  <c r="AH24" i="1"/>
  <c r="AC24" i="1"/>
  <c r="X24" i="1"/>
  <c r="S24" i="1"/>
  <c r="N24" i="1"/>
  <c r="C24" i="1" s="1"/>
  <c r="I24" i="1"/>
  <c r="D24" i="1"/>
  <c r="N25" i="1" l="1"/>
  <c r="T20" i="1" l="1"/>
  <c r="T17" i="1" s="1"/>
  <c r="O17" i="1"/>
  <c r="K20" i="1"/>
  <c r="X23" i="1"/>
  <c r="S23" i="1"/>
  <c r="N23" i="1"/>
  <c r="I23" i="1"/>
  <c r="AH22" i="1"/>
  <c r="AI20" i="1"/>
  <c r="AI17" i="1" s="1"/>
  <c r="AC22" i="1"/>
  <c r="AD20" i="1"/>
  <c r="AD17" i="1" s="1"/>
  <c r="X22" i="1"/>
  <c r="Y20" i="1"/>
  <c r="Y17" i="1" s="1"/>
  <c r="N22" i="1"/>
  <c r="C22" i="1" s="1"/>
  <c r="I22" i="1"/>
  <c r="J20" i="1"/>
  <c r="J17" i="1" s="1"/>
  <c r="E20" i="1"/>
  <c r="E17" i="1" s="1"/>
  <c r="C23" i="1" l="1"/>
  <c r="C20" i="1" s="1"/>
  <c r="N20" i="1"/>
  <c r="AL17" i="1"/>
  <c r="AK17" i="1"/>
  <c r="AJ17" i="1"/>
  <c r="AH17" i="1"/>
  <c r="AG17" i="1"/>
  <c r="AF17" i="1"/>
  <c r="AE17" i="1"/>
  <c r="AC17" i="1"/>
  <c r="AB17" i="1"/>
  <c r="AA17" i="1"/>
  <c r="Z17" i="1"/>
  <c r="X17" i="1"/>
  <c r="W17" i="1"/>
  <c r="V17" i="1"/>
  <c r="U17" i="1"/>
  <c r="S17" i="1"/>
  <c r="R17" i="1"/>
  <c r="Q17" i="1"/>
  <c r="N17" i="1"/>
  <c r="M17" i="1"/>
  <c r="L17" i="1"/>
  <c r="K17" i="1"/>
  <c r="H17" i="1"/>
  <c r="G17" i="1"/>
  <c r="F17" i="1"/>
  <c r="D17" i="1"/>
  <c r="AK20" i="1" l="1"/>
  <c r="I20" i="1" l="1"/>
  <c r="I17" i="1"/>
  <c r="C17" i="1" s="1"/>
  <c r="AL20" i="1"/>
  <c r="AJ20" i="1"/>
  <c r="AH20" i="1"/>
  <c r="AF20" i="1"/>
  <c r="AE20" i="1"/>
  <c r="AC20" i="1"/>
  <c r="AA20" i="1"/>
  <c r="Z20" i="1"/>
  <c r="X20" i="1"/>
  <c r="V20" i="1"/>
  <c r="U20" i="1"/>
  <c r="S20" i="1"/>
  <c r="M20" i="1"/>
  <c r="L20" i="1"/>
  <c r="H20" i="1"/>
  <c r="G20" i="1"/>
  <c r="F20" i="1"/>
  <c r="C21" i="1"/>
  <c r="D23" i="1"/>
  <c r="D22" i="1"/>
  <c r="D20" i="1" s="1"/>
</calcChain>
</file>

<file path=xl/sharedStrings.xml><?xml version="1.0" encoding="utf-8"?>
<sst xmlns="http://schemas.openxmlformats.org/spreadsheetml/2006/main" count="67" uniqueCount="35">
  <si>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</si>
  <si>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</si>
  <si>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</si>
  <si>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</si>
  <si>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</si>
  <si>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 xml:space="preserve">    </t>
  </si>
  <si>
    <t>2018 год</t>
  </si>
  <si>
    <t>2019 год</t>
  </si>
  <si>
    <t>2020 год</t>
  </si>
  <si>
    <t>2021 год</t>
  </si>
  <si>
    <t>2022 год</t>
  </si>
  <si>
    <t>Основное  мероприятие 1.1.2.  Приоритетный проект «Формирование комфортной городской среды»</t>
  </si>
  <si>
    <t>Основное мероприятие 1.2.2. Реализация народных проектов в сфере благоустройства, прошедших отбор в рамках проекта «Народный бюджет»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</si>
  <si>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</si>
  <si>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</si>
  <si>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</si>
  <si>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</si>
  <si>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</si>
  <si>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</si>
  <si>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</si>
  <si>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</si>
  <si>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</si>
  <si>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</si>
  <si>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</si>
  <si>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Основное  мероприятие 1.1.3.  Региональный проект «Формирование комфортной городской среды»</t>
  </si>
  <si>
    <t xml:space="preserve">Основное  мероприятие 1.1.4.Реализация мероприятий по благоустройству  улично-дорожной сети </t>
  </si>
  <si>
    <t xml:space="preserve">                                                                              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</si>
  <si>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 xml:space="preserve"> от 26.12.2017 г.  № 1555</t>
  </si>
  <si>
    <t xml:space="preserve">к изменениям, вносимым </t>
  </si>
  <si>
    <t>в постановление администрации МР "Печора"</t>
  </si>
  <si>
    <t>Приложение 2 
к муниципальной программе 
«Формирование комфортной городской  среды 
муниципального образования городского поселения «Печора» 
на 2018-2024 годы»</t>
  </si>
  <si>
    <t>Федеральный бюджет</t>
  </si>
  <si>
    <t>Основное мероприятие 1.1.5. Улучшение санитарного состояния территории городского поселения "Печора"</t>
  </si>
  <si>
    <t>Приложение 1</t>
  </si>
  <si>
    <t>Отдел благоустройства, дорожного хозяйства и транспорта администрации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</si>
</sst>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left" vertical="top"/>
    </xf>
    <xf numFmtId="0" fontId="3" fillId="0" borderId="0" xfId="0" applyFont="1"/>
    <xf numFmtId="164" fontId="0" fillId="0" borderId="0" xfId="0" applyNumberFormat="1" applyBorder="1"/>
    <xf numFmtId="0" fontId="6" fillId="0" borderId="0" xfId="0" applyFont="1"/>
    <xf numFmtId="0" fontId="0" fillId="0" borderId="8" xfId="0" applyBorder="1"/>
    <xf numFmtId="0" fontId="5" fillId="0" borderId="0" xfId="0" applyFont="1" applyAlignment="1">
      <alignment vertical="center" wrapText="1"/>
    </xf>
    <xf numFmtId="0" fontId="0" fillId="0" borderId="0" xfId="0" applyAlignment="1"/>
    <xf numFmtId="0" fontId="4" fillId="0" borderId="0" xfId="0" applyFont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164" fontId="5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/>
    <xf numFmtId="0" fontId="4" fillId="0" borderId="0" xfId="0" applyFont="1" applyAlignment="1">
      <alignment horizontal="left" vertical="top"/>
    </xf>
    <xf numFmtId="0" fontId="10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4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6" fillId="0" borderId="0" xfId="0" applyNumberFormat="1" applyFont="1" applyBorder="1"/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wrapText="1"/>
    </xf>
    <xf numFmtId="164" fontId="12" fillId="0" borderId="3" xfId="0" applyNumberFormat="1" applyFont="1" applyBorder="1"/>
    <xf numFmtId="164" fontId="12" fillId="0" borderId="1" xfId="0" applyNumberFormat="1" applyFont="1" applyBorder="1"/>
    <xf numFmtId="164" fontId="12" fillId="0" borderId="12" xfId="0" applyNumberFormat="1" applyFont="1" applyBorder="1"/>
    <xf numFmtId="164" fontId="7" fillId="0" borderId="1" xfId="0" applyNumberFormat="1" applyFont="1" applyBorder="1" applyAlignment="1">
      <alignment horizontal="left" vertical="top" wrapText="1"/>
    </xf>
    <xf numFmtId="164" fontId="12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left" vertical="top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left" vertical="top" wrapText="1"/>
    </xf>
    <xf numFmtId="164" fontId="12" fillId="0" borderId="5" xfId="0" applyNumberFormat="1" applyFont="1" applyBorder="1" applyAlignment="1">
      <alignment wrapText="1"/>
    </xf>
    <xf numFmtId="164" fontId="12" fillId="0" borderId="11" xfId="0" applyNumberFormat="1" applyFont="1" applyBorder="1" applyAlignment="1">
      <alignment wrapText="1"/>
    </xf>
    <xf numFmtId="164" fontId="11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left" vertical="top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5" fontId="11" fillId="0" borderId="3" xfId="0" applyNumberFormat="1" applyFont="1" applyBorder="1" applyAlignment="1">
      <alignment horizontal="center" vertical="center" wrapText="1"/>
    </xf>
    <xf numFmtId="165" fontId="11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top" wrapText="1"/>
    </xf>
    <xf numFmtId="0" fontId="14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abSelected="1" view="pageBreakPreview" zoomScale="45" zoomScaleNormal="55" zoomScaleSheetLayoutView="45" workbookViewId="0">
      <pane ySplit="5580" topLeftCell="A23" activePane="bottomLeft"/>
      <selection activeCell="AC22" sqref="AC22"/>
      <selection pane="bottomLeft" activeCell="B17" sqref="B17:B18"/>
    </sheetView>
  </sheetViews>
  <sheetFormatPr defaultRowHeight="15" x14ac:dyDescent="0.25"/>
  <cols>
    <col min="1" max="1" width="36.28515625" style="3" customWidth="1"/>
    <col min="2" max="2" width="26.7109375" customWidth="1"/>
    <col min="3" max="3" width="21.28515625" customWidth="1"/>
    <col min="4" max="5" width="15.5703125" customWidth="1"/>
    <col min="6" max="6" width="19.42578125" customWidth="1"/>
    <col min="7" max="7" width="15.7109375" customWidth="1"/>
    <col min="8" max="8" width="17.5703125" customWidth="1"/>
    <col min="9" max="9" width="19" customWidth="1"/>
    <col min="10" max="10" width="15.5703125" customWidth="1"/>
    <col min="11" max="11" width="19.42578125" customWidth="1"/>
    <col min="12" max="12" width="20" customWidth="1"/>
    <col min="13" max="13" width="16.85546875" customWidth="1"/>
    <col min="14" max="14" width="20" customWidth="1"/>
    <col min="15" max="15" width="17.7109375" customWidth="1"/>
    <col min="16" max="16" width="20.28515625" customWidth="1"/>
    <col min="17" max="17" width="15.5703125" customWidth="1"/>
    <col min="18" max="18" width="17" customWidth="1"/>
    <col min="19" max="19" width="17.85546875" customWidth="1"/>
    <col min="20" max="20" width="15.5703125" customWidth="1"/>
    <col min="21" max="21" width="18.7109375" customWidth="1"/>
    <col min="22" max="22" width="15.5703125" customWidth="1"/>
    <col min="23" max="23" width="17.28515625" customWidth="1"/>
    <col min="24" max="24" width="17.85546875" customWidth="1"/>
    <col min="25" max="25" width="15.5703125" customWidth="1"/>
    <col min="26" max="26" width="18.85546875" customWidth="1"/>
    <col min="27" max="27" width="15.5703125" customWidth="1"/>
    <col min="28" max="28" width="17.5703125" customWidth="1"/>
    <col min="29" max="30" width="15.5703125" customWidth="1"/>
    <col min="31" max="31" width="18.42578125" customWidth="1"/>
    <col min="32" max="32" width="15.5703125" customWidth="1"/>
    <col min="33" max="33" width="17.28515625" customWidth="1"/>
    <col min="34" max="35" width="15.5703125" customWidth="1"/>
    <col min="36" max="36" width="19.42578125" customWidth="1"/>
    <col min="37" max="37" width="15.5703125" customWidth="1"/>
    <col min="38" max="38" width="31" customWidth="1"/>
    <col min="39" max="39" width="15.5703125" customWidth="1"/>
  </cols>
  <sheetData>
    <row r="1" spans="1:39" ht="27" customHeight="1" x14ac:dyDescent="0.25"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14"/>
      <c r="AE1" s="97" t="s">
        <v>33</v>
      </c>
      <c r="AF1" s="97"/>
      <c r="AG1" s="97"/>
      <c r="AH1" s="97"/>
      <c r="AI1" s="97"/>
      <c r="AJ1" s="97"/>
      <c r="AK1" s="97"/>
      <c r="AL1" s="97"/>
      <c r="AM1" s="12"/>
    </row>
    <row r="2" spans="1:39" ht="2.25" hidden="1" customHeight="1" x14ac:dyDescent="0.3"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14"/>
      <c r="AE2" s="36"/>
      <c r="AF2" s="36"/>
      <c r="AG2" s="36"/>
      <c r="AH2" s="36"/>
      <c r="AJ2" s="36"/>
      <c r="AK2" s="36"/>
      <c r="AL2" s="36"/>
      <c r="AM2" s="11"/>
    </row>
    <row r="3" spans="1:39" ht="11.25" hidden="1" customHeight="1" x14ac:dyDescent="0.3"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14"/>
      <c r="AE3" s="36"/>
      <c r="AF3" s="36"/>
      <c r="AG3" s="36"/>
      <c r="AH3" s="36"/>
      <c r="AJ3" s="36"/>
      <c r="AK3" s="36"/>
      <c r="AL3" s="36"/>
      <c r="AM3" s="11"/>
    </row>
    <row r="4" spans="1:39" ht="31.5" customHeight="1" x14ac:dyDescent="0.25">
      <c r="Q4" s="10"/>
      <c r="R4" s="14"/>
      <c r="S4" s="10"/>
      <c r="U4" s="10"/>
      <c r="V4" s="10"/>
      <c r="W4" s="14"/>
      <c r="X4" s="10"/>
      <c r="Z4" s="10"/>
      <c r="AA4" s="10"/>
      <c r="AB4" s="14"/>
      <c r="AE4" s="97" t="s">
        <v>28</v>
      </c>
      <c r="AF4" s="97"/>
      <c r="AG4" s="97"/>
      <c r="AH4" s="97"/>
      <c r="AI4" s="97"/>
      <c r="AJ4" s="97"/>
      <c r="AK4" s="97"/>
      <c r="AL4" s="97"/>
      <c r="AM4" s="13"/>
    </row>
    <row r="5" spans="1:39" ht="27" customHeight="1" x14ac:dyDescent="0.25">
      <c r="Q5" s="10"/>
      <c r="R5" s="14"/>
      <c r="S5" s="10"/>
      <c r="U5" s="10"/>
      <c r="V5" s="10"/>
      <c r="W5" s="14"/>
      <c r="X5" s="10"/>
      <c r="Z5" s="10"/>
      <c r="AA5" s="10"/>
      <c r="AB5" s="14"/>
      <c r="AE5" s="97" t="s">
        <v>29</v>
      </c>
      <c r="AF5" s="97"/>
      <c r="AG5" s="97"/>
      <c r="AH5" s="97"/>
      <c r="AI5" s="97"/>
      <c r="AJ5" s="97"/>
      <c r="AK5" s="97"/>
      <c r="AL5" s="97"/>
      <c r="AM5" s="13"/>
    </row>
    <row r="6" spans="1:39" ht="105.75" hidden="1" customHeight="1" x14ac:dyDescent="0.3"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AA6" s="8"/>
      <c r="AB6" s="8"/>
      <c r="AD6" s="8"/>
      <c r="AE6" s="87" t="s">
        <v>27</v>
      </c>
      <c r="AF6" s="87"/>
      <c r="AG6" s="87"/>
      <c r="AH6" s="87"/>
      <c r="AI6" s="87"/>
      <c r="AJ6" s="87"/>
      <c r="AK6" s="87"/>
      <c r="AL6" s="87"/>
      <c r="AM6" s="17"/>
    </row>
    <row r="7" spans="1:39" ht="7.5" hidden="1" customHeight="1" x14ac:dyDescent="0.3"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9"/>
      <c r="AD7" s="8"/>
      <c r="AE7" s="87"/>
      <c r="AF7" s="87"/>
      <c r="AG7" s="87"/>
      <c r="AH7" s="87"/>
      <c r="AI7" s="87"/>
      <c r="AJ7" s="87"/>
      <c r="AK7" s="87"/>
      <c r="AL7" s="87"/>
      <c r="AM7" s="17"/>
    </row>
    <row r="8" spans="1:39" ht="27" customHeight="1" x14ac:dyDescent="0.3"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D8" s="8"/>
      <c r="AE8" s="87"/>
      <c r="AF8" s="87"/>
      <c r="AG8" s="87"/>
      <c r="AH8" s="87"/>
      <c r="AI8" s="87"/>
      <c r="AJ8" s="87"/>
      <c r="AK8" s="87"/>
      <c r="AL8" s="87"/>
      <c r="AM8" s="17"/>
    </row>
    <row r="9" spans="1:39" ht="200.25" customHeight="1" x14ac:dyDescent="0.25"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9"/>
      <c r="AD9" s="8"/>
      <c r="AE9" s="88" t="s">
        <v>30</v>
      </c>
      <c r="AF9" s="89"/>
      <c r="AG9" s="89"/>
      <c r="AH9" s="89"/>
      <c r="AI9" s="89"/>
      <c r="AJ9" s="89"/>
      <c r="AK9" s="89"/>
      <c r="AL9" s="89"/>
      <c r="AM9" s="16"/>
    </row>
    <row r="10" spans="1:39" ht="31.5" customHeight="1" x14ac:dyDescent="0.25"/>
    <row r="11" spans="1:39" ht="27.75" customHeight="1" x14ac:dyDescent="0.35">
      <c r="A11" s="90" t="s">
        <v>26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15"/>
      <c r="AC11" s="26"/>
      <c r="AD11" s="26"/>
      <c r="AE11" s="26"/>
      <c r="AF11" s="26" t="s">
        <v>5</v>
      </c>
      <c r="AG11" s="26"/>
      <c r="AH11" s="26"/>
      <c r="AI11" s="26"/>
      <c r="AJ11" s="26"/>
      <c r="AK11" s="26"/>
      <c r="AL11" s="26"/>
    </row>
    <row r="12" spans="1:39" ht="36.75" customHeight="1" x14ac:dyDescent="0.35">
      <c r="A12" s="27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</row>
    <row r="13" spans="1:39" s="4" customFormat="1" ht="52.5" customHeight="1" x14ac:dyDescent="0.25">
      <c r="A13" s="80" t="s">
        <v>4</v>
      </c>
      <c r="B13" s="80" t="s">
        <v>2</v>
      </c>
      <c r="C13" s="77" t="s">
        <v>0</v>
      </c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85"/>
      <c r="AM13" s="18"/>
    </row>
    <row r="14" spans="1:39" s="4" customFormat="1" ht="35.25" customHeight="1" x14ac:dyDescent="0.25">
      <c r="A14" s="94"/>
      <c r="B14" s="81"/>
      <c r="C14" s="96" t="s">
        <v>1</v>
      </c>
      <c r="D14" s="77" t="s">
        <v>6</v>
      </c>
      <c r="E14" s="78"/>
      <c r="F14" s="79"/>
      <c r="G14" s="79"/>
      <c r="H14" s="28"/>
      <c r="I14" s="77" t="s">
        <v>7</v>
      </c>
      <c r="J14" s="78"/>
      <c r="K14" s="78"/>
      <c r="L14" s="78"/>
      <c r="M14" s="85"/>
      <c r="N14" s="77" t="s">
        <v>8</v>
      </c>
      <c r="O14" s="78"/>
      <c r="P14" s="78"/>
      <c r="Q14" s="78"/>
      <c r="R14" s="85"/>
      <c r="S14" s="77" t="s">
        <v>9</v>
      </c>
      <c r="T14" s="78"/>
      <c r="U14" s="78"/>
      <c r="V14" s="78"/>
      <c r="W14" s="85"/>
      <c r="X14" s="77" t="s">
        <v>10</v>
      </c>
      <c r="Y14" s="78"/>
      <c r="Z14" s="78"/>
      <c r="AA14" s="78"/>
      <c r="AB14" s="85"/>
      <c r="AC14" s="91" t="s">
        <v>17</v>
      </c>
      <c r="AD14" s="92"/>
      <c r="AE14" s="92"/>
      <c r="AF14" s="92"/>
      <c r="AG14" s="93"/>
      <c r="AH14" s="91" t="s">
        <v>23</v>
      </c>
      <c r="AI14" s="92"/>
      <c r="AJ14" s="92"/>
      <c r="AK14" s="92"/>
      <c r="AL14" s="93"/>
      <c r="AM14" s="19"/>
    </row>
    <row r="15" spans="1:39" s="4" customFormat="1" ht="87" customHeight="1" x14ac:dyDescent="0.25">
      <c r="A15" s="95"/>
      <c r="B15" s="82"/>
      <c r="C15" s="96"/>
      <c r="D15" s="29" t="s">
        <v>1</v>
      </c>
      <c r="E15" s="37" t="s">
        <v>31</v>
      </c>
      <c r="F15" s="29" t="s">
        <v>3</v>
      </c>
      <c r="G15" s="29" t="s">
        <v>19</v>
      </c>
      <c r="H15" s="29" t="s">
        <v>16</v>
      </c>
      <c r="I15" s="29" t="s">
        <v>1</v>
      </c>
      <c r="J15" s="37" t="s">
        <v>31</v>
      </c>
      <c r="K15" s="29" t="s">
        <v>3</v>
      </c>
      <c r="L15" s="29" t="s">
        <v>20</v>
      </c>
      <c r="M15" s="38" t="s">
        <v>16</v>
      </c>
      <c r="N15" s="29" t="s">
        <v>1</v>
      </c>
      <c r="O15" s="37" t="s">
        <v>31</v>
      </c>
      <c r="P15" s="29" t="s">
        <v>3</v>
      </c>
      <c r="Q15" s="29" t="s">
        <v>18</v>
      </c>
      <c r="R15" s="38" t="s">
        <v>16</v>
      </c>
      <c r="S15" s="29" t="s">
        <v>1</v>
      </c>
      <c r="T15" s="37" t="s">
        <v>31</v>
      </c>
      <c r="U15" s="29" t="s">
        <v>3</v>
      </c>
      <c r="V15" s="29" t="s">
        <v>21</v>
      </c>
      <c r="W15" s="38" t="s">
        <v>16</v>
      </c>
      <c r="X15" s="29" t="s">
        <v>1</v>
      </c>
      <c r="Y15" s="37" t="s">
        <v>31</v>
      </c>
      <c r="Z15" s="29" t="s">
        <v>3</v>
      </c>
      <c r="AA15" s="29" t="s">
        <v>22</v>
      </c>
      <c r="AB15" s="38" t="s">
        <v>16</v>
      </c>
      <c r="AC15" s="29" t="s">
        <v>1</v>
      </c>
      <c r="AD15" s="37" t="s">
        <v>31</v>
      </c>
      <c r="AE15" s="29" t="s">
        <v>3</v>
      </c>
      <c r="AF15" s="29" t="s">
        <v>22</v>
      </c>
      <c r="AG15" s="29" t="s">
        <v>16</v>
      </c>
      <c r="AH15" s="29" t="s">
        <v>1</v>
      </c>
      <c r="AI15" s="37" t="s">
        <v>31</v>
      </c>
      <c r="AJ15" s="29" t="s">
        <v>3</v>
      </c>
      <c r="AK15" s="29" t="s">
        <v>22</v>
      </c>
      <c r="AL15" s="29" t="s">
        <v>16</v>
      </c>
      <c r="AM15" s="20"/>
    </row>
    <row r="16" spans="1:39" s="6" customFormat="1" ht="20.25" x14ac:dyDescent="0.3">
      <c r="A16" s="30">
        <v>1</v>
      </c>
      <c r="B16" s="29">
        <v>2</v>
      </c>
      <c r="C16" s="29">
        <v>3</v>
      </c>
      <c r="D16" s="29">
        <v>4</v>
      </c>
      <c r="E16" s="37"/>
      <c r="F16" s="29">
        <v>5</v>
      </c>
      <c r="G16" s="29">
        <v>6</v>
      </c>
      <c r="H16" s="29">
        <v>7</v>
      </c>
      <c r="I16" s="29">
        <v>8</v>
      </c>
      <c r="J16" s="37"/>
      <c r="K16" s="29">
        <v>9</v>
      </c>
      <c r="L16" s="29">
        <v>10</v>
      </c>
      <c r="M16" s="29">
        <v>11</v>
      </c>
      <c r="N16" s="29">
        <v>12</v>
      </c>
      <c r="O16" s="37"/>
      <c r="P16" s="29">
        <v>13</v>
      </c>
      <c r="Q16" s="29">
        <v>14</v>
      </c>
      <c r="R16" s="29"/>
      <c r="S16" s="29">
        <v>15</v>
      </c>
      <c r="T16" s="37"/>
      <c r="U16" s="29">
        <v>16</v>
      </c>
      <c r="V16" s="29">
        <v>17</v>
      </c>
      <c r="W16" s="29"/>
      <c r="X16" s="29">
        <v>18</v>
      </c>
      <c r="Y16" s="37"/>
      <c r="Z16" s="29">
        <v>19</v>
      </c>
      <c r="AA16" s="29">
        <v>20</v>
      </c>
      <c r="AB16" s="31"/>
      <c r="AC16" s="32">
        <v>21</v>
      </c>
      <c r="AD16" s="37"/>
      <c r="AE16" s="32">
        <v>22</v>
      </c>
      <c r="AF16" s="33">
        <v>23</v>
      </c>
      <c r="AG16" s="33"/>
      <c r="AH16" s="34">
        <v>24</v>
      </c>
      <c r="AI16" s="37"/>
      <c r="AJ16" s="34">
        <v>25</v>
      </c>
      <c r="AK16" s="35">
        <v>26</v>
      </c>
      <c r="AL16" s="35">
        <v>26</v>
      </c>
      <c r="AM16" s="21"/>
    </row>
    <row r="17" spans="1:39" s="2" customFormat="1" ht="27" customHeight="1" x14ac:dyDescent="0.25">
      <c r="A17" s="71" t="s">
        <v>15</v>
      </c>
      <c r="B17" s="83" t="s">
        <v>34</v>
      </c>
      <c r="C17" s="70">
        <f>D17+I17+N17+S17+X17+AC17+AH17</f>
        <v>317770.41000000003</v>
      </c>
      <c r="D17" s="69">
        <f t="shared" ref="D17:AL17" si="0">SUM(D21:D25)</f>
        <v>7422.7</v>
      </c>
      <c r="E17" s="73">
        <f>SUM(E20)</f>
        <v>4320.8999999999996</v>
      </c>
      <c r="F17" s="69">
        <f t="shared" si="0"/>
        <v>1851.8</v>
      </c>
      <c r="G17" s="69">
        <f t="shared" si="0"/>
        <v>1250</v>
      </c>
      <c r="H17" s="69">
        <f t="shared" si="0"/>
        <v>0</v>
      </c>
      <c r="I17" s="70">
        <f t="shared" si="0"/>
        <v>87241.209999999992</v>
      </c>
      <c r="J17" s="75">
        <f>SUM(J20)</f>
        <v>7423.1239999999998</v>
      </c>
      <c r="K17" s="70">
        <f t="shared" si="0"/>
        <v>74353.675000000003</v>
      </c>
      <c r="L17" s="70">
        <f t="shared" si="0"/>
        <v>5459.4110000000001</v>
      </c>
      <c r="M17" s="70">
        <f t="shared" si="0"/>
        <v>5</v>
      </c>
      <c r="N17" s="69">
        <f t="shared" si="0"/>
        <v>69170.2</v>
      </c>
      <c r="O17" s="73">
        <f>SUM(O20)</f>
        <v>10454.1</v>
      </c>
      <c r="P17" s="69">
        <f t="shared" si="0"/>
        <v>55844.2</v>
      </c>
      <c r="Q17" s="69">
        <f t="shared" si="0"/>
        <v>2851.8999999999996</v>
      </c>
      <c r="R17" s="69">
        <f t="shared" si="0"/>
        <v>20</v>
      </c>
      <c r="S17" s="69">
        <f t="shared" si="0"/>
        <v>79108.2</v>
      </c>
      <c r="T17" s="73">
        <f>SUM(T20)</f>
        <v>6305.6</v>
      </c>
      <c r="U17" s="69">
        <f t="shared" si="0"/>
        <v>54768.5</v>
      </c>
      <c r="V17" s="69">
        <f t="shared" si="0"/>
        <v>17934.099999999999</v>
      </c>
      <c r="W17" s="69">
        <f t="shared" si="0"/>
        <v>100</v>
      </c>
      <c r="X17" s="69">
        <f t="shared" si="0"/>
        <v>61842.7</v>
      </c>
      <c r="Y17" s="73">
        <f>SUM(Y20)</f>
        <v>6215.4</v>
      </c>
      <c r="Z17" s="69">
        <f t="shared" si="0"/>
        <v>53988.5</v>
      </c>
      <c r="AA17" s="69">
        <f t="shared" si="0"/>
        <v>1638.8000000000002</v>
      </c>
      <c r="AB17" s="69">
        <f t="shared" si="0"/>
        <v>0</v>
      </c>
      <c r="AC17" s="69">
        <f t="shared" si="0"/>
        <v>12985.4</v>
      </c>
      <c r="AD17" s="73">
        <f>SUM(AD20)</f>
        <v>6215.4</v>
      </c>
      <c r="AE17" s="69">
        <f t="shared" si="0"/>
        <v>5471.5</v>
      </c>
      <c r="AF17" s="69">
        <f t="shared" si="0"/>
        <v>1298.5</v>
      </c>
      <c r="AG17" s="69">
        <f t="shared" si="0"/>
        <v>0</v>
      </c>
      <c r="AH17" s="69">
        <f t="shared" si="0"/>
        <v>0</v>
      </c>
      <c r="AI17" s="73">
        <f>SUM(AI20)</f>
        <v>0</v>
      </c>
      <c r="AJ17" s="69">
        <f t="shared" si="0"/>
        <v>0</v>
      </c>
      <c r="AK17" s="69">
        <f t="shared" si="0"/>
        <v>0</v>
      </c>
      <c r="AL17" s="69">
        <f t="shared" si="0"/>
        <v>0</v>
      </c>
      <c r="AM17" s="22"/>
    </row>
    <row r="18" spans="1:39" s="2" customFormat="1" ht="201.75" customHeight="1" x14ac:dyDescent="0.25">
      <c r="A18" s="72"/>
      <c r="B18" s="84"/>
      <c r="C18" s="70"/>
      <c r="D18" s="69"/>
      <c r="E18" s="74"/>
      <c r="F18" s="69"/>
      <c r="G18" s="69"/>
      <c r="H18" s="69"/>
      <c r="I18" s="70"/>
      <c r="J18" s="76"/>
      <c r="K18" s="70"/>
      <c r="L18" s="70"/>
      <c r="M18" s="70"/>
      <c r="N18" s="69"/>
      <c r="O18" s="74"/>
      <c r="P18" s="69"/>
      <c r="Q18" s="69"/>
      <c r="R18" s="69"/>
      <c r="S18" s="69"/>
      <c r="T18" s="74"/>
      <c r="U18" s="69"/>
      <c r="V18" s="69"/>
      <c r="W18" s="69"/>
      <c r="X18" s="69"/>
      <c r="Y18" s="74"/>
      <c r="Z18" s="69"/>
      <c r="AA18" s="69"/>
      <c r="AB18" s="69"/>
      <c r="AC18" s="69"/>
      <c r="AD18" s="74"/>
      <c r="AE18" s="69"/>
      <c r="AF18" s="69"/>
      <c r="AG18" s="69"/>
      <c r="AH18" s="69"/>
      <c r="AI18" s="74"/>
      <c r="AJ18" s="69"/>
      <c r="AK18" s="69"/>
      <c r="AL18" s="69"/>
      <c r="AM18" s="22"/>
    </row>
    <row r="19" spans="1:39" s="2" customFormat="1" ht="42" customHeight="1" x14ac:dyDescent="0.35">
      <c r="A19" s="66" t="s">
        <v>13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8"/>
      <c r="AB19" s="42"/>
      <c r="AC19" s="43"/>
      <c r="AD19" s="43"/>
      <c r="AE19" s="43"/>
      <c r="AF19" s="44"/>
      <c r="AG19" s="43"/>
      <c r="AH19" s="43"/>
      <c r="AI19" s="43"/>
      <c r="AJ19" s="43"/>
      <c r="AK19" s="45"/>
      <c r="AL19" s="45"/>
      <c r="AM19" s="23"/>
    </row>
    <row r="20" spans="1:39" s="2" customFormat="1" ht="108" customHeight="1" x14ac:dyDescent="0.35">
      <c r="A20" s="46" t="s">
        <v>14</v>
      </c>
      <c r="B20" s="47"/>
      <c r="C20" s="65">
        <f>SUM(C21:C25)</f>
        <v>317770.40999999997</v>
      </c>
      <c r="D20" s="48">
        <f t="shared" ref="D20:AL20" si="1">D21+D22+D23+D25</f>
        <v>7422.7</v>
      </c>
      <c r="E20" s="48">
        <f>SUM(E21:E25)</f>
        <v>4320.8999999999996</v>
      </c>
      <c r="F20" s="48">
        <f t="shared" si="1"/>
        <v>1851.8</v>
      </c>
      <c r="G20" s="48">
        <f t="shared" si="1"/>
        <v>1250</v>
      </c>
      <c r="H20" s="48">
        <f t="shared" si="1"/>
        <v>0</v>
      </c>
      <c r="I20" s="61">
        <f>I21+I22+I23+I25</f>
        <v>87241.209999999992</v>
      </c>
      <c r="J20" s="61">
        <f>SUM(J21:J25)</f>
        <v>7423.1239999999998</v>
      </c>
      <c r="K20" s="61">
        <f>SUM(K21:K25)</f>
        <v>74353.675000000003</v>
      </c>
      <c r="L20" s="61">
        <f t="shared" si="1"/>
        <v>5459.4110000000001</v>
      </c>
      <c r="M20" s="61">
        <f t="shared" si="1"/>
        <v>5</v>
      </c>
      <c r="N20" s="60">
        <f>SUM(N21:N25)</f>
        <v>69170.2</v>
      </c>
      <c r="O20" s="60">
        <f>SUM(O21:O25)</f>
        <v>10454.1</v>
      </c>
      <c r="P20" s="60">
        <f>SUM(P21:P25)</f>
        <v>55844.2</v>
      </c>
      <c r="Q20" s="60">
        <f>SUM(Q21:Q25)</f>
        <v>2851.8999999999996</v>
      </c>
      <c r="R20" s="60">
        <f>SUM(R21:R25)</f>
        <v>20</v>
      </c>
      <c r="S20" s="48">
        <f t="shared" si="1"/>
        <v>79108.2</v>
      </c>
      <c r="T20" s="48">
        <f>SUM(T21:T25)</f>
        <v>6305.6</v>
      </c>
      <c r="U20" s="48">
        <f t="shared" si="1"/>
        <v>54768.5</v>
      </c>
      <c r="V20" s="48">
        <f t="shared" si="1"/>
        <v>17934.099999999999</v>
      </c>
      <c r="W20" s="48">
        <v>0</v>
      </c>
      <c r="X20" s="48">
        <f t="shared" si="1"/>
        <v>61842.7</v>
      </c>
      <c r="Y20" s="48">
        <f>SUM(Y21:Y25)</f>
        <v>6215.4</v>
      </c>
      <c r="Z20" s="48">
        <f t="shared" si="1"/>
        <v>53988.5</v>
      </c>
      <c r="AA20" s="48">
        <f t="shared" si="1"/>
        <v>1638.8000000000002</v>
      </c>
      <c r="AB20" s="48">
        <v>0</v>
      </c>
      <c r="AC20" s="49">
        <f t="shared" si="1"/>
        <v>12985.4</v>
      </c>
      <c r="AD20" s="48">
        <f>SUM(AD21:AD25)</f>
        <v>6215.4</v>
      </c>
      <c r="AE20" s="49">
        <f t="shared" si="1"/>
        <v>5471.5</v>
      </c>
      <c r="AF20" s="49">
        <f t="shared" si="1"/>
        <v>1298.5</v>
      </c>
      <c r="AG20" s="49">
        <v>0</v>
      </c>
      <c r="AH20" s="49">
        <f t="shared" si="1"/>
        <v>0</v>
      </c>
      <c r="AI20" s="48">
        <f>SUM(AI21:AI25)</f>
        <v>0</v>
      </c>
      <c r="AJ20" s="49">
        <f t="shared" si="1"/>
        <v>0</v>
      </c>
      <c r="AK20" s="50">
        <f t="shared" ref="AK20" si="2">AK21+AK22+AK23+AK25</f>
        <v>0</v>
      </c>
      <c r="AL20" s="50">
        <f t="shared" si="1"/>
        <v>0</v>
      </c>
      <c r="AM20" s="22"/>
    </row>
    <row r="21" spans="1:39" ht="194.25" customHeight="1" x14ac:dyDescent="0.25">
      <c r="A21" s="51" t="s">
        <v>11</v>
      </c>
      <c r="B21" s="52" t="s">
        <v>34</v>
      </c>
      <c r="C21" s="62">
        <f>D21+I21+N21+S21+X21+AC21+AH21</f>
        <v>7422.7</v>
      </c>
      <c r="D21" s="53">
        <v>7422.7</v>
      </c>
      <c r="E21" s="53">
        <v>4320.8999999999996</v>
      </c>
      <c r="F21" s="53">
        <v>1851.8</v>
      </c>
      <c r="G21" s="53">
        <v>1250</v>
      </c>
      <c r="H21" s="53">
        <v>0</v>
      </c>
      <c r="I21" s="62">
        <v>0</v>
      </c>
      <c r="J21" s="63">
        <v>0</v>
      </c>
      <c r="K21" s="62">
        <v>0</v>
      </c>
      <c r="L21" s="62">
        <v>0</v>
      </c>
      <c r="M21" s="62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41">
        <v>0</v>
      </c>
      <c r="T21" s="53">
        <v>0</v>
      </c>
      <c r="U21" s="41">
        <v>0</v>
      </c>
      <c r="V21" s="41">
        <v>0</v>
      </c>
      <c r="W21" s="41">
        <v>0</v>
      </c>
      <c r="X21" s="41">
        <v>0</v>
      </c>
      <c r="Y21" s="53">
        <v>0</v>
      </c>
      <c r="Z21" s="41">
        <v>0</v>
      </c>
      <c r="AA21" s="41">
        <v>0</v>
      </c>
      <c r="AB21" s="41">
        <v>0</v>
      </c>
      <c r="AC21" s="54">
        <v>0</v>
      </c>
      <c r="AD21" s="53">
        <v>0</v>
      </c>
      <c r="AE21" s="54">
        <v>0</v>
      </c>
      <c r="AF21" s="54">
        <v>0</v>
      </c>
      <c r="AG21" s="54">
        <v>0</v>
      </c>
      <c r="AH21" s="54">
        <v>0</v>
      </c>
      <c r="AI21" s="53">
        <v>0</v>
      </c>
      <c r="AJ21" s="54">
        <v>0</v>
      </c>
      <c r="AK21" s="55">
        <v>0</v>
      </c>
      <c r="AL21" s="55">
        <v>0</v>
      </c>
      <c r="AM21" s="24"/>
    </row>
    <row r="22" spans="1:39" ht="190.5" customHeight="1" x14ac:dyDescent="0.25">
      <c r="A22" s="56" t="s">
        <v>24</v>
      </c>
      <c r="B22" s="52" t="s">
        <v>34</v>
      </c>
      <c r="C22" s="64">
        <f>SUM(D22+I22+N22+S22+X22+AC22+AH22)</f>
        <v>66244.298999999999</v>
      </c>
      <c r="D22" s="40">
        <f>F22+G22+H22</f>
        <v>0</v>
      </c>
      <c r="E22" s="40">
        <v>0</v>
      </c>
      <c r="F22" s="40">
        <v>0</v>
      </c>
      <c r="G22" s="40">
        <v>0</v>
      </c>
      <c r="H22" s="40">
        <v>0</v>
      </c>
      <c r="I22" s="63">
        <f>SUM(J22:M22)</f>
        <v>12751.999</v>
      </c>
      <c r="J22" s="63">
        <v>7423.1239999999998</v>
      </c>
      <c r="K22" s="63">
        <v>4053.6750000000002</v>
      </c>
      <c r="L22" s="63">
        <v>1275.2</v>
      </c>
      <c r="M22" s="63">
        <v>0</v>
      </c>
      <c r="N22" s="53">
        <f>SUM(O22:R22)</f>
        <v>17731.399999999998</v>
      </c>
      <c r="O22" s="53">
        <v>10454.1</v>
      </c>
      <c r="P22" s="53">
        <v>5504.2</v>
      </c>
      <c r="Q22" s="53">
        <v>1773.1</v>
      </c>
      <c r="R22" s="53">
        <v>0</v>
      </c>
      <c r="S22" s="40">
        <f>SUM(T22:W22)</f>
        <v>11437.9</v>
      </c>
      <c r="T22" s="40">
        <v>6305.6</v>
      </c>
      <c r="U22" s="40">
        <v>3988.5</v>
      </c>
      <c r="V22" s="40">
        <v>1143.8</v>
      </c>
      <c r="W22" s="40">
        <v>0</v>
      </c>
      <c r="X22" s="40">
        <f>SUM(Y22:AB22)</f>
        <v>11337.6</v>
      </c>
      <c r="Y22" s="40">
        <v>6215.4</v>
      </c>
      <c r="Z22" s="40">
        <v>3988.5</v>
      </c>
      <c r="AA22" s="40">
        <v>1133.7</v>
      </c>
      <c r="AB22" s="57">
        <v>0</v>
      </c>
      <c r="AC22" s="58">
        <f>SUM(AD22:AG22)</f>
        <v>12985.4</v>
      </c>
      <c r="AD22" s="40">
        <v>6215.4</v>
      </c>
      <c r="AE22" s="58">
        <v>5471.5</v>
      </c>
      <c r="AF22" s="59">
        <v>1298.5</v>
      </c>
      <c r="AG22" s="59">
        <v>0</v>
      </c>
      <c r="AH22" s="58">
        <f>SUM(AI22:AL22)</f>
        <v>0</v>
      </c>
      <c r="AI22" s="40">
        <v>0</v>
      </c>
      <c r="AJ22" s="58">
        <v>0</v>
      </c>
      <c r="AK22" s="59">
        <v>0</v>
      </c>
      <c r="AL22" s="59">
        <v>0</v>
      </c>
      <c r="AM22" s="24"/>
    </row>
    <row r="23" spans="1:39" ht="216" customHeight="1" x14ac:dyDescent="0.25">
      <c r="A23" s="56" t="s">
        <v>25</v>
      </c>
      <c r="B23" s="52" t="s">
        <v>34</v>
      </c>
      <c r="C23" s="64">
        <f>SUM(D23+I23+N23+S23+X23+AC23+AH23)</f>
        <v>241919.611</v>
      </c>
      <c r="D23" s="40">
        <f>F23+G23+H23+H23</f>
        <v>0</v>
      </c>
      <c r="E23" s="40">
        <v>0</v>
      </c>
      <c r="F23" s="40">
        <v>0</v>
      </c>
      <c r="G23" s="40">
        <v>0</v>
      </c>
      <c r="H23" s="40">
        <v>0</v>
      </c>
      <c r="I23" s="64">
        <f>SUM(J23:M23)</f>
        <v>73684.210999999996</v>
      </c>
      <c r="J23" s="64">
        <v>0</v>
      </c>
      <c r="K23" s="64">
        <v>70000</v>
      </c>
      <c r="L23" s="64">
        <v>3684.2109999999998</v>
      </c>
      <c r="M23" s="64">
        <v>0</v>
      </c>
      <c r="N23" s="53">
        <f>SUM(O23:R23)</f>
        <v>51038.8</v>
      </c>
      <c r="O23" s="53">
        <v>0</v>
      </c>
      <c r="P23" s="53">
        <v>50000</v>
      </c>
      <c r="Q23" s="53">
        <v>1038.8</v>
      </c>
      <c r="R23" s="53">
        <v>0</v>
      </c>
      <c r="S23" s="40">
        <f>SUM(T23:W23)</f>
        <v>66691.5</v>
      </c>
      <c r="T23" s="40">
        <v>0</v>
      </c>
      <c r="U23" s="40">
        <v>50000</v>
      </c>
      <c r="V23" s="40">
        <v>16691.5</v>
      </c>
      <c r="W23" s="40">
        <v>0</v>
      </c>
      <c r="X23" s="40">
        <f>SUM(Y23:AB23)</f>
        <v>50505.1</v>
      </c>
      <c r="Y23" s="40">
        <v>0</v>
      </c>
      <c r="Z23" s="40">
        <v>50000</v>
      </c>
      <c r="AA23" s="40">
        <v>505.1</v>
      </c>
      <c r="AB23" s="57">
        <v>0</v>
      </c>
      <c r="AC23" s="58">
        <v>0</v>
      </c>
      <c r="AD23" s="40">
        <v>0</v>
      </c>
      <c r="AE23" s="58">
        <v>0</v>
      </c>
      <c r="AF23" s="59">
        <v>0</v>
      </c>
      <c r="AG23" s="59">
        <v>0</v>
      </c>
      <c r="AH23" s="58">
        <v>0</v>
      </c>
      <c r="AI23" s="40">
        <v>0</v>
      </c>
      <c r="AJ23" s="58">
        <v>0</v>
      </c>
      <c r="AK23" s="59">
        <v>0</v>
      </c>
      <c r="AL23" s="59">
        <v>0</v>
      </c>
      <c r="AM23" s="24"/>
    </row>
    <row r="24" spans="1:39" ht="199.5" customHeight="1" x14ac:dyDescent="0.25">
      <c r="A24" s="56" t="s">
        <v>32</v>
      </c>
      <c r="B24" s="52" t="s">
        <v>34</v>
      </c>
      <c r="C24" s="64">
        <f>SUM(D24+I24+N24+S24+X24+AC24+AH24)</f>
        <v>0</v>
      </c>
      <c r="D24" s="40">
        <f>E24+F24+G24+H24</f>
        <v>0</v>
      </c>
      <c r="E24" s="40">
        <v>0</v>
      </c>
      <c r="F24" s="40">
        <v>0</v>
      </c>
      <c r="G24" s="40">
        <v>0</v>
      </c>
      <c r="H24" s="40">
        <v>0</v>
      </c>
      <c r="I24" s="64">
        <f>J24+K24+L24+M24</f>
        <v>0</v>
      </c>
      <c r="J24" s="64">
        <v>0</v>
      </c>
      <c r="K24" s="64">
        <v>0</v>
      </c>
      <c r="L24" s="64">
        <v>0</v>
      </c>
      <c r="M24" s="64">
        <v>0</v>
      </c>
      <c r="N24" s="53">
        <f>P24+Q24</f>
        <v>0</v>
      </c>
      <c r="O24" s="53">
        <v>0</v>
      </c>
      <c r="P24" s="53">
        <v>0</v>
      </c>
      <c r="Q24" s="53">
        <v>0</v>
      </c>
      <c r="R24" s="53">
        <v>0</v>
      </c>
      <c r="S24" s="40">
        <f>T24+U24+V24+W24</f>
        <v>0</v>
      </c>
      <c r="T24" s="40">
        <v>0</v>
      </c>
      <c r="U24" s="40">
        <v>0</v>
      </c>
      <c r="V24" s="40">
        <v>0</v>
      </c>
      <c r="W24" s="40">
        <v>0</v>
      </c>
      <c r="X24" s="40">
        <f>Y24+Z24+AA24+AB24</f>
        <v>0</v>
      </c>
      <c r="Y24" s="40">
        <v>0</v>
      </c>
      <c r="Z24" s="40">
        <v>0</v>
      </c>
      <c r="AA24" s="40">
        <v>0</v>
      </c>
      <c r="AB24" s="57">
        <v>0</v>
      </c>
      <c r="AC24" s="58">
        <f>AD24+AE24+AF24+AG24</f>
        <v>0</v>
      </c>
      <c r="AD24" s="40">
        <v>0</v>
      </c>
      <c r="AE24" s="58">
        <v>0</v>
      </c>
      <c r="AF24" s="59">
        <v>0</v>
      </c>
      <c r="AG24" s="59">
        <v>0</v>
      </c>
      <c r="AH24" s="58">
        <f>AI24+AJ24+AK24+AL24</f>
        <v>0</v>
      </c>
      <c r="AI24" s="40">
        <v>0</v>
      </c>
      <c r="AJ24" s="58">
        <v>0</v>
      </c>
      <c r="AK24" s="59">
        <v>0</v>
      </c>
      <c r="AL24" s="59">
        <v>0</v>
      </c>
      <c r="AM24" s="24"/>
    </row>
    <row r="25" spans="1:39" ht="205.5" customHeight="1" x14ac:dyDescent="0.25">
      <c r="A25" s="51" t="s">
        <v>12</v>
      </c>
      <c r="B25" s="52" t="s">
        <v>34</v>
      </c>
      <c r="C25" s="64">
        <f>SUM(D25+I25+N25+S25+X25+AC25+AH25)</f>
        <v>2183.8000000000002</v>
      </c>
      <c r="D25" s="41">
        <v>0</v>
      </c>
      <c r="E25" s="41">
        <v>0</v>
      </c>
      <c r="F25" s="41">
        <v>0</v>
      </c>
      <c r="G25" s="41">
        <v>0</v>
      </c>
      <c r="H25" s="41">
        <v>0</v>
      </c>
      <c r="I25" s="64">
        <v>805</v>
      </c>
      <c r="J25" s="62">
        <v>0</v>
      </c>
      <c r="K25" s="64">
        <v>300</v>
      </c>
      <c r="L25" s="64">
        <v>500</v>
      </c>
      <c r="M25" s="64">
        <v>5</v>
      </c>
      <c r="N25" s="53">
        <f>SUM(O25:R25)</f>
        <v>400</v>
      </c>
      <c r="O25" s="53">
        <v>0</v>
      </c>
      <c r="P25" s="53">
        <v>340</v>
      </c>
      <c r="Q25" s="53">
        <v>40</v>
      </c>
      <c r="R25" s="53">
        <v>20</v>
      </c>
      <c r="S25" s="40">
        <f>SUM(T25:W25)</f>
        <v>978.8</v>
      </c>
      <c r="T25" s="41">
        <v>0</v>
      </c>
      <c r="U25" s="40">
        <v>780</v>
      </c>
      <c r="V25" s="40">
        <v>98.8</v>
      </c>
      <c r="W25" s="40">
        <v>100</v>
      </c>
      <c r="X25" s="40">
        <v>0</v>
      </c>
      <c r="Y25" s="41">
        <v>0</v>
      </c>
      <c r="Z25" s="40">
        <v>0</v>
      </c>
      <c r="AA25" s="40">
        <v>0</v>
      </c>
      <c r="AB25" s="57">
        <v>0</v>
      </c>
      <c r="AC25" s="58">
        <v>0</v>
      </c>
      <c r="AD25" s="41">
        <v>0</v>
      </c>
      <c r="AE25" s="58">
        <v>0</v>
      </c>
      <c r="AF25" s="59">
        <v>0</v>
      </c>
      <c r="AG25" s="59">
        <v>0</v>
      </c>
      <c r="AH25" s="58">
        <v>0</v>
      </c>
      <c r="AI25" s="41">
        <v>0</v>
      </c>
      <c r="AJ25" s="58">
        <v>0</v>
      </c>
      <c r="AK25" s="59">
        <v>0</v>
      </c>
      <c r="AL25" s="59">
        <v>0</v>
      </c>
      <c r="AM25" s="24"/>
    </row>
    <row r="26" spans="1:39" x14ac:dyDescent="0.25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T26" s="1"/>
      <c r="Y26" s="1"/>
      <c r="AC26" s="7"/>
      <c r="AD26" s="1"/>
      <c r="AE26" s="7"/>
      <c r="AF26" s="7"/>
      <c r="AG26" s="7"/>
      <c r="AH26" s="7"/>
      <c r="AI26" s="1"/>
      <c r="AJ26" s="7"/>
      <c r="AK26" s="7"/>
      <c r="AL26" s="7"/>
      <c r="AM26" s="25"/>
    </row>
    <row r="27" spans="1:39" ht="28.5" customHeight="1" x14ac:dyDescent="0.3">
      <c r="C27" s="39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T27" s="5"/>
      <c r="Y27" s="5"/>
      <c r="AD27" s="5"/>
      <c r="AI27" s="5"/>
    </row>
    <row r="28" spans="1:39" x14ac:dyDescent="0.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T28" s="1"/>
      <c r="Y28" s="1"/>
      <c r="AD28" s="1"/>
      <c r="AI28" s="1"/>
    </row>
  </sheetData>
  <mergeCells count="57">
    <mergeCell ref="AD17:AD18"/>
    <mergeCell ref="AI17:AI18"/>
    <mergeCell ref="AG17:AG18"/>
    <mergeCell ref="AE1:AL1"/>
    <mergeCell ref="AE4:AL4"/>
    <mergeCell ref="AE5:AL5"/>
    <mergeCell ref="AL17:AL18"/>
    <mergeCell ref="Q1:AA3"/>
    <mergeCell ref="AE6:AL8"/>
    <mergeCell ref="AE17:AE18"/>
    <mergeCell ref="AF17:AF18"/>
    <mergeCell ref="AH17:AH18"/>
    <mergeCell ref="AJ17:AJ18"/>
    <mergeCell ref="AE9:AL9"/>
    <mergeCell ref="A11:AA11"/>
    <mergeCell ref="I14:M14"/>
    <mergeCell ref="S14:W14"/>
    <mergeCell ref="C13:AL13"/>
    <mergeCell ref="AK17:AK18"/>
    <mergeCell ref="AH14:AL14"/>
    <mergeCell ref="AC14:AG14"/>
    <mergeCell ref="A13:A15"/>
    <mergeCell ref="C14:C15"/>
    <mergeCell ref="X14:AB14"/>
    <mergeCell ref="AB17:AB18"/>
    <mergeCell ref="H17:H18"/>
    <mergeCell ref="Q17:Q18"/>
    <mergeCell ref="S17:S18"/>
    <mergeCell ref="M17:M18"/>
    <mergeCell ref="AC17:AC18"/>
    <mergeCell ref="D14:G14"/>
    <mergeCell ref="V17:V18"/>
    <mergeCell ref="X17:X18"/>
    <mergeCell ref="B13:B15"/>
    <mergeCell ref="B17:B18"/>
    <mergeCell ref="U17:U18"/>
    <mergeCell ref="D17:D18"/>
    <mergeCell ref="G17:G18"/>
    <mergeCell ref="I17:I18"/>
    <mergeCell ref="K17:K18"/>
    <mergeCell ref="F17:F18"/>
    <mergeCell ref="R17:R18"/>
    <mergeCell ref="N14:R14"/>
    <mergeCell ref="T17:T18"/>
    <mergeCell ref="P17:P18"/>
    <mergeCell ref="A19:AA19"/>
    <mergeCell ref="AA17:AA18"/>
    <mergeCell ref="Z17:Z18"/>
    <mergeCell ref="C17:C18"/>
    <mergeCell ref="A17:A18"/>
    <mergeCell ref="Y17:Y18"/>
    <mergeCell ref="E17:E18"/>
    <mergeCell ref="J17:J18"/>
    <mergeCell ref="O17:O18"/>
    <mergeCell ref="L17:L18"/>
    <mergeCell ref="N17:N18"/>
    <mergeCell ref="W17:W18"/>
  </mergeCells>
  <pageMargins left="0.31496062992125984" right="0.35433070866141736" top="0.31496062992125984" bottom="0.31496062992125984" header="0" footer="0"/>
  <pageSetup paperSize="9" scale="2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Широкая ОА</cp:lastModifiedBy>
  <cp:lastPrinted>2021-07-21T09:08:29Z</cp:lastPrinted>
  <dcterms:created xsi:type="dcterms:W3CDTF">2014-08-19T11:28:49Z</dcterms:created>
  <dcterms:modified xsi:type="dcterms:W3CDTF">2021-07-21T09:09:20Z</dcterms:modified>
</cp:coreProperties>
</file>