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Лист1!$A$1:$AL$29</definedName>
  </definedNames>
  <calcPr calcId="144525"/>
</workbook>
</file>

<file path=xl/calcChain.xml><?xml version="1.0" encoding="utf-8"?>
<calcChain xmlns="http://schemas.openxmlformats.org/spreadsheetml/2006/main">
  <c r="X26" i="1" l="1"/>
  <c r="AA21" i="1"/>
  <c r="AH24" i="1"/>
  <c r="S26" i="1" l="1"/>
  <c r="S23" i="1"/>
  <c r="R21" i="1" l="1"/>
  <c r="Q21" i="1"/>
  <c r="P21" i="1"/>
  <c r="P18" i="1"/>
  <c r="O21" i="1"/>
  <c r="AH25" i="1"/>
  <c r="AC25" i="1"/>
  <c r="X25" i="1"/>
  <c r="S25" i="1"/>
  <c r="N25" i="1"/>
  <c r="I25" i="1"/>
  <c r="D25" i="1"/>
  <c r="C25" i="1" l="1"/>
  <c r="N26" i="1"/>
  <c r="C26" i="1" s="1"/>
  <c r="T21" i="1" l="1"/>
  <c r="T18" i="1" s="1"/>
  <c r="O18" i="1"/>
  <c r="K21" i="1"/>
  <c r="X24" i="1"/>
  <c r="S24" i="1"/>
  <c r="N24" i="1"/>
  <c r="I24" i="1"/>
  <c r="AH23" i="1"/>
  <c r="AI21" i="1"/>
  <c r="AI18" i="1" s="1"/>
  <c r="AC23" i="1"/>
  <c r="AD21" i="1"/>
  <c r="AD18" i="1" s="1"/>
  <c r="X23" i="1"/>
  <c r="X18" i="1" s="1"/>
  <c r="Y21" i="1"/>
  <c r="Y18" i="1" s="1"/>
  <c r="N23" i="1"/>
  <c r="I23" i="1"/>
  <c r="J21" i="1"/>
  <c r="J18" i="1" s="1"/>
  <c r="E21" i="1"/>
  <c r="E18" i="1" s="1"/>
  <c r="N21" i="1" l="1"/>
  <c r="AL18" i="1"/>
  <c r="AK18" i="1"/>
  <c r="AJ18" i="1"/>
  <c r="AH18" i="1"/>
  <c r="AG18" i="1"/>
  <c r="AF18" i="1"/>
  <c r="AE18" i="1"/>
  <c r="AC18" i="1"/>
  <c r="AB18" i="1"/>
  <c r="AA18" i="1"/>
  <c r="Z18" i="1"/>
  <c r="W18" i="1"/>
  <c r="V18" i="1"/>
  <c r="U18" i="1"/>
  <c r="S18" i="1"/>
  <c r="R18" i="1"/>
  <c r="Q18" i="1"/>
  <c r="N18" i="1"/>
  <c r="M18" i="1"/>
  <c r="L18" i="1"/>
  <c r="K18" i="1"/>
  <c r="H18" i="1"/>
  <c r="G18" i="1"/>
  <c r="F18" i="1"/>
  <c r="AK21" i="1" l="1"/>
  <c r="I21" i="1" l="1"/>
  <c r="I18" i="1"/>
  <c r="AL21" i="1"/>
  <c r="AJ21" i="1"/>
  <c r="AH21" i="1"/>
  <c r="AF21" i="1"/>
  <c r="AE21" i="1"/>
  <c r="AC21" i="1"/>
  <c r="Z21" i="1"/>
  <c r="X21" i="1"/>
  <c r="V21" i="1"/>
  <c r="U21" i="1"/>
  <c r="S21" i="1"/>
  <c r="M21" i="1"/>
  <c r="L21" i="1"/>
  <c r="H21" i="1"/>
  <c r="G21" i="1"/>
  <c r="F21" i="1"/>
  <c r="C22" i="1"/>
  <c r="D24" i="1"/>
  <c r="C24" i="1" s="1"/>
  <c r="D23" i="1"/>
  <c r="D21" i="1" l="1"/>
  <c r="C23" i="1"/>
  <c r="C21" i="1" s="1"/>
  <c r="D18" i="1"/>
  <c r="C18" i="1" s="1"/>
</calcChain>
</file>

<file path=xl/sharedStrings.xml><?xml version="1.0" encoding="utf-8"?>
<sst xmlns="http://schemas.openxmlformats.org/spreadsheetml/2006/main" count="67" uniqueCount="35">
  <si>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</si>
  <si>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</si>
  <si>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</si>
  <si>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</si>
  <si>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</si>
  <si>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</si>
  <si>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</si>
  <si>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</si>
  <si>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</si>
  <si>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</si>
  <si>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</si>
  <si>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</si>
  <si>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</si>
  <si>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</si>
  <si>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</si>
  <si>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</si>
  <si>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</si>
  <si>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</si>
  <si>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</si>
  <si>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</si>
  <si>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</si>
  <si>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</si>
  <si>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</si>
  <si>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</si>
  <si>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</si>
  <si>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</si>
  <si>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</si>
  <si>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</si>
  <si>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</si>
  <si>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Отдел благоустройства, дорожного хозяйства и транспорта администрации МР "Печора"</t>
  </si>
  <si>
    <t>Приложение 1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</si>
  <si>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</si>
  <si>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</si>
  <si>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</si>
  <si>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 xml:space="preserve"> от 26.12.2017 г.  № 1555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</si>
</sst>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abSelected="1" view="pageBreakPreview" topLeftCell="A14" zoomScale="50" zoomScaleNormal="55" zoomScaleSheetLayoutView="50" workbookViewId="0">
      <pane ySplit="4410" topLeftCell="A23" activePane="bottomLeft"/>
      <selection activeCell="O10" sqref="O10"/>
      <selection pane="bottomLeft" activeCell="V24" sqref="V24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6" customWidth="1"/>
    <col min="25" max="25" width="15.5703125" style="56" customWidth="1"/>
    <col min="26" max="26" width="18.85546875" style="56" customWidth="1"/>
    <col min="27" max="27" width="15.5703125" style="56" customWidth="1"/>
    <col min="28" max="28" width="17.5703125" style="56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68"/>
      <c r="AE1" s="72" t="s">
        <v>30</v>
      </c>
      <c r="AF1" s="72"/>
      <c r="AG1" s="72"/>
      <c r="AH1" s="72"/>
      <c r="AI1" s="72"/>
      <c r="AJ1" s="72"/>
      <c r="AK1" s="72"/>
      <c r="AL1" s="72"/>
      <c r="AM1" s="11"/>
    </row>
    <row r="2" spans="1:39" ht="2.25" hidden="1" customHeight="1" x14ac:dyDescent="0.3"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68"/>
      <c r="AE2" s="32"/>
      <c r="AF2" s="32"/>
      <c r="AG2" s="32"/>
      <c r="AH2" s="32"/>
      <c r="AJ2" s="32"/>
      <c r="AK2" s="32"/>
      <c r="AL2" s="32"/>
      <c r="AM2" s="10"/>
    </row>
    <row r="3" spans="1:39" ht="11.25" hidden="1" customHeight="1" x14ac:dyDescent="0.3"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68"/>
      <c r="AE3" s="32"/>
      <c r="AF3" s="32"/>
      <c r="AG3" s="32"/>
      <c r="AH3" s="32"/>
      <c r="AJ3" s="32"/>
      <c r="AK3" s="32"/>
      <c r="AL3" s="32"/>
      <c r="AM3" s="10"/>
    </row>
    <row r="4" spans="1:39" ht="31.5" customHeight="1" x14ac:dyDescent="0.25">
      <c r="Q4" s="68"/>
      <c r="R4" s="68"/>
      <c r="S4" s="68"/>
      <c r="U4" s="68"/>
      <c r="V4" s="68"/>
      <c r="W4" s="68"/>
      <c r="X4" s="68"/>
      <c r="Y4"/>
      <c r="Z4" s="68"/>
      <c r="AA4" s="68"/>
      <c r="AB4" s="68"/>
      <c r="AE4" s="72" t="s">
        <v>31</v>
      </c>
      <c r="AF4" s="72"/>
      <c r="AG4" s="72"/>
      <c r="AH4" s="72"/>
      <c r="AI4" s="72"/>
      <c r="AJ4" s="72"/>
      <c r="AK4" s="72"/>
      <c r="AL4" s="72"/>
      <c r="AM4" s="12"/>
    </row>
    <row r="5" spans="1:39" ht="27" customHeight="1" x14ac:dyDescent="0.25">
      <c r="Q5" s="68"/>
      <c r="R5" s="68"/>
      <c r="S5" s="68"/>
      <c r="U5" s="68"/>
      <c r="V5" s="68"/>
      <c r="W5" s="68"/>
      <c r="X5" s="68"/>
      <c r="Y5"/>
      <c r="Z5" s="68"/>
      <c r="AA5" s="68"/>
      <c r="AB5" s="68"/>
      <c r="AE5" s="72" t="s">
        <v>32</v>
      </c>
      <c r="AF5" s="72"/>
      <c r="AG5" s="72"/>
      <c r="AH5" s="72"/>
      <c r="AI5" s="72"/>
      <c r="AJ5" s="72"/>
      <c r="AK5" s="72"/>
      <c r="AL5" s="72"/>
      <c r="AM5" s="12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/>
      <c r="AA6" s="8"/>
      <c r="AB6" s="8"/>
      <c r="AD6" s="8"/>
      <c r="AE6" s="73" t="s">
        <v>34</v>
      </c>
      <c r="AF6" s="73"/>
      <c r="AG6" s="73"/>
      <c r="AH6" s="73"/>
      <c r="AI6" s="73"/>
      <c r="AJ6" s="73"/>
      <c r="AK6" s="73"/>
      <c r="AL6" s="73"/>
      <c r="AM6" s="14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73"/>
      <c r="AF7" s="73"/>
      <c r="AG7" s="73"/>
      <c r="AH7" s="73"/>
      <c r="AI7" s="73"/>
      <c r="AJ7" s="73"/>
      <c r="AK7" s="73"/>
      <c r="AL7" s="73"/>
      <c r="AM7" s="14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73"/>
      <c r="AF8" s="73"/>
      <c r="AG8" s="73"/>
      <c r="AH8" s="73"/>
      <c r="AI8" s="73"/>
      <c r="AJ8" s="73"/>
      <c r="AK8" s="73"/>
      <c r="AL8" s="73"/>
      <c r="AM8" s="14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69" t="s">
        <v>33</v>
      </c>
      <c r="AF9" s="70"/>
      <c r="AG9" s="70"/>
      <c r="AH9" s="70"/>
      <c r="AI9" s="70"/>
      <c r="AJ9" s="70"/>
      <c r="AK9" s="70"/>
      <c r="AL9" s="70"/>
      <c r="AM9" s="13"/>
    </row>
    <row r="10" spans="1:39" ht="47.25" customHeight="1" x14ac:dyDescent="0.25"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57"/>
      <c r="Y10" s="57"/>
      <c r="Z10" s="57"/>
      <c r="AA10" s="57"/>
      <c r="AB10" s="57"/>
      <c r="AC10" s="9"/>
      <c r="AD10" s="8"/>
      <c r="AE10" s="69"/>
      <c r="AF10" s="70"/>
      <c r="AG10" s="70"/>
      <c r="AH10" s="70"/>
      <c r="AI10" s="70"/>
      <c r="AJ10" s="70"/>
      <c r="AK10" s="70"/>
      <c r="AL10" s="70"/>
      <c r="AM10" s="13"/>
    </row>
    <row r="11" spans="1:39" ht="31.5" customHeight="1" x14ac:dyDescent="0.25"/>
    <row r="12" spans="1:39" ht="27.75" customHeight="1" x14ac:dyDescent="0.35">
      <c r="A12" s="97" t="s">
        <v>26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58"/>
      <c r="AC12" s="23"/>
      <c r="AD12" s="23"/>
      <c r="AE12" s="23"/>
      <c r="AF12" s="23" t="s">
        <v>5</v>
      </c>
      <c r="AG12" s="23"/>
      <c r="AH12" s="23"/>
      <c r="AI12" s="23"/>
      <c r="AJ12" s="23"/>
      <c r="AK12" s="23"/>
      <c r="AL12" s="23"/>
    </row>
    <row r="13" spans="1:39" ht="36.75" customHeight="1" x14ac:dyDescent="0.35">
      <c r="A13" s="24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59"/>
      <c r="Y13" s="59"/>
      <c r="Z13" s="59"/>
      <c r="AA13" s="59"/>
      <c r="AB13" s="59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9" s="4" customFormat="1" ht="52.5" customHeight="1" x14ac:dyDescent="0.25">
      <c r="A14" s="88" t="s">
        <v>4</v>
      </c>
      <c r="B14" s="88" t="s">
        <v>2</v>
      </c>
      <c r="C14" s="85" t="s">
        <v>0</v>
      </c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93"/>
      <c r="AM14" s="15"/>
    </row>
    <row r="15" spans="1:39" s="4" customFormat="1" ht="35.25" customHeight="1" x14ac:dyDescent="0.25">
      <c r="A15" s="101"/>
      <c r="B15" s="89"/>
      <c r="C15" s="103" t="s">
        <v>1</v>
      </c>
      <c r="D15" s="85" t="s">
        <v>6</v>
      </c>
      <c r="E15" s="86"/>
      <c r="F15" s="87"/>
      <c r="G15" s="87"/>
      <c r="H15" s="25"/>
      <c r="I15" s="85" t="s">
        <v>7</v>
      </c>
      <c r="J15" s="86"/>
      <c r="K15" s="86"/>
      <c r="L15" s="86"/>
      <c r="M15" s="93"/>
      <c r="N15" s="85" t="s">
        <v>8</v>
      </c>
      <c r="O15" s="86"/>
      <c r="P15" s="86"/>
      <c r="Q15" s="86"/>
      <c r="R15" s="93"/>
      <c r="S15" s="85" t="s">
        <v>9</v>
      </c>
      <c r="T15" s="86"/>
      <c r="U15" s="86"/>
      <c r="V15" s="86"/>
      <c r="W15" s="93"/>
      <c r="X15" s="94" t="s">
        <v>10</v>
      </c>
      <c r="Y15" s="95"/>
      <c r="Z15" s="95"/>
      <c r="AA15" s="95"/>
      <c r="AB15" s="96"/>
      <c r="AC15" s="98" t="s">
        <v>17</v>
      </c>
      <c r="AD15" s="99"/>
      <c r="AE15" s="99"/>
      <c r="AF15" s="99"/>
      <c r="AG15" s="100"/>
      <c r="AH15" s="98" t="s">
        <v>23</v>
      </c>
      <c r="AI15" s="99"/>
      <c r="AJ15" s="99"/>
      <c r="AK15" s="99"/>
      <c r="AL15" s="100"/>
      <c r="AM15" s="16"/>
    </row>
    <row r="16" spans="1:39" s="4" customFormat="1" ht="87" customHeight="1" x14ac:dyDescent="0.25">
      <c r="A16" s="102"/>
      <c r="B16" s="90"/>
      <c r="C16" s="103"/>
      <c r="D16" s="26" t="s">
        <v>1</v>
      </c>
      <c r="E16" s="33" t="s">
        <v>27</v>
      </c>
      <c r="F16" s="26" t="s">
        <v>3</v>
      </c>
      <c r="G16" s="26" t="s">
        <v>19</v>
      </c>
      <c r="H16" s="26" t="s">
        <v>16</v>
      </c>
      <c r="I16" s="26" t="s">
        <v>1</v>
      </c>
      <c r="J16" s="33" t="s">
        <v>27</v>
      </c>
      <c r="K16" s="26" t="s">
        <v>3</v>
      </c>
      <c r="L16" s="26" t="s">
        <v>20</v>
      </c>
      <c r="M16" s="34" t="s">
        <v>16</v>
      </c>
      <c r="N16" s="26" t="s">
        <v>1</v>
      </c>
      <c r="O16" s="33" t="s">
        <v>27</v>
      </c>
      <c r="P16" s="26" t="s">
        <v>3</v>
      </c>
      <c r="Q16" s="26" t="s">
        <v>18</v>
      </c>
      <c r="R16" s="34" t="s">
        <v>16</v>
      </c>
      <c r="S16" s="26" t="s">
        <v>1</v>
      </c>
      <c r="T16" s="33" t="s">
        <v>27</v>
      </c>
      <c r="U16" s="26" t="s">
        <v>3</v>
      </c>
      <c r="V16" s="26" t="s">
        <v>21</v>
      </c>
      <c r="W16" s="34" t="s">
        <v>16</v>
      </c>
      <c r="X16" s="60" t="s">
        <v>1</v>
      </c>
      <c r="Y16" s="60" t="s">
        <v>27</v>
      </c>
      <c r="Z16" s="60" t="s">
        <v>3</v>
      </c>
      <c r="AA16" s="60" t="s">
        <v>22</v>
      </c>
      <c r="AB16" s="60" t="s">
        <v>16</v>
      </c>
      <c r="AC16" s="26" t="s">
        <v>1</v>
      </c>
      <c r="AD16" s="33" t="s">
        <v>27</v>
      </c>
      <c r="AE16" s="26" t="s">
        <v>3</v>
      </c>
      <c r="AF16" s="26" t="s">
        <v>22</v>
      </c>
      <c r="AG16" s="26" t="s">
        <v>16</v>
      </c>
      <c r="AH16" s="26" t="s">
        <v>1</v>
      </c>
      <c r="AI16" s="33" t="s">
        <v>27</v>
      </c>
      <c r="AJ16" s="26" t="s">
        <v>3</v>
      </c>
      <c r="AK16" s="26" t="s">
        <v>22</v>
      </c>
      <c r="AL16" s="26" t="s">
        <v>16</v>
      </c>
      <c r="AM16" s="17"/>
    </row>
    <row r="17" spans="1:39" s="6" customFormat="1" ht="20.25" x14ac:dyDescent="0.3">
      <c r="A17" s="27">
        <v>1</v>
      </c>
      <c r="B17" s="26">
        <v>2</v>
      </c>
      <c r="C17" s="26">
        <v>3</v>
      </c>
      <c r="D17" s="26">
        <v>4</v>
      </c>
      <c r="E17" s="33"/>
      <c r="F17" s="26">
        <v>5</v>
      </c>
      <c r="G17" s="26">
        <v>6</v>
      </c>
      <c r="H17" s="26">
        <v>7</v>
      </c>
      <c r="I17" s="26">
        <v>8</v>
      </c>
      <c r="J17" s="33"/>
      <c r="K17" s="26">
        <v>9</v>
      </c>
      <c r="L17" s="26">
        <v>10</v>
      </c>
      <c r="M17" s="26">
        <v>11</v>
      </c>
      <c r="N17" s="26">
        <v>12</v>
      </c>
      <c r="O17" s="33"/>
      <c r="P17" s="26">
        <v>13</v>
      </c>
      <c r="Q17" s="26">
        <v>14</v>
      </c>
      <c r="R17" s="26"/>
      <c r="S17" s="26">
        <v>15</v>
      </c>
      <c r="T17" s="33"/>
      <c r="U17" s="26">
        <v>16</v>
      </c>
      <c r="V17" s="26">
        <v>17</v>
      </c>
      <c r="W17" s="26"/>
      <c r="X17" s="60">
        <v>18</v>
      </c>
      <c r="Y17" s="60"/>
      <c r="Z17" s="60">
        <v>19</v>
      </c>
      <c r="AA17" s="60">
        <v>20</v>
      </c>
      <c r="AB17" s="61"/>
      <c r="AC17" s="28">
        <v>21</v>
      </c>
      <c r="AD17" s="33"/>
      <c r="AE17" s="28">
        <v>22</v>
      </c>
      <c r="AF17" s="29">
        <v>23</v>
      </c>
      <c r="AG17" s="29"/>
      <c r="AH17" s="30">
        <v>24</v>
      </c>
      <c r="AI17" s="33"/>
      <c r="AJ17" s="30">
        <v>25</v>
      </c>
      <c r="AK17" s="31">
        <v>26</v>
      </c>
      <c r="AL17" s="31">
        <v>26</v>
      </c>
      <c r="AM17" s="18"/>
    </row>
    <row r="18" spans="1:39" s="2" customFormat="1" ht="27" customHeight="1" x14ac:dyDescent="0.25">
      <c r="A18" s="79" t="s">
        <v>15</v>
      </c>
      <c r="B18" s="91" t="s">
        <v>29</v>
      </c>
      <c r="C18" s="78">
        <f>D18+I18+N18+S18+X18+AC18+AH18</f>
        <v>321869.31</v>
      </c>
      <c r="D18" s="78">
        <f t="shared" ref="D18:AL18" si="0">SUM(D22:D26)</f>
        <v>7422.7</v>
      </c>
      <c r="E18" s="83">
        <f>SUM(E21)</f>
        <v>4320.8999999999996</v>
      </c>
      <c r="F18" s="78">
        <f t="shared" si="0"/>
        <v>1851.8</v>
      </c>
      <c r="G18" s="78">
        <f t="shared" si="0"/>
        <v>1250</v>
      </c>
      <c r="H18" s="78">
        <f t="shared" si="0"/>
        <v>0</v>
      </c>
      <c r="I18" s="78">
        <f t="shared" si="0"/>
        <v>87241.209999999992</v>
      </c>
      <c r="J18" s="83">
        <f>SUM(J21)</f>
        <v>7423.1239999999998</v>
      </c>
      <c r="K18" s="78">
        <f t="shared" si="0"/>
        <v>74353.675000000003</v>
      </c>
      <c r="L18" s="78">
        <f t="shared" si="0"/>
        <v>5459.4110000000001</v>
      </c>
      <c r="M18" s="78">
        <f t="shared" si="0"/>
        <v>5</v>
      </c>
      <c r="N18" s="78">
        <f t="shared" si="0"/>
        <v>69170.2</v>
      </c>
      <c r="O18" s="83">
        <f>SUM(O21)</f>
        <v>10454.1</v>
      </c>
      <c r="P18" s="78">
        <f t="shared" si="0"/>
        <v>55844.2</v>
      </c>
      <c r="Q18" s="78">
        <f t="shared" si="0"/>
        <v>2851.8999999999996</v>
      </c>
      <c r="R18" s="78">
        <f t="shared" si="0"/>
        <v>20</v>
      </c>
      <c r="S18" s="78">
        <f t="shared" si="0"/>
        <v>70454.2</v>
      </c>
      <c r="T18" s="83">
        <f>SUM(T21)</f>
        <v>6305.6</v>
      </c>
      <c r="U18" s="78">
        <f t="shared" si="0"/>
        <v>54768.5</v>
      </c>
      <c r="V18" s="78">
        <f t="shared" si="0"/>
        <v>9280.0999999999985</v>
      </c>
      <c r="W18" s="78">
        <f t="shared" si="0"/>
        <v>100</v>
      </c>
      <c r="X18" s="77">
        <f>SUM(X22:X26)</f>
        <v>61613.799999999996</v>
      </c>
      <c r="Y18" s="81">
        <f>SUM(Y21)</f>
        <v>6028.1</v>
      </c>
      <c r="Z18" s="77">
        <f t="shared" si="0"/>
        <v>53879.7</v>
      </c>
      <c r="AA18" s="77">
        <f t="shared" si="0"/>
        <v>1706</v>
      </c>
      <c r="AB18" s="77">
        <f t="shared" si="0"/>
        <v>0</v>
      </c>
      <c r="AC18" s="78">
        <f t="shared" si="0"/>
        <v>12611.500000000002</v>
      </c>
      <c r="AD18" s="83">
        <f>SUM(AD21)</f>
        <v>6028.1</v>
      </c>
      <c r="AE18" s="78">
        <f t="shared" si="0"/>
        <v>5322.3</v>
      </c>
      <c r="AF18" s="78">
        <f t="shared" si="0"/>
        <v>1261.0999999999999</v>
      </c>
      <c r="AG18" s="78">
        <f t="shared" si="0"/>
        <v>0</v>
      </c>
      <c r="AH18" s="78">
        <f t="shared" si="0"/>
        <v>13355.7</v>
      </c>
      <c r="AI18" s="83">
        <f>SUM(AI21)</f>
        <v>6697.9</v>
      </c>
      <c r="AJ18" s="78">
        <f t="shared" si="0"/>
        <v>5322.3</v>
      </c>
      <c r="AK18" s="78">
        <f t="shared" si="0"/>
        <v>1335.5</v>
      </c>
      <c r="AL18" s="78">
        <f t="shared" si="0"/>
        <v>0</v>
      </c>
      <c r="AM18" s="19"/>
    </row>
    <row r="19" spans="1:39" s="2" customFormat="1" ht="201.75" customHeight="1" x14ac:dyDescent="0.25">
      <c r="A19" s="80"/>
      <c r="B19" s="92"/>
      <c r="C19" s="78"/>
      <c r="D19" s="78"/>
      <c r="E19" s="84"/>
      <c r="F19" s="78"/>
      <c r="G19" s="78"/>
      <c r="H19" s="78"/>
      <c r="I19" s="78"/>
      <c r="J19" s="84"/>
      <c r="K19" s="78"/>
      <c r="L19" s="78"/>
      <c r="M19" s="78"/>
      <c r="N19" s="78"/>
      <c r="O19" s="84"/>
      <c r="P19" s="78"/>
      <c r="Q19" s="78"/>
      <c r="R19" s="78"/>
      <c r="S19" s="78"/>
      <c r="T19" s="84"/>
      <c r="U19" s="78"/>
      <c r="V19" s="78"/>
      <c r="W19" s="78"/>
      <c r="X19" s="77"/>
      <c r="Y19" s="82"/>
      <c r="Z19" s="77"/>
      <c r="AA19" s="77"/>
      <c r="AB19" s="77"/>
      <c r="AC19" s="78"/>
      <c r="AD19" s="84"/>
      <c r="AE19" s="78"/>
      <c r="AF19" s="78"/>
      <c r="AG19" s="78"/>
      <c r="AH19" s="78"/>
      <c r="AI19" s="84"/>
      <c r="AJ19" s="78"/>
      <c r="AK19" s="78"/>
      <c r="AL19" s="78"/>
      <c r="AM19" s="19"/>
    </row>
    <row r="20" spans="1:39" s="2" customFormat="1" ht="42" customHeight="1" x14ac:dyDescent="0.35">
      <c r="A20" s="74" t="s">
        <v>13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6"/>
      <c r="AB20" s="62"/>
      <c r="AC20" s="38"/>
      <c r="AD20" s="38"/>
      <c r="AE20" s="38"/>
      <c r="AF20" s="39"/>
      <c r="AG20" s="38"/>
      <c r="AH20" s="38"/>
      <c r="AI20" s="38"/>
      <c r="AJ20" s="38"/>
      <c r="AK20" s="40"/>
      <c r="AL20" s="40"/>
      <c r="AM20" s="20"/>
    </row>
    <row r="21" spans="1:39" s="2" customFormat="1" ht="108" customHeight="1" x14ac:dyDescent="0.35">
      <c r="A21" s="41" t="s">
        <v>14</v>
      </c>
      <c r="B21" s="42"/>
      <c r="C21" s="55">
        <f>SUM(C22:C26)</f>
        <v>321869.31</v>
      </c>
      <c r="D21" s="43">
        <f t="shared" ref="D21:AL21" si="1">D22+D23+D24+D26</f>
        <v>7422.7</v>
      </c>
      <c r="E21" s="43">
        <f>SUM(E22:E26)</f>
        <v>4320.8999999999996</v>
      </c>
      <c r="F21" s="43">
        <f t="shared" si="1"/>
        <v>1851.8</v>
      </c>
      <c r="G21" s="43">
        <f t="shared" si="1"/>
        <v>1250</v>
      </c>
      <c r="H21" s="43">
        <f t="shared" si="1"/>
        <v>0</v>
      </c>
      <c r="I21" s="43">
        <f>I22+I23+I24+I26</f>
        <v>87241.209999999992</v>
      </c>
      <c r="J21" s="43">
        <f>SUM(J22:J26)</f>
        <v>7423.1239999999998</v>
      </c>
      <c r="K21" s="43">
        <f>SUM(K22:K26)</f>
        <v>74353.675000000003</v>
      </c>
      <c r="L21" s="43">
        <f t="shared" si="1"/>
        <v>5459.4110000000001</v>
      </c>
      <c r="M21" s="43">
        <f t="shared" si="1"/>
        <v>5</v>
      </c>
      <c r="N21" s="55">
        <f>SUM(N22:N26)</f>
        <v>69170.2</v>
      </c>
      <c r="O21" s="55">
        <f>SUM(O22:O26)</f>
        <v>10454.1</v>
      </c>
      <c r="P21" s="55">
        <f>SUM(P22:P26)</f>
        <v>55844.2</v>
      </c>
      <c r="Q21" s="55">
        <f>SUM(Q22:Q26)</f>
        <v>2851.8999999999996</v>
      </c>
      <c r="R21" s="55">
        <f>SUM(R22:R26)</f>
        <v>20</v>
      </c>
      <c r="S21" s="43">
        <f t="shared" si="1"/>
        <v>70454.2</v>
      </c>
      <c r="T21" s="43">
        <f>SUM(T22:T26)</f>
        <v>6305.6</v>
      </c>
      <c r="U21" s="43">
        <f t="shared" si="1"/>
        <v>54768.5</v>
      </c>
      <c r="V21" s="43">
        <f t="shared" si="1"/>
        <v>9280.0999999999985</v>
      </c>
      <c r="W21" s="43">
        <v>0</v>
      </c>
      <c r="X21" s="63">
        <f t="shared" si="1"/>
        <v>61613.799999999996</v>
      </c>
      <c r="Y21" s="63">
        <f>SUM(Y22:Y26)</f>
        <v>6028.1</v>
      </c>
      <c r="Z21" s="63">
        <f t="shared" si="1"/>
        <v>53879.7</v>
      </c>
      <c r="AA21" s="63">
        <f>AA22+AA23+AA24+AA26</f>
        <v>1706</v>
      </c>
      <c r="AB21" s="63">
        <v>0</v>
      </c>
      <c r="AC21" s="44">
        <f t="shared" si="1"/>
        <v>12611.500000000002</v>
      </c>
      <c r="AD21" s="43">
        <f>SUM(AD22:AD26)</f>
        <v>6028.1</v>
      </c>
      <c r="AE21" s="44">
        <f t="shared" si="1"/>
        <v>5322.3</v>
      </c>
      <c r="AF21" s="44">
        <f t="shared" si="1"/>
        <v>1261.0999999999999</v>
      </c>
      <c r="AG21" s="44">
        <v>0</v>
      </c>
      <c r="AH21" s="44">
        <f t="shared" si="1"/>
        <v>13355.7</v>
      </c>
      <c r="AI21" s="43">
        <f>SUM(AI22:AI26)</f>
        <v>6697.9</v>
      </c>
      <c r="AJ21" s="44">
        <f t="shared" si="1"/>
        <v>5322.3</v>
      </c>
      <c r="AK21" s="45">
        <f t="shared" ref="AK21" si="2">AK22+AK23+AK24+AK26</f>
        <v>1335.5</v>
      </c>
      <c r="AL21" s="45">
        <f t="shared" si="1"/>
        <v>0</v>
      </c>
      <c r="AM21" s="19"/>
    </row>
    <row r="22" spans="1:39" ht="194.25" customHeight="1" x14ac:dyDescent="0.25">
      <c r="A22" s="46" t="s">
        <v>11</v>
      </c>
      <c r="B22" s="47" t="s">
        <v>29</v>
      </c>
      <c r="C22" s="37">
        <f>D22+I22+N22+S22+X22+AC22+AH22</f>
        <v>7422.7</v>
      </c>
      <c r="D22" s="48">
        <v>7422.7</v>
      </c>
      <c r="E22" s="48">
        <v>4320.8999999999996</v>
      </c>
      <c r="F22" s="48">
        <v>1851.8</v>
      </c>
      <c r="G22" s="48">
        <v>1250</v>
      </c>
      <c r="H22" s="48">
        <v>0</v>
      </c>
      <c r="I22" s="37">
        <v>0</v>
      </c>
      <c r="J22" s="48">
        <v>0</v>
      </c>
      <c r="K22" s="37">
        <v>0</v>
      </c>
      <c r="L22" s="37">
        <v>0</v>
      </c>
      <c r="M22" s="37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37">
        <v>0</v>
      </c>
      <c r="T22" s="48">
        <v>0</v>
      </c>
      <c r="U22" s="37">
        <v>0</v>
      </c>
      <c r="V22" s="37">
        <v>0</v>
      </c>
      <c r="W22" s="37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49">
        <v>0</v>
      </c>
      <c r="AD22" s="48">
        <v>0</v>
      </c>
      <c r="AE22" s="49">
        <v>0</v>
      </c>
      <c r="AF22" s="49">
        <v>0</v>
      </c>
      <c r="AG22" s="49">
        <v>0</v>
      </c>
      <c r="AH22" s="49">
        <v>0</v>
      </c>
      <c r="AI22" s="48">
        <v>0</v>
      </c>
      <c r="AJ22" s="49">
        <v>0</v>
      </c>
      <c r="AK22" s="50">
        <v>0</v>
      </c>
      <c r="AL22" s="50">
        <v>0</v>
      </c>
      <c r="AM22" s="21"/>
    </row>
    <row r="23" spans="1:39" ht="190.5" customHeight="1" x14ac:dyDescent="0.25">
      <c r="A23" s="51" t="s">
        <v>24</v>
      </c>
      <c r="B23" s="47" t="s">
        <v>29</v>
      </c>
      <c r="C23" s="36">
        <f>SUM(D23+I23+N23+S23+X23+AC23+AH23)</f>
        <v>78897.198999999993</v>
      </c>
      <c r="D23" s="36">
        <f>F23+G23+H23</f>
        <v>0</v>
      </c>
      <c r="E23" s="36">
        <v>0</v>
      </c>
      <c r="F23" s="36">
        <v>0</v>
      </c>
      <c r="G23" s="36">
        <v>0</v>
      </c>
      <c r="H23" s="36">
        <v>0</v>
      </c>
      <c r="I23" s="48">
        <f>SUM(J23:M23)</f>
        <v>12751.999</v>
      </c>
      <c r="J23" s="48">
        <v>7423.1239999999998</v>
      </c>
      <c r="K23" s="48">
        <v>4053.6750000000002</v>
      </c>
      <c r="L23" s="48">
        <v>1275.2</v>
      </c>
      <c r="M23" s="48">
        <v>0</v>
      </c>
      <c r="N23" s="48">
        <f>SUM(O23:R23)</f>
        <v>17731.399999999998</v>
      </c>
      <c r="O23" s="48">
        <v>10454.1</v>
      </c>
      <c r="P23" s="48">
        <v>5504.2</v>
      </c>
      <c r="Q23" s="48">
        <v>1773.1</v>
      </c>
      <c r="R23" s="48">
        <v>0</v>
      </c>
      <c r="S23" s="36">
        <f>SUM(T23:W23)</f>
        <v>11437.9</v>
      </c>
      <c r="T23" s="36">
        <v>6305.6</v>
      </c>
      <c r="U23" s="36">
        <v>3988.5</v>
      </c>
      <c r="V23" s="36">
        <v>1143.8</v>
      </c>
      <c r="W23" s="36">
        <v>0</v>
      </c>
      <c r="X23" s="36">
        <f>SUM(Y23:AB23)</f>
        <v>11008.699999999999</v>
      </c>
      <c r="Y23" s="36">
        <v>6028.1</v>
      </c>
      <c r="Z23" s="36">
        <v>3879.7</v>
      </c>
      <c r="AA23" s="36">
        <v>1100.9000000000001</v>
      </c>
      <c r="AB23" s="52">
        <v>0</v>
      </c>
      <c r="AC23" s="53">
        <f>SUM(AD23:AG23)</f>
        <v>12611.500000000002</v>
      </c>
      <c r="AD23" s="36">
        <v>6028.1</v>
      </c>
      <c r="AE23" s="53">
        <v>5322.3</v>
      </c>
      <c r="AF23" s="54">
        <v>1261.0999999999999</v>
      </c>
      <c r="AG23" s="54">
        <v>0</v>
      </c>
      <c r="AH23" s="53">
        <f>SUM(AI23:AL23)</f>
        <v>13355.7</v>
      </c>
      <c r="AI23" s="36">
        <v>6697.9</v>
      </c>
      <c r="AJ23" s="53">
        <v>5322.3</v>
      </c>
      <c r="AK23" s="54">
        <v>1335.5</v>
      </c>
      <c r="AL23" s="54">
        <v>0</v>
      </c>
      <c r="AM23" s="21"/>
    </row>
    <row r="24" spans="1:39" ht="216" customHeight="1" x14ac:dyDescent="0.25">
      <c r="A24" s="51" t="s">
        <v>25</v>
      </c>
      <c r="B24" s="47" t="s">
        <v>29</v>
      </c>
      <c r="C24" s="36">
        <f>SUM(D24+I24+N24+S24+X24+AC24+AH24)</f>
        <v>233265.611</v>
      </c>
      <c r="D24" s="36">
        <f>F24+G24+H24+H24</f>
        <v>0</v>
      </c>
      <c r="E24" s="36">
        <v>0</v>
      </c>
      <c r="F24" s="36">
        <v>0</v>
      </c>
      <c r="G24" s="36">
        <v>0</v>
      </c>
      <c r="H24" s="36">
        <v>0</v>
      </c>
      <c r="I24" s="36">
        <f>SUM(J24:M24)</f>
        <v>73684.210999999996</v>
      </c>
      <c r="J24" s="36">
        <v>0</v>
      </c>
      <c r="K24" s="36">
        <v>70000</v>
      </c>
      <c r="L24" s="36">
        <v>3684.2109999999998</v>
      </c>
      <c r="M24" s="36">
        <v>0</v>
      </c>
      <c r="N24" s="48">
        <f>SUM(O24:R24)</f>
        <v>51038.8</v>
      </c>
      <c r="O24" s="48">
        <v>0</v>
      </c>
      <c r="P24" s="48">
        <v>50000</v>
      </c>
      <c r="Q24" s="48">
        <v>1038.8</v>
      </c>
      <c r="R24" s="48">
        <v>0</v>
      </c>
      <c r="S24" s="36">
        <f>SUM(T24:W24)</f>
        <v>58037.5</v>
      </c>
      <c r="T24" s="36">
        <v>0</v>
      </c>
      <c r="U24" s="36">
        <v>50000</v>
      </c>
      <c r="V24" s="36">
        <v>8037.5</v>
      </c>
      <c r="W24" s="36">
        <v>0</v>
      </c>
      <c r="X24" s="36">
        <f>SUM(Y24:AB24)</f>
        <v>50505.1</v>
      </c>
      <c r="Y24" s="36">
        <v>0</v>
      </c>
      <c r="Z24" s="36">
        <v>50000</v>
      </c>
      <c r="AA24" s="36">
        <v>505.1</v>
      </c>
      <c r="AB24" s="52">
        <v>0</v>
      </c>
      <c r="AC24" s="53">
        <v>0</v>
      </c>
      <c r="AD24" s="36">
        <v>0</v>
      </c>
      <c r="AE24" s="53">
        <v>0</v>
      </c>
      <c r="AF24" s="54">
        <v>0</v>
      </c>
      <c r="AG24" s="54">
        <v>0</v>
      </c>
      <c r="AH24" s="53">
        <f>AI24+AJ24+AK24</f>
        <v>0</v>
      </c>
      <c r="AI24" s="36">
        <v>0</v>
      </c>
      <c r="AJ24" s="53">
        <v>0</v>
      </c>
      <c r="AK24" s="54">
        <v>0</v>
      </c>
      <c r="AL24" s="54">
        <v>0</v>
      </c>
      <c r="AM24" s="21"/>
    </row>
    <row r="25" spans="1:39" ht="199.5" customHeight="1" x14ac:dyDescent="0.25">
      <c r="A25" s="51" t="s">
        <v>28</v>
      </c>
      <c r="B25" s="47" t="s">
        <v>29</v>
      </c>
      <c r="C25" s="36">
        <f>SUM(D25+I25+N25+S25+X25+AC25+AH25)</f>
        <v>0</v>
      </c>
      <c r="D25" s="36">
        <f>E25+F25+G25+H25</f>
        <v>0</v>
      </c>
      <c r="E25" s="36">
        <v>0</v>
      </c>
      <c r="F25" s="36">
        <v>0</v>
      </c>
      <c r="G25" s="36">
        <v>0</v>
      </c>
      <c r="H25" s="36">
        <v>0</v>
      </c>
      <c r="I25" s="36">
        <f>J25+K25+L25+M25</f>
        <v>0</v>
      </c>
      <c r="J25" s="36">
        <v>0</v>
      </c>
      <c r="K25" s="36">
        <v>0</v>
      </c>
      <c r="L25" s="36">
        <v>0</v>
      </c>
      <c r="M25" s="36">
        <v>0</v>
      </c>
      <c r="N25" s="48">
        <f>P25+Q25</f>
        <v>0</v>
      </c>
      <c r="O25" s="48">
        <v>0</v>
      </c>
      <c r="P25" s="48">
        <v>0</v>
      </c>
      <c r="Q25" s="48">
        <v>0</v>
      </c>
      <c r="R25" s="48">
        <v>0</v>
      </c>
      <c r="S25" s="36">
        <f>T25+U25+V25+W25</f>
        <v>0</v>
      </c>
      <c r="T25" s="36">
        <v>0</v>
      </c>
      <c r="U25" s="36">
        <v>0</v>
      </c>
      <c r="V25" s="36">
        <v>0</v>
      </c>
      <c r="W25" s="36">
        <v>0</v>
      </c>
      <c r="X25" s="36">
        <f>Y25+Z25+AA25+AB25</f>
        <v>0</v>
      </c>
      <c r="Y25" s="36">
        <v>0</v>
      </c>
      <c r="Z25" s="36">
        <v>0</v>
      </c>
      <c r="AA25" s="36">
        <v>0</v>
      </c>
      <c r="AB25" s="52">
        <v>0</v>
      </c>
      <c r="AC25" s="53">
        <f>AD25+AE25+AF25+AG25</f>
        <v>0</v>
      </c>
      <c r="AD25" s="36">
        <v>0</v>
      </c>
      <c r="AE25" s="53">
        <v>0</v>
      </c>
      <c r="AF25" s="54">
        <v>0</v>
      </c>
      <c r="AG25" s="54">
        <v>0</v>
      </c>
      <c r="AH25" s="53">
        <f>AI25+AJ25+AK25+AL25</f>
        <v>0</v>
      </c>
      <c r="AI25" s="36">
        <v>0</v>
      </c>
      <c r="AJ25" s="53">
        <v>0</v>
      </c>
      <c r="AK25" s="54">
        <v>0</v>
      </c>
      <c r="AL25" s="54">
        <v>0</v>
      </c>
      <c r="AM25" s="21"/>
    </row>
    <row r="26" spans="1:39" ht="205.5" customHeight="1" x14ac:dyDescent="0.25">
      <c r="A26" s="46" t="s">
        <v>12</v>
      </c>
      <c r="B26" s="47" t="s">
        <v>29</v>
      </c>
      <c r="C26" s="36">
        <f>SUM(D26+I26+N26+S26+X26+AC26+AH26)</f>
        <v>2283.8000000000002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6">
        <v>805</v>
      </c>
      <c r="J26" s="37">
        <v>0</v>
      </c>
      <c r="K26" s="36">
        <v>300</v>
      </c>
      <c r="L26" s="36">
        <v>500</v>
      </c>
      <c r="M26" s="36">
        <v>5</v>
      </c>
      <c r="N26" s="48">
        <f>SUM(O26:R26)</f>
        <v>400</v>
      </c>
      <c r="O26" s="48">
        <v>0</v>
      </c>
      <c r="P26" s="48">
        <v>340</v>
      </c>
      <c r="Q26" s="48">
        <v>40</v>
      </c>
      <c r="R26" s="48">
        <v>20</v>
      </c>
      <c r="S26" s="36">
        <f>SUM(T26:W26)</f>
        <v>978.8</v>
      </c>
      <c r="T26" s="37">
        <v>0</v>
      </c>
      <c r="U26" s="36">
        <v>780</v>
      </c>
      <c r="V26" s="36">
        <v>98.8</v>
      </c>
      <c r="W26" s="36">
        <v>100</v>
      </c>
      <c r="X26" s="36">
        <f>Y26+Z26+AA26+AB26</f>
        <v>100</v>
      </c>
      <c r="Y26" s="36">
        <v>0</v>
      </c>
      <c r="Z26" s="36">
        <v>0</v>
      </c>
      <c r="AA26" s="36">
        <v>100</v>
      </c>
      <c r="AB26" s="52">
        <v>0</v>
      </c>
      <c r="AC26" s="53">
        <v>0</v>
      </c>
      <c r="AD26" s="37">
        <v>0</v>
      </c>
      <c r="AE26" s="53">
        <v>0</v>
      </c>
      <c r="AF26" s="54">
        <v>0</v>
      </c>
      <c r="AG26" s="54">
        <v>0</v>
      </c>
      <c r="AH26" s="53">
        <v>0</v>
      </c>
      <c r="AI26" s="37">
        <v>0</v>
      </c>
      <c r="AJ26" s="53">
        <v>0</v>
      </c>
      <c r="AK26" s="54">
        <v>0</v>
      </c>
      <c r="AL26" s="54">
        <v>0</v>
      </c>
      <c r="AM26" s="21"/>
    </row>
    <row r="27" spans="1:39" x14ac:dyDescent="0.25">
      <c r="A27" s="66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64"/>
      <c r="Y27" s="64"/>
      <c r="Z27" s="64"/>
      <c r="AA27" s="64"/>
      <c r="AB27" s="64"/>
      <c r="AC27" s="67"/>
      <c r="AD27" s="1"/>
      <c r="AE27" s="67"/>
      <c r="AF27" s="67"/>
      <c r="AG27" s="67"/>
      <c r="AH27" s="67"/>
      <c r="AI27" s="1"/>
      <c r="AJ27" s="67"/>
      <c r="AK27" s="7"/>
      <c r="AL27" s="7"/>
      <c r="AM27" s="22"/>
    </row>
    <row r="28" spans="1:39" ht="28.5" customHeight="1" x14ac:dyDescent="0.3">
      <c r="C28" s="3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T28" s="5"/>
      <c r="Y28" s="65"/>
      <c r="AD28" s="5"/>
      <c r="AI28" s="5"/>
    </row>
    <row r="29" spans="1:39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T29" s="1"/>
      <c r="Y29" s="64"/>
      <c r="AD29" s="1"/>
      <c r="AI29" s="1"/>
    </row>
  </sheetData>
  <mergeCells count="58">
    <mergeCell ref="A12:AA12"/>
    <mergeCell ref="I15:M15"/>
    <mergeCell ref="S15:W15"/>
    <mergeCell ref="C14:AL14"/>
    <mergeCell ref="AK18:AK19"/>
    <mergeCell ref="AH15:AL15"/>
    <mergeCell ref="AC15:AG15"/>
    <mergeCell ref="A14:A16"/>
    <mergeCell ref="C15:C16"/>
    <mergeCell ref="AD18:AD19"/>
    <mergeCell ref="AI18:AI19"/>
    <mergeCell ref="AG18:AG19"/>
    <mergeCell ref="AL18:AL19"/>
    <mergeCell ref="AE18:AE19"/>
    <mergeCell ref="AF18:AF19"/>
    <mergeCell ref="AH18:AH19"/>
    <mergeCell ref="AJ18:AJ19"/>
    <mergeCell ref="AE10:AL10"/>
    <mergeCell ref="X15:AB15"/>
    <mergeCell ref="AB18:AB19"/>
    <mergeCell ref="H18:H19"/>
    <mergeCell ref="Q18:Q19"/>
    <mergeCell ref="S18:S19"/>
    <mergeCell ref="M18:M19"/>
    <mergeCell ref="AC18:AC19"/>
    <mergeCell ref="D15:G15"/>
    <mergeCell ref="V18:V19"/>
    <mergeCell ref="X18:X19"/>
    <mergeCell ref="B14:B16"/>
    <mergeCell ref="B18:B19"/>
    <mergeCell ref="U18:U19"/>
    <mergeCell ref="D18:D19"/>
    <mergeCell ref="G18:G19"/>
    <mergeCell ref="I18:I19"/>
    <mergeCell ref="K18:K19"/>
    <mergeCell ref="F18:F19"/>
    <mergeCell ref="R18:R19"/>
    <mergeCell ref="N15:R15"/>
    <mergeCell ref="T18:T19"/>
    <mergeCell ref="P18:P19"/>
    <mergeCell ref="A20:AA20"/>
    <mergeCell ref="AA18:AA19"/>
    <mergeCell ref="Z18:Z19"/>
    <mergeCell ref="C18:C19"/>
    <mergeCell ref="A18:A19"/>
    <mergeCell ref="Y18:Y19"/>
    <mergeCell ref="E18:E19"/>
    <mergeCell ref="J18:J19"/>
    <mergeCell ref="O18:O19"/>
    <mergeCell ref="L18:L19"/>
    <mergeCell ref="N18:N19"/>
    <mergeCell ref="W18:W19"/>
    <mergeCell ref="AE9:AL9"/>
    <mergeCell ref="Q1:AA3"/>
    <mergeCell ref="AE1:AL1"/>
    <mergeCell ref="AE4:AL4"/>
    <mergeCell ref="AE5:AL5"/>
    <mergeCell ref="AE6:AL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Боярова ЗВ</cp:lastModifiedBy>
  <cp:lastPrinted>2021-11-16T13:31:14Z</cp:lastPrinted>
  <dcterms:created xsi:type="dcterms:W3CDTF">2014-08-19T11:28:49Z</dcterms:created>
  <dcterms:modified xsi:type="dcterms:W3CDTF">2021-11-16T14:13:33Z</dcterms:modified>
</cp:coreProperties>
</file>