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Лист2" sheetId="2" r:id="rId1"/>
    <sheet name="Лист3" sheetId="3" r:id="rId2"/>
  </sheets>
  <definedNames>
    <definedName name="_xlnm.Print_Titles" localSheetId="0">Лист2!$13:$16</definedName>
    <definedName name="_xlnm.Print_Area" localSheetId="0">Лист2!$A$1:$BI$55</definedName>
  </definedNames>
  <calcPr calcId="144525"/>
</workbook>
</file>

<file path=xl/calcChain.xml><?xml version="1.0" encoding="utf-8"?>
<calcChain xmlns="http://schemas.openxmlformats.org/spreadsheetml/2006/main">
  <c r="D52" i="2" l="1"/>
  <c r="AL52" i="2"/>
  <c r="AN52" i="2"/>
  <c r="D54" i="2"/>
  <c r="AG54" i="2"/>
  <c r="AL54" i="2"/>
  <c r="D55" i="2" l="1"/>
  <c r="AG55" i="2"/>
  <c r="AL55" i="2"/>
  <c r="BI24" i="2" l="1"/>
  <c r="BD24" i="2"/>
  <c r="AY24" i="2"/>
  <c r="AT24" i="2"/>
  <c r="AO24" i="2"/>
  <c r="BH35" i="2" l="1"/>
  <c r="BC35" i="2"/>
  <c r="AT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S40" i="2"/>
  <c r="AR40" i="2"/>
  <c r="AQ40" i="2"/>
  <c r="AJ40" i="2"/>
  <c r="AI40" i="2"/>
  <c r="AH40" i="2"/>
  <c r="AG40" i="2"/>
  <c r="AN40" i="2"/>
  <c r="AM40" i="2"/>
  <c r="AO40" i="2"/>
  <c r="AG51" i="2"/>
  <c r="D51" i="2"/>
  <c r="BF51" i="2"/>
  <c r="BA51" i="2"/>
  <c r="AV51" i="2"/>
  <c r="AQ51" i="2"/>
  <c r="AL51" i="2"/>
  <c r="BF52" i="2" l="1"/>
  <c r="BI52" i="2"/>
  <c r="BH52" i="2"/>
  <c r="BG52" i="2"/>
  <c r="BA52" i="2"/>
  <c r="BD52" i="2"/>
  <c r="BC52" i="2"/>
  <c r="BB52" i="2"/>
  <c r="AV52" i="2"/>
  <c r="AY52" i="2"/>
  <c r="AX52" i="2"/>
  <c r="AW52" i="2"/>
  <c r="AQ52" i="2"/>
  <c r="AT52" i="2"/>
  <c r="AS52" i="2"/>
  <c r="AR52" i="2"/>
  <c r="AG52" i="2"/>
  <c r="AH52" i="2"/>
  <c r="AI52" i="2"/>
  <c r="AJ52" i="2"/>
  <c r="AO52" i="2"/>
  <c r="AM52" i="2"/>
  <c r="AL53" i="2" l="1"/>
  <c r="D53" i="2" l="1"/>
  <c r="D20" i="2" s="1"/>
  <c r="BI19" i="2"/>
  <c r="BH19" i="2"/>
  <c r="BG19" i="2"/>
  <c r="BE19" i="2"/>
  <c r="BD19" i="2"/>
  <c r="BC19" i="2"/>
  <c r="BB19" i="2"/>
  <c r="AZ19" i="2"/>
  <c r="AY19" i="2"/>
  <c r="AX19" i="2"/>
  <c r="AW19" i="2"/>
  <c r="AU19" i="2"/>
  <c r="AT19" i="2"/>
  <c r="AS19" i="2"/>
  <c r="AR19" i="2"/>
  <c r="AP19" i="2"/>
  <c r="AO19" i="2"/>
  <c r="AN19" i="2"/>
  <c r="AM19" i="2"/>
  <c r="AK19" i="2"/>
  <c r="AJ19" i="2"/>
  <c r="AI19" i="2"/>
  <c r="AH19" i="2"/>
  <c r="BH20" i="2"/>
  <c r="AJ35" i="2"/>
  <c r="AJ20" i="2" s="1"/>
  <c r="AI35" i="2"/>
  <c r="AH35" i="2"/>
  <c r="AO35" i="2"/>
  <c r="AO20" i="2" s="1"/>
  <c r="AN35" i="2"/>
  <c r="AM35" i="2"/>
  <c r="AT35" i="2"/>
  <c r="AT20" i="2" s="1"/>
  <c r="AS35" i="2"/>
  <c r="AR35" i="2"/>
  <c r="AY35" i="2"/>
  <c r="AY20" i="2" s="1"/>
  <c r="AX35" i="2"/>
  <c r="AW35" i="2"/>
  <c r="BD35" i="2"/>
  <c r="BD20" i="2" s="1"/>
  <c r="BB35" i="2"/>
  <c r="BI35" i="2"/>
  <c r="BI20" i="2" s="1"/>
  <c r="BI29" i="2"/>
  <c r="BH29" i="2"/>
  <c r="BG29" i="2"/>
  <c r="BF29" i="2"/>
  <c r="BD29" i="2"/>
  <c r="BC29" i="2"/>
  <c r="BB29" i="2"/>
  <c r="BA29" i="2"/>
  <c r="AY29" i="2"/>
  <c r="AX29" i="2"/>
  <c r="AW29" i="2"/>
  <c r="AV29" i="2"/>
  <c r="AT29" i="2"/>
  <c r="AS29" i="2"/>
  <c r="AR29" i="2"/>
  <c r="AQ29" i="2"/>
  <c r="AO29" i="2"/>
  <c r="AN29" i="2"/>
  <c r="AM29" i="2"/>
  <c r="AL29" i="2"/>
  <c r="AI29" i="2"/>
  <c r="AH29" i="2"/>
  <c r="AG29" i="2" s="1"/>
  <c r="D29" i="2" s="1"/>
  <c r="AJ29" i="2"/>
  <c r="BE52" i="2"/>
  <c r="BE20" i="2" s="1"/>
  <c r="AZ52" i="2"/>
  <c r="AZ20" i="2" s="1"/>
  <c r="AU52" i="2"/>
  <c r="AU20" i="2" s="1"/>
  <c r="AP52" i="2"/>
  <c r="AP20" i="2" s="1"/>
  <c r="AK52" i="2"/>
  <c r="AK20" i="2" s="1"/>
  <c r="AI20" i="2"/>
  <c r="AI17" i="2" s="1"/>
  <c r="AG50" i="2"/>
  <c r="AL50" i="2"/>
  <c r="AQ50" i="2"/>
  <c r="AV50" i="2"/>
  <c r="BA50" i="2"/>
  <c r="BF50" i="2"/>
  <c r="BF49" i="2"/>
  <c r="BA49" i="2"/>
  <c r="AQ49" i="2"/>
  <c r="AL49" i="2"/>
  <c r="AG49" i="2"/>
  <c r="AV49" i="2"/>
  <c r="AV48" i="2"/>
  <c r="AG48" i="2"/>
  <c r="D48" i="2" s="1"/>
  <c r="AG47" i="2"/>
  <c r="AL47" i="2"/>
  <c r="AL40" i="2" s="1"/>
  <c r="AQ47" i="2"/>
  <c r="AV47" i="2"/>
  <c r="BA47" i="2"/>
  <c r="BF47" i="2"/>
  <c r="AG46" i="2"/>
  <c r="AL46" i="2"/>
  <c r="AQ46" i="2"/>
  <c r="AV46" i="2"/>
  <c r="BA46" i="2"/>
  <c r="BF46" i="2"/>
  <c r="AG45" i="2"/>
  <c r="AL45" i="2"/>
  <c r="AQ45" i="2"/>
  <c r="AV45" i="2"/>
  <c r="BA45" i="2"/>
  <c r="BF45" i="2"/>
  <c r="AG44" i="2"/>
  <c r="AL44" i="2"/>
  <c r="AQ44" i="2"/>
  <c r="AV44" i="2"/>
  <c r="BA44" i="2"/>
  <c r="BF44" i="2"/>
  <c r="BF43" i="2"/>
  <c r="BA43" i="2"/>
  <c r="AV43" i="2"/>
  <c r="AQ43" i="2"/>
  <c r="AL43" i="2"/>
  <c r="AG43" i="2"/>
  <c r="D43" i="2" s="1"/>
  <c r="BA41" i="2"/>
  <c r="BF41" i="2"/>
  <c r="AV41" i="2"/>
  <c r="AQ41" i="2"/>
  <c r="AL41" i="2"/>
  <c r="BF34" i="2"/>
  <c r="BF19" i="2" s="1"/>
  <c r="BA34" i="2"/>
  <c r="BA19" i="2" s="1"/>
  <c r="AV34" i="2"/>
  <c r="AV19" i="2" s="1"/>
  <c r="AQ34" i="2"/>
  <c r="AQ19" i="2" s="1"/>
  <c r="AL34" i="2"/>
  <c r="AL19" i="2" s="1"/>
  <c r="AG34" i="2"/>
  <c r="AK17" i="2" l="1"/>
  <c r="AP17" i="2"/>
  <c r="AU17" i="2"/>
  <c r="AZ17" i="2"/>
  <c r="BE17" i="2"/>
  <c r="BH17" i="2"/>
  <c r="AJ17" i="2"/>
  <c r="AO17" i="2"/>
  <c r="AT17" i="2"/>
  <c r="AY17" i="2"/>
  <c r="BD17" i="2"/>
  <c r="BI17" i="2"/>
  <c r="D50" i="2"/>
  <c r="BC20" i="2"/>
  <c r="BC17" i="2" s="1"/>
  <c r="AS20" i="2"/>
  <c r="AS17" i="2" s="1"/>
  <c r="D40" i="2"/>
  <c r="D34" i="2"/>
  <c r="D19" i="2" s="1"/>
  <c r="D41" i="2"/>
  <c r="D44" i="2"/>
  <c r="D45" i="2"/>
  <c r="D46" i="2"/>
  <c r="D49" i="2"/>
  <c r="AX20" i="2"/>
  <c r="AX17" i="2" s="1"/>
  <c r="AN20" i="2"/>
  <c r="AN17" i="2" s="1"/>
  <c r="AG19" i="2"/>
  <c r="D47" i="2"/>
  <c r="BF39" i="2" l="1"/>
  <c r="BF38" i="2"/>
  <c r="BF37" i="2"/>
  <c r="BA39" i="2"/>
  <c r="BA38" i="2"/>
  <c r="BA37" i="2"/>
  <c r="AV39" i="2"/>
  <c r="AV38" i="2"/>
  <c r="AV37" i="2"/>
  <c r="AQ39" i="2"/>
  <c r="AQ38" i="2"/>
  <c r="AQ37" i="2"/>
  <c r="AL39" i="2"/>
  <c r="AL38" i="2"/>
  <c r="D38" i="2" s="1"/>
  <c r="AL37" i="2"/>
  <c r="AG39" i="2"/>
  <c r="AG38" i="2"/>
  <c r="AG37" i="2"/>
  <c r="D37" i="2" s="1"/>
  <c r="BF36" i="2"/>
  <c r="BA36" i="2"/>
  <c r="AV36" i="2"/>
  <c r="AQ36" i="2"/>
  <c r="AL36" i="2"/>
  <c r="AG36" i="2"/>
  <c r="AG35" i="2" s="1"/>
  <c r="AV35" i="2" l="1"/>
  <c r="D39" i="2"/>
  <c r="BF35" i="2"/>
  <c r="BA35" i="2"/>
  <c r="AQ35" i="2"/>
  <c r="AL35" i="2"/>
  <c r="D35" i="2"/>
  <c r="D36" i="2"/>
  <c r="AG32" i="2"/>
  <c r="BF31" i="2"/>
  <c r="BA31" i="2"/>
  <c r="AV31" i="2"/>
  <c r="AQ31" i="2"/>
  <c r="AL31" i="2"/>
  <c r="AG31" i="2"/>
  <c r="BF33" i="2"/>
  <c r="BA33" i="2"/>
  <c r="AV33" i="2"/>
  <c r="AQ33" i="2"/>
  <c r="AL33" i="2"/>
  <c r="AG33" i="2"/>
  <c r="D33" i="2" s="1"/>
  <c r="AV32" i="2"/>
  <c r="BF32" i="2"/>
  <c r="BA32" i="2"/>
  <c r="AQ32" i="2"/>
  <c r="AL32" i="2"/>
  <c r="BF26" i="2"/>
  <c r="BA26" i="2"/>
  <c r="AV26" i="2"/>
  <c r="AQ26" i="2"/>
  <c r="AL26" i="2"/>
  <c r="AG26" i="2"/>
  <c r="D26" i="2" s="1"/>
  <c r="D32" i="2" l="1"/>
  <c r="D31" i="2"/>
  <c r="BF42" i="2"/>
  <c r="BA42" i="2"/>
  <c r="AV42" i="2"/>
  <c r="AQ42" i="2"/>
  <c r="AL42" i="2"/>
  <c r="AG42" i="2"/>
  <c r="D42" i="2" s="1"/>
  <c r="BJ20" i="2" l="1"/>
  <c r="BJ17" i="2" l="1"/>
  <c r="BG27" i="2"/>
  <c r="BG20" i="2" s="1"/>
  <c r="BG17" i="2" s="1"/>
  <c r="BB27" i="2"/>
  <c r="BB20" i="2" s="1"/>
  <c r="BB17" i="2" s="1"/>
  <c r="AW27" i="2"/>
  <c r="AW20" i="2" s="1"/>
  <c r="AW17" i="2" s="1"/>
  <c r="AR27" i="2"/>
  <c r="AR20" i="2" s="1"/>
  <c r="AR17" i="2" s="1"/>
  <c r="AM27" i="2"/>
  <c r="AM20" i="2" s="1"/>
  <c r="AM17" i="2" s="1"/>
  <c r="AH27" i="2"/>
  <c r="AH20" i="2" s="1"/>
  <c r="AH17" i="2" s="1"/>
  <c r="AG27" i="2" l="1"/>
  <c r="D27" i="2" s="1"/>
  <c r="BF28" i="2"/>
  <c r="BA28" i="2"/>
  <c r="AV28" i="2"/>
  <c r="AQ28" i="2"/>
  <c r="AL28" i="2"/>
  <c r="AG28" i="2"/>
  <c r="D28" i="2" l="1"/>
  <c r="BF24" i="2"/>
  <c r="BF20" i="2" s="1"/>
  <c r="BF17" i="2" s="1"/>
  <c r="BA24" i="2"/>
  <c r="BA20" i="2" s="1"/>
  <c r="BA17" i="2" s="1"/>
  <c r="AV24" i="2"/>
  <c r="AV20" i="2" s="1"/>
  <c r="AV17" i="2" s="1"/>
  <c r="AQ24" i="2"/>
  <c r="AQ20" i="2" s="1"/>
  <c r="AQ17" i="2" s="1"/>
  <c r="AL24" i="2"/>
  <c r="AG24" i="2"/>
  <c r="AG20" i="2" s="1"/>
  <c r="AG17" i="2" s="1"/>
  <c r="AL20" i="2" l="1"/>
  <c r="AL17" i="2" s="1"/>
  <c r="D24" i="2"/>
  <c r="D17" i="2" s="1"/>
</calcChain>
</file>

<file path=xl/sharedStrings.xml><?xml version="1.0" encoding="utf-8"?>
<sst xmlns="http://schemas.openxmlformats.org/spreadsheetml/2006/main" count="138" uniqueCount="66">
  <si>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</si>
  <si>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</si>
  <si>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</si>
  <si>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</si>
  <si>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</si>
  <si>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</si>
  <si>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</si>
  <si>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</si>
  <si>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</si>
  <si>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</si>
  <si>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Управление образования МР "Печора"</t>
  </si>
  <si>
    <t>Бюджет МО ГП "Печора"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</si>
  <si>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</si>
  <si>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</si>
  <si>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</si>
  <si>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</si>
  <si>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>2022 год</t>
  </si>
  <si>
    <t>2023 год</t>
  </si>
  <si>
    <t>2024 год</t>
  </si>
  <si>
    <t>2025 год</t>
  </si>
  <si>
    <t xml:space="preserve">Приложение 2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«Профилактика правонарушений и обеспечение общественной безопасности на территории  МО МР «Печора»   
</t>
  </si>
  <si>
    <t xml:space="preserve">Ресурсное обеспечение реализации муниципальной программы  «Профилактика правонарушений и обеспечение общественной безопасности на территории  МО МР «Печора»   
</t>
  </si>
  <si>
    <t xml:space="preserve">Муниципальная  программа                   «Профилактика правонарушений и обеспечение общественной безопасности на территории  МО МР «Печора»   </t>
  </si>
  <si>
    <t xml:space="preserve">Основное  мероприятие 1.1. Содействие в организации охраны общественного порядка </t>
  </si>
  <si>
    <t>Основное мероприятие 2.1.  Проведение мероприятий, направленных на обеспечение безопасности людей и защиты территторий от чрезвычайных ситуаций</t>
  </si>
  <si>
    <t>Основное мероприятие 3.1. Проведение мероприятий, направленных на социальную адаптацию осужденных</t>
  </si>
  <si>
    <t>Основное мероприятие 4.1.  Осуществление мероприятий, направленных на профилактику алкоголизма, токсикомании, табакокурения  и наркомании</t>
  </si>
  <si>
    <t>Основное мероприятие 5.1. Проведение мероприятий, направленных  на профилактику преступлений экстремистского и террористического характера</t>
  </si>
  <si>
    <t>Основное мероприятие 6.1.  Мероприятия, направленные на обеспечение безопасности дорожного движения</t>
  </si>
  <si>
    <t>Мероприятие 1.1.1. Оказание социальной поддержки народным дружинникам.</t>
  </si>
  <si>
    <t>Мероприятие 4.1.2. Военно-патриотическое воспитание молодёжи допризывного возраста</t>
  </si>
  <si>
    <t xml:space="preserve">Администрация МР "Печора" </t>
  </si>
  <si>
    <t xml:space="preserve">Мероприятие 4.1.1. Приобретение наборов химических имитаторов запахов наркотических веществ и вспомогательных материалов для тренировок кинологической группы </t>
  </si>
  <si>
    <t>Мероприятия 6.1.1.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</si>
  <si>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Мероприятия 5.1.2. Оплата услуг связи для функционирования системы видеонаблюдения</t>
  </si>
  <si>
    <t>Мероприятия 5.1.3. Приобретение наборов учебных реквизитов запахов взрывчатых веществ для кинологической службы</t>
  </si>
  <si>
    <t>Мероприятия 5.1.4. Обслуживание систем видеонаблюдения</t>
  </si>
  <si>
    <t>Мероприятия 6.1.2. 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</si>
  <si>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4.1.3. Стимулирование активного участия молодёжи в общественной жизни и профилактика негативных тенденций в молодёжной среде</t>
  </si>
  <si>
    <t>Мероприятие 4.1.4. Мероприятия по проведению оздоровительной кампании детей и трудоустройству подростков</t>
  </si>
  <si>
    <t xml:space="preserve">  Управление образования МР "Печора"</t>
  </si>
  <si>
    <t>Основное мероприятие  7.1. Профилактика правонарушений на административных участках</t>
  </si>
  <si>
    <t>Мероприятия 6.1.3.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</si>
  <si>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Мероприятия 6.1.4.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</si>
  <si>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Мероприятия 6.1.5. Организация и проведение конкурса  «Безопасное колесо»</t>
  </si>
  <si>
    <t>Мероприятия 6.1.6.  Установка искусственных дорожных неровностей</t>
  </si>
  <si>
    <t>Мероприятия 6.1.7. Замена устаревшего светофорного оборудования на регулируемых перекрестках</t>
  </si>
  <si>
    <t>Мероприятия 6.1.8. Ремонт светофорного объекта, расположенного на перекрестке ул. Н. Островского - ул. М.Булгаковой г.Печора</t>
  </si>
  <si>
    <t>Мероприятия 6.1.9. Приведение остановочных пунктов в нормативное состояние</t>
  </si>
  <si>
    <t>Мероприятия 6.1.10. 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</si>
  <si>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 xml:space="preserve">Мероприятия 5.1.1. Проведение текущего ремонта систем видеонаблюдения </t>
  </si>
  <si>
    <t xml:space="preserve">Администрация МР "Печора"                Управление образования МР "Печора"                                                        </t>
  </si>
  <si>
    <t>МКУ "Управление по делам ГО и ЧС муниципального района "Печора"</t>
  </si>
  <si>
    <t>Отдел молодежной политики, физкультуры и спорта администрации МР "Печора", ОМВД России по г.Печоре</t>
  </si>
  <si>
    <t>МКУ "Управление по делам ГО и ЧС муниципального района "Печора"                                      Управление образования МР "Печора"                                                                   Отдел молодежной политики,физкультуры и спорта администрации МР "Печора"</t>
  </si>
  <si>
    <t>Отдел молодежной политики,физкультуры и спорта администрации МР "Печора"</t>
  </si>
  <si>
    <t xml:space="preserve">МКУ "Управление по делам ГО и ЧС муниципального района "Печора"  </t>
  </si>
  <si>
    <t xml:space="preserve">Сектор по работе с информационными технологиями отдела информационно-аналитической работы и контроля администрации МР "Печора"                                      </t>
  </si>
  <si>
    <t xml:space="preserve">Сектор по работе с информационными технологиями отдела информационно-аналитической работы и контроля администрации МР "Печора" </t>
  </si>
  <si>
    <t xml:space="preserve">Отдел благоустройства, дорожного хозяйства и транспорта администрации МР «Печора» </t>
  </si>
  <si>
    <t xml:space="preserve">Сектор дорожного хозяйства и тОтдел благоустройства, дорожного хозяйства и транспорта администрации МР «Печора» ранспорта администрации МР «Печора», </t>
  </si>
  <si>
    <t>Приложение 2
к изменениям, вносимым в постановление администрации МР "Печора" 
от 28.10.2021 г. № 1049</t>
  </si>
  <si>
    <t>Мероприятия 6.1.11. Установка дорожных знаков</t>
  </si>
  <si>
    <t>Мероприятие 7.1.2. Установка охранно-пожарной сигнализации на участковых пунктах полиции по адресу: г.Печора, ул. Московская д. 27 а</t>
  </si>
  <si>
    <t>Мероприятие 7.1.4.  Приобретение световых вывесок и информационных табло для участковых пунктов полиции, расположенных по адресам: г. Печора, ул. Московская д. 27а, г. Печора, ул. Социалистическая д. 74</t>
  </si>
  <si>
    <t>Мероприятие 7.1.3.  Установка охранно-пожарной сигнализации на участковых пунктах полиции по адресу: п. Кожва, ул. Мира,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</si>
</sst>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20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Fill="1"/>
    <xf numFmtId="164" fontId="5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Fill="1"/>
    <xf numFmtId="0" fontId="7" fillId="0" borderId="0" xfId="0" applyFont="1"/>
    <xf numFmtId="0" fontId="7" fillId="0" borderId="0" xfId="0" applyFont="1" applyAlignment="1">
      <alignment vertical="top" wrapText="1"/>
    </xf>
    <xf numFmtId="164" fontId="7" fillId="0" borderId="0" xfId="0" applyNumberFormat="1" applyFont="1"/>
    <xf numFmtId="16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0" fillId="0" borderId="0" xfId="0" applyNumberFormat="1" applyFont="1"/>
    <xf numFmtId="164" fontId="6" fillId="2" borderId="4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/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164" fontId="7" fillId="2" borderId="1" xfId="0" applyNumberFormat="1" applyFont="1" applyFill="1" applyBorder="1"/>
    <xf numFmtId="0" fontId="7" fillId="2" borderId="0" xfId="0" applyFont="1" applyFill="1"/>
    <xf numFmtId="164" fontId="7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164" fontId="7" fillId="2" borderId="1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9" fillId="3" borderId="3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5"/>
  <sheetViews>
    <sheetView tabSelected="1" view="pageBreakPreview" topLeftCell="A4" zoomScale="30" zoomScaleNormal="70" zoomScaleSheetLayoutView="30" workbookViewId="0">
      <pane xSplit="3" ySplit="12" topLeftCell="D16" activePane="bottomRight" state="frozen"/>
      <selection activeCell="A5" sqref="A5"/>
      <selection pane="topRight" activeCell="D5" sqref="D5"/>
      <selection pane="bottomLeft" activeCell="A11" sqref="A11"/>
      <selection pane="bottomRight" activeCell="D53" sqref="D53"/>
    </sheetView>
  </sheetViews>
  <sheetFormatPr defaultColWidth="9.140625" defaultRowHeight="15.75" x14ac:dyDescent="0.25"/>
  <cols>
    <col min="1" max="1" width="73.140625" style="2" customWidth="1"/>
    <col min="2" max="2" width="40.85546875" style="2" customWidth="1"/>
    <col min="3" max="3" width="40.28515625" style="2" customWidth="1"/>
    <col min="4" max="4" width="19.85546875" style="2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7.42578125" style="2" customWidth="1"/>
    <col min="34" max="34" width="21.42578125" style="3" customWidth="1"/>
    <col min="35" max="35" width="19.85546875" style="2" customWidth="1"/>
    <col min="36" max="36" width="16.28515625" style="2" customWidth="1"/>
    <col min="37" max="37" width="17.140625" style="2" hidden="1" customWidth="1"/>
    <col min="38" max="38" width="17" style="2" customWidth="1"/>
    <col min="39" max="39" width="20.7109375" style="2" customWidth="1"/>
    <col min="40" max="40" width="19" style="2" customWidth="1"/>
    <col min="41" max="41" width="18.140625" style="2" customWidth="1"/>
    <col min="42" max="42" width="0.28515625" style="2" customWidth="1"/>
    <col min="43" max="43" width="18.28515625" style="2" customWidth="1"/>
    <col min="44" max="44" width="21.7109375" style="3" customWidth="1"/>
    <col min="45" max="45" width="18.28515625" style="2" customWidth="1"/>
    <col min="46" max="46" width="16.28515625" style="2" customWidth="1"/>
    <col min="47" max="47" width="15" style="2" hidden="1" customWidth="1"/>
    <col min="48" max="48" width="19.28515625" style="2" customWidth="1"/>
    <col min="49" max="49" width="21.7109375" style="3" customWidth="1"/>
    <col min="50" max="50" width="16.85546875" style="2" customWidth="1"/>
    <col min="51" max="51" width="17.140625" style="2" customWidth="1"/>
    <col min="52" max="52" width="17.140625" style="2" hidden="1" customWidth="1"/>
    <col min="53" max="53" width="18.85546875" style="2" customWidth="1"/>
    <col min="54" max="54" width="21.5703125" style="3" customWidth="1"/>
    <col min="55" max="55" width="17.7109375" style="2" customWidth="1"/>
    <col min="56" max="56" width="17.85546875" style="2" customWidth="1"/>
    <col min="57" max="57" width="0.28515625" style="2" customWidth="1"/>
    <col min="58" max="58" width="17.140625" style="2" customWidth="1"/>
    <col min="59" max="59" width="21" style="3" customWidth="1"/>
    <col min="60" max="60" width="15.5703125" style="2" customWidth="1"/>
    <col min="61" max="61" width="21.5703125" style="2" customWidth="1"/>
    <col min="62" max="62" width="16.42578125" style="2" hidden="1" customWidth="1"/>
    <col min="63" max="63" width="17.7109375" style="2" bestFit="1" customWidth="1"/>
    <col min="64" max="64" width="15.85546875" style="2" bestFit="1" customWidth="1"/>
    <col min="65" max="16384" width="9.140625" style="2"/>
  </cols>
  <sheetData>
    <row r="1" spans="1:62" ht="15.75" hidden="1" customHeight="1" x14ac:dyDescent="0.25">
      <c r="AB1" s="80" t="s">
        <v>13</v>
      </c>
      <c r="AC1" s="80"/>
      <c r="AD1" s="80"/>
      <c r="AE1" s="80"/>
      <c r="AF1" s="80"/>
      <c r="AG1" s="80" t="s">
        <v>13</v>
      </c>
      <c r="AH1" s="80"/>
      <c r="AI1" s="80"/>
      <c r="AJ1" s="80"/>
      <c r="AK1" s="80"/>
      <c r="AL1" s="80"/>
      <c r="AM1" s="80"/>
      <c r="AN1" s="80"/>
      <c r="AO1" s="80"/>
      <c r="AP1" s="80"/>
      <c r="AQ1" s="80" t="s">
        <v>13</v>
      </c>
      <c r="AR1" s="80"/>
      <c r="AS1" s="80"/>
      <c r="AT1" s="80"/>
      <c r="AU1" s="80"/>
      <c r="AV1" s="80" t="s">
        <v>13</v>
      </c>
      <c r="AW1" s="80"/>
      <c r="AX1" s="80"/>
      <c r="AY1" s="80"/>
      <c r="AZ1" s="80"/>
      <c r="BA1" s="80" t="s">
        <v>13</v>
      </c>
      <c r="BB1" s="80"/>
      <c r="BC1" s="80"/>
      <c r="BD1" s="80"/>
      <c r="BE1" s="80"/>
      <c r="BF1" s="80" t="s">
        <v>13</v>
      </c>
      <c r="BG1" s="80"/>
      <c r="BH1" s="80"/>
      <c r="BI1" s="80"/>
      <c r="BJ1" s="80"/>
    </row>
    <row r="2" spans="1:62" ht="21.75" hidden="1" customHeight="1" x14ac:dyDescent="0.25"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</row>
    <row r="3" spans="1:62" ht="30.75" hidden="1" customHeight="1" x14ac:dyDescent="0.25"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</row>
    <row r="4" spans="1:62" ht="175.5" customHeight="1" x14ac:dyDescent="0.25"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84" t="s">
        <v>61</v>
      </c>
      <c r="BG4" s="84"/>
      <c r="BH4" s="84"/>
      <c r="BI4" s="84"/>
      <c r="BJ4" s="35"/>
    </row>
    <row r="5" spans="1:62" ht="23.25" customHeight="1" x14ac:dyDescent="0.25"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6"/>
      <c r="BG5" s="36"/>
      <c r="BH5" s="36"/>
      <c r="BI5" s="36"/>
      <c r="BJ5" s="35"/>
    </row>
    <row r="6" spans="1:62" s="1" customFormat="1" ht="196.5" customHeight="1" x14ac:dyDescent="0.35">
      <c r="A6" s="83"/>
      <c r="B6" s="83"/>
      <c r="C6" s="83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7"/>
      <c r="X6" s="6"/>
      <c r="Y6" s="8"/>
      <c r="Z6" s="8"/>
      <c r="AA6" s="8"/>
      <c r="AB6" s="8"/>
      <c r="AC6" s="6"/>
      <c r="AD6" s="8"/>
      <c r="AE6" s="8"/>
      <c r="AF6" s="8"/>
      <c r="AG6" s="8"/>
      <c r="AH6" s="6"/>
      <c r="AI6" s="8"/>
      <c r="AJ6" s="8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8"/>
      <c r="AW6" s="8"/>
      <c r="AX6" s="8"/>
      <c r="AY6" s="8"/>
      <c r="AZ6" s="8"/>
      <c r="BA6" s="8"/>
      <c r="BB6" s="8"/>
      <c r="BC6" s="8"/>
      <c r="BD6" s="8"/>
      <c r="BE6" s="84" t="s">
        <v>20</v>
      </c>
      <c r="BF6" s="85"/>
      <c r="BG6" s="85"/>
      <c r="BH6" s="85"/>
      <c r="BI6" s="85"/>
      <c r="BJ6" s="85"/>
    </row>
    <row r="7" spans="1:62" s="1" customFormat="1" ht="3" customHeight="1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7"/>
      <c r="X7" s="6"/>
      <c r="Y7" s="8"/>
      <c r="Z7" s="8"/>
      <c r="AA7" s="8"/>
      <c r="AB7" s="8"/>
      <c r="AC7" s="6"/>
      <c r="AD7" s="8"/>
      <c r="AE7" s="8"/>
      <c r="AF7" s="8"/>
      <c r="AG7" s="8"/>
      <c r="AH7" s="6"/>
      <c r="AI7" s="8"/>
      <c r="AJ7" s="10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8"/>
      <c r="AW7" s="8"/>
      <c r="AX7" s="8"/>
      <c r="AY7" s="8"/>
      <c r="AZ7" s="8"/>
      <c r="BA7" s="8"/>
      <c r="BB7" s="8"/>
      <c r="BC7" s="8"/>
      <c r="BD7" s="8"/>
      <c r="BE7" s="85"/>
      <c r="BF7" s="85"/>
      <c r="BG7" s="85"/>
      <c r="BH7" s="85"/>
      <c r="BI7" s="85"/>
      <c r="BJ7" s="85"/>
    </row>
    <row r="8" spans="1:62" s="1" customFormat="1" ht="43.5" hidden="1" customHeight="1" x14ac:dyDescent="0.3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7"/>
      <c r="X8" s="6"/>
      <c r="Y8" s="8"/>
      <c r="Z8" s="8"/>
      <c r="AA8" s="8"/>
      <c r="AB8" s="8"/>
      <c r="AC8" s="6"/>
      <c r="AD8" s="8"/>
      <c r="AE8" s="8"/>
      <c r="AF8" s="8"/>
      <c r="AG8" s="8"/>
      <c r="AH8" s="6"/>
      <c r="AI8" s="8"/>
      <c r="AJ8" s="8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</row>
    <row r="9" spans="1:62" s="1" customFormat="1" ht="43.5" hidden="1" customHeight="1" x14ac:dyDescent="0.3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1"/>
      <c r="S9" s="6"/>
      <c r="T9" s="6"/>
      <c r="U9" s="6"/>
      <c r="V9" s="6"/>
      <c r="W9" s="7"/>
      <c r="X9" s="6"/>
      <c r="Y9" s="8"/>
      <c r="Z9" s="8"/>
      <c r="AA9" s="8"/>
      <c r="AB9" s="8"/>
      <c r="AC9" s="6"/>
      <c r="AD9" s="8"/>
      <c r="AE9" s="8"/>
      <c r="AF9" s="8"/>
      <c r="AG9" s="8"/>
      <c r="AH9" s="6"/>
      <c r="AI9" s="8"/>
      <c r="AJ9" s="8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" customFormat="1" ht="34.5" customHeight="1" x14ac:dyDescent="0.25">
      <c r="A10" s="12"/>
      <c r="B10" s="13"/>
      <c r="C10" s="13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5"/>
      <c r="S10" s="14"/>
      <c r="T10" s="15"/>
      <c r="U10" s="15"/>
      <c r="V10" s="15"/>
      <c r="W10" s="15"/>
      <c r="X10" s="16"/>
      <c r="Y10" s="15"/>
      <c r="Z10" s="15"/>
      <c r="AA10" s="15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</row>
    <row r="11" spans="1:62" s="1" customFormat="1" ht="35.25" customHeight="1" x14ac:dyDescent="0.25">
      <c r="A11" s="86" t="s">
        <v>21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</row>
    <row r="12" spans="1:62" s="1" customFormat="1" ht="114" customHeight="1" x14ac:dyDescent="0.25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</row>
    <row r="13" spans="1:62" ht="39.75" customHeight="1" x14ac:dyDescent="0.25">
      <c r="A13" s="81" t="s">
        <v>3</v>
      </c>
      <c r="B13" s="81" t="s">
        <v>4</v>
      </c>
      <c r="C13" s="81" t="s">
        <v>0</v>
      </c>
      <c r="D13" s="88" t="s">
        <v>12</v>
      </c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90"/>
    </row>
    <row r="14" spans="1:62" ht="38.25" customHeight="1" x14ac:dyDescent="0.25">
      <c r="A14" s="82"/>
      <c r="B14" s="82"/>
      <c r="C14" s="81"/>
      <c r="D14" s="78" t="s">
        <v>1</v>
      </c>
      <c r="E14" s="67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9"/>
      <c r="AG14" s="67" t="s">
        <v>14</v>
      </c>
      <c r="AH14" s="68"/>
      <c r="AI14" s="68"/>
      <c r="AJ14" s="68"/>
      <c r="AK14" s="69"/>
      <c r="AL14" s="67" t="s">
        <v>15</v>
      </c>
      <c r="AM14" s="68"/>
      <c r="AN14" s="68"/>
      <c r="AO14" s="68"/>
      <c r="AP14" s="69"/>
      <c r="AQ14" s="79" t="s">
        <v>16</v>
      </c>
      <c r="AR14" s="79"/>
      <c r="AS14" s="79"/>
      <c r="AT14" s="79"/>
      <c r="AU14" s="79"/>
      <c r="AV14" s="79" t="s">
        <v>17</v>
      </c>
      <c r="AW14" s="79"/>
      <c r="AX14" s="79"/>
      <c r="AY14" s="79"/>
      <c r="AZ14" s="79"/>
      <c r="BA14" s="79" t="s">
        <v>18</v>
      </c>
      <c r="BB14" s="79"/>
      <c r="BC14" s="79"/>
      <c r="BD14" s="79"/>
      <c r="BE14" s="79"/>
      <c r="BF14" s="79" t="s">
        <v>19</v>
      </c>
      <c r="BG14" s="79"/>
      <c r="BH14" s="79"/>
      <c r="BI14" s="79"/>
      <c r="BJ14" s="79"/>
    </row>
    <row r="15" spans="1:62" ht="278.25" customHeight="1" x14ac:dyDescent="0.25">
      <c r="A15" s="82"/>
      <c r="B15" s="82"/>
      <c r="C15" s="81"/>
      <c r="D15" s="78"/>
      <c r="E15" s="93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5"/>
      <c r="AG15" s="30" t="s">
        <v>2</v>
      </c>
      <c r="AH15" s="31" t="s">
        <v>8</v>
      </c>
      <c r="AI15" s="31" t="s">
        <v>7</v>
      </c>
      <c r="AJ15" s="31" t="s">
        <v>11</v>
      </c>
      <c r="AK15" s="31"/>
      <c r="AL15" s="30" t="s">
        <v>2</v>
      </c>
      <c r="AM15" s="31" t="s">
        <v>8</v>
      </c>
      <c r="AN15" s="31" t="s">
        <v>7</v>
      </c>
      <c r="AO15" s="31" t="s">
        <v>11</v>
      </c>
      <c r="AP15" s="31"/>
      <c r="AQ15" s="30" t="s">
        <v>2</v>
      </c>
      <c r="AR15" s="31" t="s">
        <v>8</v>
      </c>
      <c r="AS15" s="31" t="s">
        <v>7</v>
      </c>
      <c r="AT15" s="31" t="s">
        <v>11</v>
      </c>
      <c r="AU15" s="31"/>
      <c r="AV15" s="30" t="s">
        <v>2</v>
      </c>
      <c r="AW15" s="31" t="s">
        <v>8</v>
      </c>
      <c r="AX15" s="31" t="s">
        <v>7</v>
      </c>
      <c r="AY15" s="31" t="s">
        <v>11</v>
      </c>
      <c r="AZ15" s="31"/>
      <c r="BA15" s="30" t="s">
        <v>2</v>
      </c>
      <c r="BB15" s="31" t="s">
        <v>8</v>
      </c>
      <c r="BC15" s="31" t="s">
        <v>7</v>
      </c>
      <c r="BD15" s="31" t="s">
        <v>11</v>
      </c>
      <c r="BE15" s="31"/>
      <c r="BF15" s="30" t="s">
        <v>2</v>
      </c>
      <c r="BG15" s="31" t="s">
        <v>8</v>
      </c>
      <c r="BH15" s="31" t="s">
        <v>7</v>
      </c>
      <c r="BI15" s="31" t="s">
        <v>11</v>
      </c>
      <c r="BJ15" s="31"/>
    </row>
    <row r="16" spans="1:62" ht="24.75" customHeight="1" x14ac:dyDescent="0.25">
      <c r="A16" s="32">
        <v>1</v>
      </c>
      <c r="B16" s="32">
        <v>2</v>
      </c>
      <c r="C16" s="32">
        <v>3</v>
      </c>
      <c r="D16" s="37">
        <v>4</v>
      </c>
      <c r="E16" s="96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8"/>
      <c r="AG16" s="38">
        <v>5</v>
      </c>
      <c r="AH16" s="38">
        <v>6</v>
      </c>
      <c r="AI16" s="38">
        <v>7</v>
      </c>
      <c r="AJ16" s="38">
        <v>8</v>
      </c>
      <c r="AK16" s="38">
        <v>9</v>
      </c>
      <c r="AL16" s="38">
        <v>9</v>
      </c>
      <c r="AM16" s="38">
        <v>10</v>
      </c>
      <c r="AN16" s="38">
        <v>11</v>
      </c>
      <c r="AO16" s="38">
        <v>12</v>
      </c>
      <c r="AP16" s="38">
        <v>14</v>
      </c>
      <c r="AQ16" s="38">
        <v>13</v>
      </c>
      <c r="AR16" s="38">
        <v>14</v>
      </c>
      <c r="AS16" s="38">
        <v>15</v>
      </c>
      <c r="AT16" s="38">
        <v>16</v>
      </c>
      <c r="AU16" s="38">
        <v>19</v>
      </c>
      <c r="AV16" s="38">
        <v>17</v>
      </c>
      <c r="AW16" s="38">
        <v>18</v>
      </c>
      <c r="AX16" s="38">
        <v>19</v>
      </c>
      <c r="AY16" s="38">
        <v>20</v>
      </c>
      <c r="AZ16" s="38">
        <v>24</v>
      </c>
      <c r="BA16" s="38">
        <v>21</v>
      </c>
      <c r="BB16" s="38">
        <v>22</v>
      </c>
      <c r="BC16" s="38">
        <v>23</v>
      </c>
      <c r="BD16" s="38">
        <v>24</v>
      </c>
      <c r="BE16" s="38">
        <v>29</v>
      </c>
      <c r="BF16" s="38">
        <v>25</v>
      </c>
      <c r="BG16" s="38">
        <v>26</v>
      </c>
      <c r="BH16" s="38">
        <v>27</v>
      </c>
      <c r="BI16" s="38">
        <v>28</v>
      </c>
      <c r="BJ16" s="38">
        <v>34</v>
      </c>
    </row>
    <row r="17" spans="1:64" ht="77.25" customHeight="1" x14ac:dyDescent="0.4">
      <c r="A17" s="107" t="s">
        <v>22</v>
      </c>
      <c r="B17" s="104"/>
      <c r="C17" s="102" t="s">
        <v>5</v>
      </c>
      <c r="D17" s="111">
        <f>D19+D20</f>
        <v>60684.7</v>
      </c>
      <c r="E17" s="96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8"/>
      <c r="AG17" s="78">
        <f t="shared" ref="AG17:BI17" si="0">AG19+AG20</f>
        <v>7948.5</v>
      </c>
      <c r="AH17" s="78">
        <f t="shared" si="0"/>
        <v>2696</v>
      </c>
      <c r="AI17" s="78">
        <f t="shared" si="0"/>
        <v>3468.4</v>
      </c>
      <c r="AJ17" s="78">
        <f t="shared" si="0"/>
        <v>1784.1</v>
      </c>
      <c r="AK17" s="78" t="e">
        <f t="shared" si="0"/>
        <v>#REF!</v>
      </c>
      <c r="AL17" s="78">
        <f>AL19+AL20</f>
        <v>7657.8</v>
      </c>
      <c r="AM17" s="78">
        <f t="shared" si="0"/>
        <v>2216.4</v>
      </c>
      <c r="AN17" s="78">
        <f t="shared" si="0"/>
        <v>3667.3</v>
      </c>
      <c r="AO17" s="78">
        <f t="shared" si="0"/>
        <v>1774.1</v>
      </c>
      <c r="AP17" s="78" t="e">
        <f t="shared" si="0"/>
        <v>#REF!</v>
      </c>
      <c r="AQ17" s="78">
        <f t="shared" si="0"/>
        <v>11269.6</v>
      </c>
      <c r="AR17" s="78">
        <f t="shared" si="0"/>
        <v>2216.4</v>
      </c>
      <c r="AS17" s="78">
        <f t="shared" si="0"/>
        <v>4079.1</v>
      </c>
      <c r="AT17" s="78">
        <f t="shared" si="0"/>
        <v>4974.1000000000004</v>
      </c>
      <c r="AU17" s="78" t="e">
        <f t="shared" si="0"/>
        <v>#REF!</v>
      </c>
      <c r="AV17" s="78">
        <f t="shared" si="0"/>
        <v>11269.6</v>
      </c>
      <c r="AW17" s="78">
        <f t="shared" si="0"/>
        <v>2216.4</v>
      </c>
      <c r="AX17" s="78">
        <f t="shared" si="0"/>
        <v>4079.1</v>
      </c>
      <c r="AY17" s="78">
        <f t="shared" si="0"/>
        <v>4974.1000000000004</v>
      </c>
      <c r="AZ17" s="78" t="e">
        <f t="shared" si="0"/>
        <v>#REF!</v>
      </c>
      <c r="BA17" s="78">
        <f t="shared" si="0"/>
        <v>11269.6</v>
      </c>
      <c r="BB17" s="78">
        <f t="shared" si="0"/>
        <v>2216.4</v>
      </c>
      <c r="BC17" s="78">
        <f t="shared" si="0"/>
        <v>4079.1</v>
      </c>
      <c r="BD17" s="78">
        <f t="shared" si="0"/>
        <v>4974.1000000000004</v>
      </c>
      <c r="BE17" s="78" t="e">
        <f t="shared" si="0"/>
        <v>#REF!</v>
      </c>
      <c r="BF17" s="78">
        <f t="shared" si="0"/>
        <v>11269.6</v>
      </c>
      <c r="BG17" s="78">
        <f t="shared" si="0"/>
        <v>2216.4</v>
      </c>
      <c r="BH17" s="78">
        <f t="shared" si="0"/>
        <v>4079.1</v>
      </c>
      <c r="BI17" s="78">
        <f t="shared" si="0"/>
        <v>4974.1000000000004</v>
      </c>
      <c r="BJ17" s="111" t="e">
        <f t="shared" ref="BJ17" si="1">BJ20</f>
        <v>#REF!</v>
      </c>
      <c r="BK17" s="27"/>
      <c r="BL17" s="27"/>
    </row>
    <row r="18" spans="1:64" ht="69" customHeight="1" x14ac:dyDescent="0.25">
      <c r="A18" s="108"/>
      <c r="B18" s="105"/>
      <c r="C18" s="103"/>
      <c r="D18" s="112"/>
      <c r="E18" s="96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112"/>
    </row>
    <row r="19" spans="1:64" ht="96.75" customHeight="1" x14ac:dyDescent="0.25">
      <c r="A19" s="108"/>
      <c r="B19" s="105"/>
      <c r="C19" s="26" t="s">
        <v>10</v>
      </c>
      <c r="D19" s="30">
        <f>D34</f>
        <v>31375.799999999996</v>
      </c>
      <c r="E19" s="96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8"/>
      <c r="AG19" s="30">
        <f t="shared" ref="AG19:BI19" si="2">AG34</f>
        <v>5363.9</v>
      </c>
      <c r="AH19" s="30">
        <f t="shared" si="2"/>
        <v>2696</v>
      </c>
      <c r="AI19" s="30">
        <f t="shared" si="2"/>
        <v>2667.9</v>
      </c>
      <c r="AJ19" s="30">
        <f t="shared" si="2"/>
        <v>0</v>
      </c>
      <c r="AK19" s="30">
        <f t="shared" si="2"/>
        <v>0</v>
      </c>
      <c r="AL19" s="30">
        <f>AL34</f>
        <v>4709.5</v>
      </c>
      <c r="AM19" s="30">
        <f t="shared" si="2"/>
        <v>2216.4</v>
      </c>
      <c r="AN19" s="30">
        <f t="shared" si="2"/>
        <v>2493.1</v>
      </c>
      <c r="AO19" s="30">
        <f t="shared" si="2"/>
        <v>0</v>
      </c>
      <c r="AP19" s="30">
        <f t="shared" si="2"/>
        <v>0</v>
      </c>
      <c r="AQ19" s="30">
        <f t="shared" si="2"/>
        <v>5325.6</v>
      </c>
      <c r="AR19" s="30">
        <f t="shared" si="2"/>
        <v>2216.4</v>
      </c>
      <c r="AS19" s="30">
        <f t="shared" si="2"/>
        <v>3109.2</v>
      </c>
      <c r="AT19" s="30">
        <f t="shared" si="2"/>
        <v>0</v>
      </c>
      <c r="AU19" s="30">
        <f t="shared" si="2"/>
        <v>0</v>
      </c>
      <c r="AV19" s="30">
        <f t="shared" si="2"/>
        <v>5325.6</v>
      </c>
      <c r="AW19" s="30">
        <f t="shared" si="2"/>
        <v>2216.4</v>
      </c>
      <c r="AX19" s="30">
        <f t="shared" si="2"/>
        <v>3109.2</v>
      </c>
      <c r="AY19" s="30">
        <f t="shared" si="2"/>
        <v>0</v>
      </c>
      <c r="AZ19" s="30">
        <f t="shared" si="2"/>
        <v>0</v>
      </c>
      <c r="BA19" s="30">
        <f t="shared" si="2"/>
        <v>5325.6</v>
      </c>
      <c r="BB19" s="30">
        <f t="shared" si="2"/>
        <v>2216.4</v>
      </c>
      <c r="BC19" s="30">
        <f t="shared" si="2"/>
        <v>3109.2</v>
      </c>
      <c r="BD19" s="30">
        <f t="shared" si="2"/>
        <v>0</v>
      </c>
      <c r="BE19" s="30">
        <f t="shared" si="2"/>
        <v>0</v>
      </c>
      <c r="BF19" s="30">
        <f t="shared" si="2"/>
        <v>5325.6</v>
      </c>
      <c r="BG19" s="30">
        <f t="shared" si="2"/>
        <v>2216.4</v>
      </c>
      <c r="BH19" s="30">
        <f t="shared" si="2"/>
        <v>3109.2</v>
      </c>
      <c r="BI19" s="30">
        <f t="shared" si="2"/>
        <v>0</v>
      </c>
      <c r="BJ19" s="28"/>
    </row>
    <row r="20" spans="1:64" ht="68.25" customHeight="1" x14ac:dyDescent="0.25">
      <c r="A20" s="108"/>
      <c r="B20" s="105"/>
      <c r="C20" s="102" t="s">
        <v>9</v>
      </c>
      <c r="D20" s="91">
        <f>D24+D27+D31+D32+D33+D35+D40+D52</f>
        <v>29308.899999999998</v>
      </c>
      <c r="E20" s="96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8"/>
      <c r="AG20" s="79">
        <f t="shared" ref="AG20:BI20" si="3">AG24+AG27+AG31+AG32+AG33+AG35+AG40+AG52</f>
        <v>2584.6</v>
      </c>
      <c r="AH20" s="79">
        <f t="shared" si="3"/>
        <v>0</v>
      </c>
      <c r="AI20" s="79">
        <f t="shared" si="3"/>
        <v>800.5</v>
      </c>
      <c r="AJ20" s="79">
        <f t="shared" si="3"/>
        <v>1784.1</v>
      </c>
      <c r="AK20" s="79" t="e">
        <f t="shared" si="3"/>
        <v>#REF!</v>
      </c>
      <c r="AL20" s="79">
        <f>AL24+AL27+AL31+AL32+AL33+AL35+AL40+AL52</f>
        <v>2948.3</v>
      </c>
      <c r="AM20" s="79">
        <f t="shared" si="3"/>
        <v>0</v>
      </c>
      <c r="AN20" s="79">
        <f>AN24+AN27+AN31+AN32+AN33+AN35+AN40+AN52</f>
        <v>1174.2</v>
      </c>
      <c r="AO20" s="79">
        <f t="shared" si="3"/>
        <v>1774.1</v>
      </c>
      <c r="AP20" s="79" t="e">
        <f t="shared" si="3"/>
        <v>#REF!</v>
      </c>
      <c r="AQ20" s="79">
        <f t="shared" si="3"/>
        <v>5944</v>
      </c>
      <c r="AR20" s="79">
        <f t="shared" si="3"/>
        <v>0</v>
      </c>
      <c r="AS20" s="79">
        <f t="shared" si="3"/>
        <v>969.9</v>
      </c>
      <c r="AT20" s="79">
        <f t="shared" si="3"/>
        <v>4974.1000000000004</v>
      </c>
      <c r="AU20" s="79" t="e">
        <f t="shared" si="3"/>
        <v>#REF!</v>
      </c>
      <c r="AV20" s="79">
        <f t="shared" si="3"/>
        <v>5944</v>
      </c>
      <c r="AW20" s="79">
        <f t="shared" si="3"/>
        <v>0</v>
      </c>
      <c r="AX20" s="79">
        <f t="shared" si="3"/>
        <v>969.9</v>
      </c>
      <c r="AY20" s="79">
        <f t="shared" si="3"/>
        <v>4974.1000000000004</v>
      </c>
      <c r="AZ20" s="79" t="e">
        <f t="shared" si="3"/>
        <v>#REF!</v>
      </c>
      <c r="BA20" s="79">
        <f t="shared" si="3"/>
        <v>5944</v>
      </c>
      <c r="BB20" s="79">
        <f t="shared" si="3"/>
        <v>0</v>
      </c>
      <c r="BC20" s="79">
        <f t="shared" si="3"/>
        <v>969.9</v>
      </c>
      <c r="BD20" s="79">
        <f t="shared" si="3"/>
        <v>4974.1000000000004</v>
      </c>
      <c r="BE20" s="79" t="e">
        <f t="shared" si="3"/>
        <v>#REF!</v>
      </c>
      <c r="BF20" s="79">
        <f t="shared" si="3"/>
        <v>5944</v>
      </c>
      <c r="BG20" s="79">
        <f t="shared" si="3"/>
        <v>0</v>
      </c>
      <c r="BH20" s="79">
        <f t="shared" si="3"/>
        <v>969.9</v>
      </c>
      <c r="BI20" s="79">
        <f t="shared" si="3"/>
        <v>4974.1000000000004</v>
      </c>
      <c r="BJ20" s="91" t="e">
        <f>BJ24+BJ27+BJ27+BJ28+BJ29+BJ29+#REF!+BJ35+BJ40+#REF!+#REF!+#REF!</f>
        <v>#REF!</v>
      </c>
    </row>
    <row r="21" spans="1:64" ht="46.5" customHeight="1" x14ac:dyDescent="0.25">
      <c r="A21" s="108"/>
      <c r="B21" s="105"/>
      <c r="C21" s="110"/>
      <c r="D21" s="101"/>
      <c r="E21" s="96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8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101"/>
    </row>
    <row r="22" spans="1:64" ht="45.75" hidden="1" customHeight="1" x14ac:dyDescent="0.25">
      <c r="A22" s="108"/>
      <c r="B22" s="105"/>
      <c r="C22" s="105"/>
      <c r="D22" s="101"/>
      <c r="E22" s="96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8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101"/>
    </row>
    <row r="23" spans="1:64" ht="62.25" hidden="1" customHeight="1" x14ac:dyDescent="0.25">
      <c r="A23" s="109"/>
      <c r="B23" s="106"/>
      <c r="C23" s="106"/>
      <c r="D23" s="92"/>
      <c r="E23" s="96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8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92"/>
    </row>
    <row r="24" spans="1:64" s="4" customFormat="1" ht="217.5" customHeight="1" x14ac:dyDescent="0.25">
      <c r="A24" s="54" t="s">
        <v>23</v>
      </c>
      <c r="B24" s="55" t="s">
        <v>53</v>
      </c>
      <c r="C24" s="55" t="s">
        <v>6</v>
      </c>
      <c r="D24" s="52">
        <f>AG24+AL24+AQ24+AV24+BA24+BF24</f>
        <v>1354.6</v>
      </c>
      <c r="E24" s="96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8"/>
      <c r="AG24" s="52">
        <f>AH24+AI24+AJ24+AK24</f>
        <v>234.1</v>
      </c>
      <c r="AH24" s="52">
        <v>0</v>
      </c>
      <c r="AI24" s="52">
        <v>0</v>
      </c>
      <c r="AJ24" s="52">
        <v>234.1</v>
      </c>
      <c r="AK24" s="52"/>
      <c r="AL24" s="52">
        <f>AM24+AN24+AO24+AP24</f>
        <v>224.1</v>
      </c>
      <c r="AM24" s="52">
        <v>0</v>
      </c>
      <c r="AN24" s="52">
        <v>0</v>
      </c>
      <c r="AO24" s="52">
        <f>AO26</f>
        <v>224.1</v>
      </c>
      <c r="AP24" s="52">
        <v>0</v>
      </c>
      <c r="AQ24" s="52">
        <f>AR24+AS24+AT24+AU24</f>
        <v>224.1</v>
      </c>
      <c r="AR24" s="52">
        <v>0</v>
      </c>
      <c r="AS24" s="52">
        <v>0</v>
      </c>
      <c r="AT24" s="52">
        <f>AT26</f>
        <v>224.1</v>
      </c>
      <c r="AU24" s="52">
        <v>0</v>
      </c>
      <c r="AV24" s="52">
        <f>AW24+AX24+AY24+AZ24</f>
        <v>224.1</v>
      </c>
      <c r="AW24" s="52">
        <v>0</v>
      </c>
      <c r="AX24" s="52">
        <v>0</v>
      </c>
      <c r="AY24" s="52">
        <f>AY26</f>
        <v>224.1</v>
      </c>
      <c r="AZ24" s="52">
        <v>0</v>
      </c>
      <c r="BA24" s="52">
        <f>BB24+BC24+BD24+BE24</f>
        <v>224.1</v>
      </c>
      <c r="BB24" s="52">
        <v>0</v>
      </c>
      <c r="BC24" s="52">
        <v>0</v>
      </c>
      <c r="BD24" s="52">
        <f>BD26</f>
        <v>224.1</v>
      </c>
      <c r="BE24" s="52">
        <v>0</v>
      </c>
      <c r="BF24" s="52">
        <f>BG24+BH24+BI24+BJ24</f>
        <v>224.1</v>
      </c>
      <c r="BG24" s="52">
        <v>0</v>
      </c>
      <c r="BH24" s="52">
        <v>0</v>
      </c>
      <c r="BI24" s="53">
        <f>BI26</f>
        <v>224.1</v>
      </c>
      <c r="BJ24" s="18">
        <v>0</v>
      </c>
    </row>
    <row r="25" spans="1:64" s="3" customFormat="1" ht="67.5" hidden="1" customHeight="1" x14ac:dyDescent="0.25">
      <c r="A25" s="23"/>
      <c r="B25" s="19"/>
      <c r="C25" s="33"/>
      <c r="D25" s="20"/>
      <c r="E25" s="96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8"/>
      <c r="AG25" s="18"/>
      <c r="AH25" s="30"/>
      <c r="AI25" s="30"/>
      <c r="AJ25" s="30"/>
      <c r="AK25" s="30"/>
      <c r="AL25" s="18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</row>
    <row r="26" spans="1:64" s="3" customFormat="1" ht="210" customHeight="1" x14ac:dyDescent="0.25">
      <c r="A26" s="23" t="s">
        <v>29</v>
      </c>
      <c r="B26" s="17" t="s">
        <v>53</v>
      </c>
      <c r="C26" s="17" t="s">
        <v>6</v>
      </c>
      <c r="D26" s="18">
        <f>AG26+AL26+AQ26+AV26+BA26+BF26</f>
        <v>1354.6</v>
      </c>
      <c r="E26" s="96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8"/>
      <c r="AG26" s="18">
        <f>AH26+AI26+AJ26+AK26</f>
        <v>234.1</v>
      </c>
      <c r="AH26" s="30">
        <v>0</v>
      </c>
      <c r="AI26" s="30">
        <v>0</v>
      </c>
      <c r="AJ26" s="30">
        <v>234.1</v>
      </c>
      <c r="AK26" s="30"/>
      <c r="AL26" s="18">
        <f>AM26+AN26+AO26+AP26</f>
        <v>224.1</v>
      </c>
      <c r="AM26" s="30">
        <v>0</v>
      </c>
      <c r="AN26" s="30">
        <v>0</v>
      </c>
      <c r="AO26" s="30">
        <v>224.1</v>
      </c>
      <c r="AP26" s="30">
        <v>0</v>
      </c>
      <c r="AQ26" s="30">
        <f>AR26+AS26+AT26+AU26</f>
        <v>224.1</v>
      </c>
      <c r="AR26" s="30">
        <v>0</v>
      </c>
      <c r="AS26" s="30">
        <v>0</v>
      </c>
      <c r="AT26" s="30">
        <v>224.1</v>
      </c>
      <c r="AU26" s="30">
        <v>0</v>
      </c>
      <c r="AV26" s="30">
        <f>AW26+AX26+AY26+AZ26</f>
        <v>224.1</v>
      </c>
      <c r="AW26" s="30">
        <v>0</v>
      </c>
      <c r="AX26" s="30">
        <v>0</v>
      </c>
      <c r="AY26" s="30">
        <v>224.1</v>
      </c>
      <c r="AZ26" s="30">
        <v>0</v>
      </c>
      <c r="BA26" s="30">
        <f>BB26+BC26+BD26+BE26</f>
        <v>224.1</v>
      </c>
      <c r="BB26" s="30">
        <v>0</v>
      </c>
      <c r="BC26" s="30">
        <v>0</v>
      </c>
      <c r="BD26" s="30">
        <v>224.1</v>
      </c>
      <c r="BE26" s="30">
        <v>0</v>
      </c>
      <c r="BF26" s="30">
        <f>BG26+BH26+BI26+BJ26</f>
        <v>224.1</v>
      </c>
      <c r="BG26" s="30">
        <v>0</v>
      </c>
      <c r="BH26" s="30">
        <v>0</v>
      </c>
      <c r="BI26" s="30">
        <v>224.1</v>
      </c>
      <c r="BJ26" s="24"/>
    </row>
    <row r="27" spans="1:64" s="3" customFormat="1" ht="223.5" customHeight="1" x14ac:dyDescent="0.25">
      <c r="A27" s="58" t="s">
        <v>24</v>
      </c>
      <c r="B27" s="59" t="s">
        <v>52</v>
      </c>
      <c r="C27" s="59" t="s">
        <v>9</v>
      </c>
      <c r="D27" s="52">
        <f>AG27+AL27+AQ27+AV27+BA27+BF27</f>
        <v>0</v>
      </c>
      <c r="E27" s="96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8"/>
      <c r="AG27" s="52">
        <f>AH27+AI27+AJ27+AK27</f>
        <v>0</v>
      </c>
      <c r="AH27" s="52">
        <f>AI27+AJ27+AK27+AL27</f>
        <v>0</v>
      </c>
      <c r="AI27" s="56">
        <v>0</v>
      </c>
      <c r="AJ27" s="56">
        <v>0</v>
      </c>
      <c r="AK27" s="56"/>
      <c r="AL27" s="56">
        <v>0</v>
      </c>
      <c r="AM27" s="52">
        <f>AN27+AO27+AP27+AQ27</f>
        <v>0</v>
      </c>
      <c r="AN27" s="56">
        <v>0</v>
      </c>
      <c r="AO27" s="56">
        <v>0</v>
      </c>
      <c r="AP27" s="57">
        <v>0</v>
      </c>
      <c r="AQ27" s="56">
        <v>0</v>
      </c>
      <c r="AR27" s="56">
        <f>AS27+AT27+AU27+AV27</f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f>AX27+AY27+AZ27+BA27</f>
        <v>0</v>
      </c>
      <c r="AX27" s="56">
        <v>0</v>
      </c>
      <c r="AY27" s="56">
        <v>0</v>
      </c>
      <c r="AZ27" s="56">
        <v>0</v>
      </c>
      <c r="BA27" s="56">
        <v>0</v>
      </c>
      <c r="BB27" s="56">
        <f>BC27+BD27+BE27+BF27</f>
        <v>0</v>
      </c>
      <c r="BC27" s="56">
        <v>0</v>
      </c>
      <c r="BD27" s="56">
        <v>0</v>
      </c>
      <c r="BE27" s="56">
        <v>0</v>
      </c>
      <c r="BF27" s="56">
        <v>0</v>
      </c>
      <c r="BG27" s="56">
        <f>BH27+BI27+BJ27+BK27</f>
        <v>0</v>
      </c>
      <c r="BH27" s="56">
        <v>0</v>
      </c>
      <c r="BI27" s="56">
        <v>0</v>
      </c>
      <c r="BJ27" s="22">
        <v>0</v>
      </c>
      <c r="BK27" s="5"/>
    </row>
    <row r="28" spans="1:64" s="3" customFormat="1" ht="180.75" customHeight="1" x14ac:dyDescent="0.25">
      <c r="A28" s="34" t="s">
        <v>25</v>
      </c>
      <c r="B28" s="26" t="s">
        <v>52</v>
      </c>
      <c r="C28" s="26" t="s">
        <v>10</v>
      </c>
      <c r="D28" s="20">
        <f>AG28+AL28+AQ28+AV28+BA28+BF28</f>
        <v>0</v>
      </c>
      <c r="E28" s="96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8"/>
      <c r="AG28" s="20">
        <f>AH28+AI28+AJ28+AK28</f>
        <v>0</v>
      </c>
      <c r="AH28" s="30">
        <v>0</v>
      </c>
      <c r="AI28" s="30">
        <v>0</v>
      </c>
      <c r="AJ28" s="30">
        <v>0</v>
      </c>
      <c r="AK28" s="30"/>
      <c r="AL28" s="20">
        <f>AM28+AN28+AO28+AP28</f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f>AR28+AS28+AT28+AU28</f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f>AW28+AX28+AY28+AZ28</f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f>BB28+BC28+BD28+BE28</f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f>BG28+BH28+BI28+BJ28</f>
        <v>0</v>
      </c>
      <c r="BG28" s="30">
        <v>0</v>
      </c>
      <c r="BH28" s="30">
        <v>0</v>
      </c>
      <c r="BI28" s="30">
        <v>0</v>
      </c>
      <c r="BJ28" s="31">
        <v>0</v>
      </c>
    </row>
    <row r="29" spans="1:64" s="3" customFormat="1" ht="92.25" customHeight="1" x14ac:dyDescent="0.25">
      <c r="A29" s="71" t="s">
        <v>26</v>
      </c>
      <c r="B29" s="73" t="s">
        <v>54</v>
      </c>
      <c r="C29" s="73" t="s">
        <v>51</v>
      </c>
      <c r="D29" s="75">
        <f>AG29+AL29+AQ29+AV29+BA29+BF29</f>
        <v>33500.6</v>
      </c>
      <c r="E29" s="96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8"/>
      <c r="AG29" s="99">
        <f>AH29+AI29+AJ29</f>
        <v>5705.7000000000007</v>
      </c>
      <c r="AH29" s="77">
        <f t="shared" ref="AH29:AI29" si="4">AH31+AH32+AH33+AH34</f>
        <v>2696</v>
      </c>
      <c r="AI29" s="77">
        <f t="shared" si="4"/>
        <v>3009.7000000000003</v>
      </c>
      <c r="AJ29" s="77">
        <f>AJ31+AJ32+AJ33+AJ34</f>
        <v>0</v>
      </c>
      <c r="AK29" s="77"/>
      <c r="AL29" s="99">
        <f>AM29+AN29+AO29</f>
        <v>5047.7</v>
      </c>
      <c r="AM29" s="77">
        <f t="shared" ref="AM29:AN29" si="5">AM31+AM32+AM33+AM34</f>
        <v>2216.4</v>
      </c>
      <c r="AN29" s="77">
        <f t="shared" si="5"/>
        <v>2831.2999999999997</v>
      </c>
      <c r="AO29" s="77">
        <f>AO31+AO32+AO33+AO34</f>
        <v>0</v>
      </c>
      <c r="AP29" s="77"/>
      <c r="AQ29" s="77">
        <f>AR29+AS29+AT29</f>
        <v>5686.7999999999993</v>
      </c>
      <c r="AR29" s="77">
        <f t="shared" ref="AR29:AS29" si="6">AR31+AR32+AR33+AR34</f>
        <v>2216.4</v>
      </c>
      <c r="AS29" s="77">
        <f t="shared" si="6"/>
        <v>3470.3999999999996</v>
      </c>
      <c r="AT29" s="77">
        <f>AT31+AT32+AT33+AT34</f>
        <v>0</v>
      </c>
      <c r="AU29" s="77"/>
      <c r="AV29" s="77">
        <f>AW29+AX29+AY29</f>
        <v>5686.7999999999993</v>
      </c>
      <c r="AW29" s="77">
        <f t="shared" ref="AW29:AX29" si="7">AW31+AW32+AW33+AW34</f>
        <v>2216.4</v>
      </c>
      <c r="AX29" s="77">
        <f t="shared" si="7"/>
        <v>3470.3999999999996</v>
      </c>
      <c r="AY29" s="77">
        <f>AY31+AY32+AY33+AY34</f>
        <v>0</v>
      </c>
      <c r="AZ29" s="77"/>
      <c r="BA29" s="77">
        <f>BB29+BC29+BD29</f>
        <v>5686.7999999999993</v>
      </c>
      <c r="BB29" s="77">
        <f t="shared" ref="BB29:BC29" si="8">BB31+BB32+BB33+BB34</f>
        <v>2216.4</v>
      </c>
      <c r="BC29" s="77">
        <f t="shared" si="8"/>
        <v>3470.3999999999996</v>
      </c>
      <c r="BD29" s="77">
        <f>BD31+BD32+BD33+BD34</f>
        <v>0</v>
      </c>
      <c r="BE29" s="77"/>
      <c r="BF29" s="77">
        <f>BG29+BH29+BI29</f>
        <v>5686.7999999999993</v>
      </c>
      <c r="BG29" s="77">
        <f t="shared" ref="BG29:BH29" si="9">BG31+BG32+BG33+BG34</f>
        <v>2216.4</v>
      </c>
      <c r="BH29" s="77">
        <f t="shared" si="9"/>
        <v>3470.3999999999996</v>
      </c>
      <c r="BI29" s="100">
        <f>BI31+BI32+BI33+BI34</f>
        <v>0</v>
      </c>
      <c r="BJ29" s="91">
        <v>0</v>
      </c>
    </row>
    <row r="30" spans="1:64" s="3" customFormat="1" ht="273.75" customHeight="1" x14ac:dyDescent="0.25">
      <c r="A30" s="72"/>
      <c r="B30" s="74"/>
      <c r="C30" s="74"/>
      <c r="D30" s="76"/>
      <c r="E30" s="96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8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100"/>
      <c r="BJ30" s="92"/>
    </row>
    <row r="31" spans="1:64" s="3" customFormat="1" ht="156" customHeight="1" x14ac:dyDescent="0.25">
      <c r="A31" s="23" t="s">
        <v>32</v>
      </c>
      <c r="B31" s="33" t="s">
        <v>56</v>
      </c>
      <c r="C31" s="33" t="s">
        <v>31</v>
      </c>
      <c r="D31" s="39">
        <f t="shared" ref="D31:D36" si="10">AG31+AL31+AQ31+AV31+BA31+BF31</f>
        <v>549.79999999999995</v>
      </c>
      <c r="E31" s="96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8"/>
      <c r="AG31" s="31">
        <f>AH31+AI31+AJ31</f>
        <v>91.8</v>
      </c>
      <c r="AH31" s="31">
        <v>0</v>
      </c>
      <c r="AI31" s="31">
        <v>91.8</v>
      </c>
      <c r="AJ31" s="31">
        <v>0</v>
      </c>
      <c r="AK31" s="31"/>
      <c r="AL31" s="31">
        <f>AM31+AN31+AO31</f>
        <v>73.2</v>
      </c>
      <c r="AM31" s="31">
        <v>0</v>
      </c>
      <c r="AN31" s="31">
        <v>73.2</v>
      </c>
      <c r="AO31" s="31">
        <v>0</v>
      </c>
      <c r="AP31" s="31"/>
      <c r="AQ31" s="31">
        <f>AR31+AS31+AT31</f>
        <v>96.2</v>
      </c>
      <c r="AR31" s="31">
        <v>0</v>
      </c>
      <c r="AS31" s="31">
        <v>96.2</v>
      </c>
      <c r="AT31" s="31">
        <v>0</v>
      </c>
      <c r="AU31" s="31"/>
      <c r="AV31" s="31">
        <f>AW31+AX31+AY31</f>
        <v>96.2</v>
      </c>
      <c r="AW31" s="31">
        <v>0</v>
      </c>
      <c r="AX31" s="31">
        <v>96.2</v>
      </c>
      <c r="AY31" s="31">
        <v>0</v>
      </c>
      <c r="AZ31" s="31"/>
      <c r="BA31" s="31">
        <f>BB31+BC31+BD31</f>
        <v>96.2</v>
      </c>
      <c r="BB31" s="31">
        <v>0</v>
      </c>
      <c r="BC31" s="31">
        <v>96.2</v>
      </c>
      <c r="BD31" s="31">
        <v>0</v>
      </c>
      <c r="BE31" s="31"/>
      <c r="BF31" s="31">
        <f>BG31+BH31+BI31</f>
        <v>96.2</v>
      </c>
      <c r="BG31" s="31">
        <v>0</v>
      </c>
      <c r="BH31" s="31">
        <v>96.2</v>
      </c>
      <c r="BI31" s="31">
        <v>0</v>
      </c>
      <c r="BJ31" s="39"/>
    </row>
    <row r="32" spans="1:64" s="3" customFormat="1" ht="130.5" customHeight="1" x14ac:dyDescent="0.25">
      <c r="A32" s="23" t="s">
        <v>30</v>
      </c>
      <c r="B32" s="17" t="s">
        <v>55</v>
      </c>
      <c r="C32" s="17" t="s">
        <v>6</v>
      </c>
      <c r="D32" s="39">
        <f t="shared" si="10"/>
        <v>975</v>
      </c>
      <c r="E32" s="96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8"/>
      <c r="AG32" s="31">
        <f>AH32+AI32+AJ32+AK32</f>
        <v>150</v>
      </c>
      <c r="AH32" s="31">
        <v>0</v>
      </c>
      <c r="AI32" s="31">
        <v>150</v>
      </c>
      <c r="AJ32" s="31">
        <v>0</v>
      </c>
      <c r="AK32" s="31"/>
      <c r="AL32" s="31">
        <f>AM32+AN32+AO32+AP32</f>
        <v>165</v>
      </c>
      <c r="AM32" s="31">
        <v>0</v>
      </c>
      <c r="AN32" s="31">
        <v>165</v>
      </c>
      <c r="AO32" s="31">
        <v>0</v>
      </c>
      <c r="AP32" s="31"/>
      <c r="AQ32" s="31">
        <f>AR32+AS32+AT32+AU32</f>
        <v>165</v>
      </c>
      <c r="AR32" s="31">
        <v>0</v>
      </c>
      <c r="AS32" s="31">
        <v>165</v>
      </c>
      <c r="AT32" s="31">
        <v>0</v>
      </c>
      <c r="AU32" s="31"/>
      <c r="AV32" s="31">
        <f>AW32+AX32+AY32</f>
        <v>165</v>
      </c>
      <c r="AW32" s="31">
        <v>0</v>
      </c>
      <c r="AX32" s="31">
        <v>165</v>
      </c>
      <c r="AY32" s="31">
        <v>0</v>
      </c>
      <c r="AZ32" s="31"/>
      <c r="BA32" s="31">
        <f>BB32+BC32+BD32+BE32</f>
        <v>165</v>
      </c>
      <c r="BB32" s="31">
        <v>0</v>
      </c>
      <c r="BC32" s="31">
        <v>165</v>
      </c>
      <c r="BD32" s="31">
        <v>0</v>
      </c>
      <c r="BE32" s="31"/>
      <c r="BF32" s="31">
        <f>BG32+BH32+BI32+BJ32</f>
        <v>165</v>
      </c>
      <c r="BG32" s="31">
        <v>0</v>
      </c>
      <c r="BH32" s="31">
        <v>165</v>
      </c>
      <c r="BI32" s="31">
        <v>0</v>
      </c>
      <c r="BJ32" s="39"/>
    </row>
    <row r="33" spans="1:63" s="3" customFormat="1" ht="148.5" customHeight="1" x14ac:dyDescent="0.25">
      <c r="A33" s="23" t="s">
        <v>38</v>
      </c>
      <c r="B33" s="33" t="s">
        <v>55</v>
      </c>
      <c r="C33" s="33" t="s">
        <v>6</v>
      </c>
      <c r="D33" s="39">
        <f t="shared" si="10"/>
        <v>600</v>
      </c>
      <c r="E33" s="96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8"/>
      <c r="AG33" s="31">
        <f>AH33+AI33+AJ33+AK33</f>
        <v>100</v>
      </c>
      <c r="AH33" s="31">
        <v>0</v>
      </c>
      <c r="AI33" s="31">
        <v>100</v>
      </c>
      <c r="AJ33" s="31">
        <v>0</v>
      </c>
      <c r="AK33" s="31"/>
      <c r="AL33" s="31">
        <f>AM33+AN33+AO33</f>
        <v>100</v>
      </c>
      <c r="AM33" s="31">
        <v>0</v>
      </c>
      <c r="AN33" s="31">
        <v>100</v>
      </c>
      <c r="AO33" s="31">
        <v>0</v>
      </c>
      <c r="AP33" s="31"/>
      <c r="AQ33" s="31">
        <f>AR33+AS33+AT33</f>
        <v>100</v>
      </c>
      <c r="AR33" s="31">
        <v>0</v>
      </c>
      <c r="AS33" s="31">
        <v>100</v>
      </c>
      <c r="AT33" s="31">
        <v>0</v>
      </c>
      <c r="AU33" s="31"/>
      <c r="AV33" s="31">
        <f>AW33+AX33+AY33</f>
        <v>100</v>
      </c>
      <c r="AW33" s="31">
        <v>0</v>
      </c>
      <c r="AX33" s="31">
        <v>100</v>
      </c>
      <c r="AY33" s="31">
        <v>0</v>
      </c>
      <c r="AZ33" s="31"/>
      <c r="BA33" s="31">
        <f>BB33+BC33+BD33</f>
        <v>100</v>
      </c>
      <c r="BB33" s="31">
        <v>0</v>
      </c>
      <c r="BC33" s="31">
        <v>100</v>
      </c>
      <c r="BD33" s="31">
        <v>0</v>
      </c>
      <c r="BE33" s="31"/>
      <c r="BF33" s="31">
        <f>BG33+BH33+BI33</f>
        <v>100</v>
      </c>
      <c r="BG33" s="31">
        <v>0</v>
      </c>
      <c r="BH33" s="31">
        <v>100</v>
      </c>
      <c r="BI33" s="31">
        <v>0</v>
      </c>
      <c r="BJ33" s="39"/>
    </row>
    <row r="34" spans="1:63" s="3" customFormat="1" ht="160.5" customHeight="1" x14ac:dyDescent="0.25">
      <c r="A34" s="23" t="s">
        <v>39</v>
      </c>
      <c r="B34" s="33" t="s">
        <v>40</v>
      </c>
      <c r="C34" s="33" t="s">
        <v>40</v>
      </c>
      <c r="D34" s="39">
        <f t="shared" si="10"/>
        <v>31375.799999999996</v>
      </c>
      <c r="E34" s="96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8"/>
      <c r="AG34" s="31">
        <f>AH34+AI34+AJ34</f>
        <v>5363.9</v>
      </c>
      <c r="AH34" s="31">
        <v>2696</v>
      </c>
      <c r="AI34" s="31">
        <v>2667.9</v>
      </c>
      <c r="AJ34" s="31"/>
      <c r="AK34" s="31"/>
      <c r="AL34" s="31">
        <f>AM34+AN34+AO34</f>
        <v>4709.5</v>
      </c>
      <c r="AM34" s="31">
        <v>2216.4</v>
      </c>
      <c r="AN34" s="31">
        <v>2493.1</v>
      </c>
      <c r="AO34" s="31"/>
      <c r="AP34" s="31"/>
      <c r="AQ34" s="31">
        <f>AR34+AS34+AT34</f>
        <v>5325.6</v>
      </c>
      <c r="AR34" s="31">
        <v>2216.4</v>
      </c>
      <c r="AS34" s="31">
        <v>3109.2</v>
      </c>
      <c r="AT34" s="31"/>
      <c r="AU34" s="31"/>
      <c r="AV34" s="31">
        <f>AW34+AX34+AY34</f>
        <v>5325.6</v>
      </c>
      <c r="AW34" s="31">
        <v>2216.4</v>
      </c>
      <c r="AX34" s="31">
        <v>3109.2</v>
      </c>
      <c r="AY34" s="31"/>
      <c r="AZ34" s="31"/>
      <c r="BA34" s="31">
        <f>BB34+BC34+BD34</f>
        <v>5325.6</v>
      </c>
      <c r="BB34" s="31">
        <v>2216.4</v>
      </c>
      <c r="BC34" s="31">
        <v>3109.2</v>
      </c>
      <c r="BD34" s="31"/>
      <c r="BE34" s="31"/>
      <c r="BF34" s="31">
        <f>BG34+BH34+BI34</f>
        <v>5325.6</v>
      </c>
      <c r="BG34" s="31">
        <v>2216.4</v>
      </c>
      <c r="BH34" s="31">
        <v>3109.2</v>
      </c>
      <c r="BI34" s="31">
        <v>0</v>
      </c>
      <c r="BJ34" s="39"/>
    </row>
    <row r="35" spans="1:63" s="3" customFormat="1" ht="237" customHeight="1" x14ac:dyDescent="0.5">
      <c r="A35" s="58" t="s">
        <v>27</v>
      </c>
      <c r="B35" s="59" t="s">
        <v>57</v>
      </c>
      <c r="C35" s="59" t="s">
        <v>9</v>
      </c>
      <c r="D35" s="52">
        <f t="shared" si="10"/>
        <v>2752.2</v>
      </c>
      <c r="E35" s="96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8"/>
      <c r="AG35" s="52">
        <f t="shared" ref="AG35:AJ35" si="11">AG36+AG37+AG38+AG39</f>
        <v>458.7</v>
      </c>
      <c r="AH35" s="56">
        <f t="shared" si="11"/>
        <v>0</v>
      </c>
      <c r="AI35" s="56">
        <f t="shared" si="11"/>
        <v>458.7</v>
      </c>
      <c r="AJ35" s="56">
        <f t="shared" si="11"/>
        <v>0</v>
      </c>
      <c r="AK35" s="56"/>
      <c r="AL35" s="56">
        <f t="shared" ref="AL35:AO35" si="12">AL36+AL37+AL38+AL39</f>
        <v>458.70000000000005</v>
      </c>
      <c r="AM35" s="56">
        <f t="shared" si="12"/>
        <v>0</v>
      </c>
      <c r="AN35" s="56">
        <f t="shared" si="12"/>
        <v>458.70000000000005</v>
      </c>
      <c r="AO35" s="56">
        <f t="shared" si="12"/>
        <v>0</v>
      </c>
      <c r="AP35" s="56"/>
      <c r="AQ35" s="56">
        <f t="shared" ref="AQ35:AT35" si="13">AQ36+AQ37+AQ38+AQ39</f>
        <v>458.7</v>
      </c>
      <c r="AR35" s="56">
        <f t="shared" si="13"/>
        <v>0</v>
      </c>
      <c r="AS35" s="56">
        <f t="shared" si="13"/>
        <v>458.7</v>
      </c>
      <c r="AT35" s="56">
        <f t="shared" si="13"/>
        <v>0</v>
      </c>
      <c r="AU35" s="56"/>
      <c r="AV35" s="56">
        <f t="shared" ref="AV35:AY35" si="14">AV36+AV37+AV38+AV39</f>
        <v>458.7</v>
      </c>
      <c r="AW35" s="56">
        <f t="shared" si="14"/>
        <v>0</v>
      </c>
      <c r="AX35" s="56">
        <f t="shared" si="14"/>
        <v>458.7</v>
      </c>
      <c r="AY35" s="56">
        <f t="shared" si="14"/>
        <v>0</v>
      </c>
      <c r="AZ35" s="56"/>
      <c r="BA35" s="56">
        <f t="shared" ref="BA35:BD35" si="15">BA36+BA37+BA38+BA39</f>
        <v>458.7</v>
      </c>
      <c r="BB35" s="56">
        <f t="shared" si="15"/>
        <v>0</v>
      </c>
      <c r="BC35" s="56">
        <f>BC36+BC37+BC38+BC39</f>
        <v>458.7</v>
      </c>
      <c r="BD35" s="56">
        <f t="shared" si="15"/>
        <v>0</v>
      </c>
      <c r="BE35" s="56"/>
      <c r="BF35" s="56">
        <f>BF36+BF37+BF38+BF39</f>
        <v>458.7</v>
      </c>
      <c r="BG35" s="56">
        <v>0</v>
      </c>
      <c r="BH35" s="56">
        <f>BH36+BH37+BH38+BH39</f>
        <v>458.7</v>
      </c>
      <c r="BI35" s="57">
        <f>BI36+BI37+BI38+BI39</f>
        <v>0</v>
      </c>
      <c r="BJ35" s="31">
        <v>0</v>
      </c>
      <c r="BK35" s="29"/>
    </row>
    <row r="36" spans="1:63" s="3" customFormat="1" ht="192.75" customHeight="1" x14ac:dyDescent="0.25">
      <c r="A36" s="21" t="s">
        <v>50</v>
      </c>
      <c r="B36" s="19" t="s">
        <v>58</v>
      </c>
      <c r="C36" s="19" t="s">
        <v>9</v>
      </c>
      <c r="D36" s="18">
        <f t="shared" si="10"/>
        <v>449</v>
      </c>
      <c r="E36" s="96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8"/>
      <c r="AG36" s="18">
        <f>AH36+AI36+AJ36</f>
        <v>84</v>
      </c>
      <c r="AH36" s="31">
        <v>0</v>
      </c>
      <c r="AI36" s="31">
        <v>84</v>
      </c>
      <c r="AJ36" s="31">
        <v>0</v>
      </c>
      <c r="AK36" s="31"/>
      <c r="AL36" s="31">
        <f>AM36+AN36+AO36</f>
        <v>29</v>
      </c>
      <c r="AM36" s="31">
        <v>0</v>
      </c>
      <c r="AN36" s="31">
        <v>29</v>
      </c>
      <c r="AO36" s="31">
        <v>0</v>
      </c>
      <c r="AP36" s="31"/>
      <c r="AQ36" s="31">
        <f>AR36+AS36+AT36</f>
        <v>84</v>
      </c>
      <c r="AR36" s="31">
        <v>0</v>
      </c>
      <c r="AS36" s="31">
        <v>84</v>
      </c>
      <c r="AT36" s="31">
        <v>0</v>
      </c>
      <c r="AU36" s="31"/>
      <c r="AV36" s="31">
        <f>AW36+AX36+AY36</f>
        <v>84</v>
      </c>
      <c r="AW36" s="31">
        <v>0</v>
      </c>
      <c r="AX36" s="31">
        <v>84</v>
      </c>
      <c r="AY36" s="31">
        <v>0</v>
      </c>
      <c r="AZ36" s="31"/>
      <c r="BA36" s="31">
        <f>BB36+BC36+BD36</f>
        <v>84</v>
      </c>
      <c r="BB36" s="31">
        <v>0</v>
      </c>
      <c r="BC36" s="31">
        <v>84</v>
      </c>
      <c r="BD36" s="31">
        <v>0</v>
      </c>
      <c r="BE36" s="31"/>
      <c r="BF36" s="31">
        <f>BG36+BH36+BI36</f>
        <v>84</v>
      </c>
      <c r="BG36" s="31">
        <v>0</v>
      </c>
      <c r="BH36" s="31">
        <v>84</v>
      </c>
      <c r="BI36" s="31">
        <v>0</v>
      </c>
      <c r="BJ36" s="31"/>
    </row>
    <row r="37" spans="1:63" s="3" customFormat="1" ht="369.75" customHeight="1" x14ac:dyDescent="0.25">
      <c r="A37" s="21" t="s">
        <v>34</v>
      </c>
      <c r="B37" s="19" t="s">
        <v>58</v>
      </c>
      <c r="C37" s="19" t="s">
        <v>9</v>
      </c>
      <c r="D37" s="18">
        <f t="shared" ref="D37:D39" si="16">AG37+AL37+AQ37+AV37+BA37+BF37</f>
        <v>1728.8999999999999</v>
      </c>
      <c r="E37" s="96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8"/>
      <c r="AG37" s="18">
        <f t="shared" ref="AG37:AG39" si="17">AH37+AI37+AJ37</f>
        <v>289.89999999999998</v>
      </c>
      <c r="AH37" s="31">
        <v>0</v>
      </c>
      <c r="AI37" s="31">
        <v>289.89999999999998</v>
      </c>
      <c r="AJ37" s="31">
        <v>0</v>
      </c>
      <c r="AK37" s="31"/>
      <c r="AL37" s="31">
        <f t="shared" ref="AL37:AL39" si="18">AM37+AN37+AO37</f>
        <v>287.8</v>
      </c>
      <c r="AM37" s="31">
        <v>0</v>
      </c>
      <c r="AN37" s="31">
        <v>287.8</v>
      </c>
      <c r="AO37" s="31">
        <v>0</v>
      </c>
      <c r="AP37" s="31"/>
      <c r="AQ37" s="31">
        <f t="shared" ref="AQ37:AQ39" si="19">AR37+AS37+AT37</f>
        <v>287.8</v>
      </c>
      <c r="AR37" s="31">
        <v>0</v>
      </c>
      <c r="AS37" s="31">
        <v>287.8</v>
      </c>
      <c r="AT37" s="31">
        <v>0</v>
      </c>
      <c r="AU37" s="31"/>
      <c r="AV37" s="31">
        <f t="shared" ref="AV37:AV39" si="20">AW37+AX37+AY37</f>
        <v>287.8</v>
      </c>
      <c r="AW37" s="31">
        <v>0</v>
      </c>
      <c r="AX37" s="31">
        <v>287.8</v>
      </c>
      <c r="AY37" s="31">
        <v>0</v>
      </c>
      <c r="AZ37" s="31"/>
      <c r="BA37" s="31">
        <f t="shared" ref="BA37:BA39" si="21">BB37+BC37+BD37</f>
        <v>287.8</v>
      </c>
      <c r="BB37" s="31">
        <v>0</v>
      </c>
      <c r="BC37" s="31">
        <v>287.8</v>
      </c>
      <c r="BD37" s="31">
        <v>0</v>
      </c>
      <c r="BE37" s="31"/>
      <c r="BF37" s="31">
        <f t="shared" ref="BF37:BF39" si="22">BG37+BH37+BI37</f>
        <v>287.8</v>
      </c>
      <c r="BG37" s="31">
        <v>0</v>
      </c>
      <c r="BH37" s="31">
        <v>287.8</v>
      </c>
      <c r="BI37" s="31">
        <v>0</v>
      </c>
      <c r="BJ37" s="31"/>
    </row>
    <row r="38" spans="1:63" s="3" customFormat="1" ht="170.25" customHeight="1" x14ac:dyDescent="0.25">
      <c r="A38" s="21" t="s">
        <v>35</v>
      </c>
      <c r="B38" s="19" t="s">
        <v>56</v>
      </c>
      <c r="C38" s="19" t="s">
        <v>9</v>
      </c>
      <c r="D38" s="18">
        <f>AG38+AL38+AQ38+AV38+BA38+BF38</f>
        <v>274.3</v>
      </c>
      <c r="E38" s="96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8"/>
      <c r="AG38" s="18">
        <f t="shared" si="17"/>
        <v>34.799999999999997</v>
      </c>
      <c r="AH38" s="31">
        <v>0</v>
      </c>
      <c r="AI38" s="31">
        <v>34.799999999999997</v>
      </c>
      <c r="AJ38" s="31">
        <v>0</v>
      </c>
      <c r="AK38" s="31"/>
      <c r="AL38" s="31">
        <f t="shared" si="18"/>
        <v>91.9</v>
      </c>
      <c r="AM38" s="31">
        <v>0</v>
      </c>
      <c r="AN38" s="31">
        <v>91.9</v>
      </c>
      <c r="AO38" s="31">
        <v>0</v>
      </c>
      <c r="AP38" s="31"/>
      <c r="AQ38" s="31">
        <f t="shared" si="19"/>
        <v>36.9</v>
      </c>
      <c r="AR38" s="31">
        <v>0</v>
      </c>
      <c r="AS38" s="31">
        <v>36.9</v>
      </c>
      <c r="AT38" s="31">
        <v>0</v>
      </c>
      <c r="AU38" s="31"/>
      <c r="AV38" s="31">
        <f t="shared" si="20"/>
        <v>36.9</v>
      </c>
      <c r="AW38" s="31">
        <v>0</v>
      </c>
      <c r="AX38" s="31">
        <v>36.9</v>
      </c>
      <c r="AY38" s="31">
        <v>0</v>
      </c>
      <c r="AZ38" s="31"/>
      <c r="BA38" s="31">
        <f t="shared" si="21"/>
        <v>36.9</v>
      </c>
      <c r="BB38" s="31">
        <v>0</v>
      </c>
      <c r="BC38" s="31">
        <v>36.9</v>
      </c>
      <c r="BD38" s="31">
        <v>0</v>
      </c>
      <c r="BE38" s="31"/>
      <c r="BF38" s="31">
        <f t="shared" si="22"/>
        <v>36.9</v>
      </c>
      <c r="BG38" s="31">
        <v>0</v>
      </c>
      <c r="BH38" s="31">
        <v>36.9</v>
      </c>
      <c r="BI38" s="31">
        <v>0</v>
      </c>
      <c r="BJ38" s="31"/>
    </row>
    <row r="39" spans="1:63" s="3" customFormat="1" ht="186.75" customHeight="1" x14ac:dyDescent="0.25">
      <c r="A39" s="21" t="s">
        <v>36</v>
      </c>
      <c r="B39" s="19" t="s">
        <v>58</v>
      </c>
      <c r="C39" s="19" t="s">
        <v>9</v>
      </c>
      <c r="D39" s="18">
        <f t="shared" si="16"/>
        <v>300</v>
      </c>
      <c r="E39" s="96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8"/>
      <c r="AG39" s="18">
        <f t="shared" si="17"/>
        <v>50</v>
      </c>
      <c r="AH39" s="31">
        <v>0</v>
      </c>
      <c r="AI39" s="31">
        <v>50</v>
      </c>
      <c r="AJ39" s="31">
        <v>0</v>
      </c>
      <c r="AK39" s="31"/>
      <c r="AL39" s="31">
        <f t="shared" si="18"/>
        <v>50</v>
      </c>
      <c r="AM39" s="31">
        <v>0</v>
      </c>
      <c r="AN39" s="31">
        <v>50</v>
      </c>
      <c r="AO39" s="31">
        <v>0</v>
      </c>
      <c r="AP39" s="31"/>
      <c r="AQ39" s="31">
        <f t="shared" si="19"/>
        <v>50</v>
      </c>
      <c r="AR39" s="31">
        <v>0</v>
      </c>
      <c r="AS39" s="31">
        <v>50</v>
      </c>
      <c r="AT39" s="31">
        <v>0</v>
      </c>
      <c r="AU39" s="31"/>
      <c r="AV39" s="31">
        <f t="shared" si="20"/>
        <v>50</v>
      </c>
      <c r="AW39" s="31">
        <v>0</v>
      </c>
      <c r="AX39" s="31">
        <v>50</v>
      </c>
      <c r="AY39" s="31">
        <v>0</v>
      </c>
      <c r="AZ39" s="31"/>
      <c r="BA39" s="31">
        <f t="shared" si="21"/>
        <v>50</v>
      </c>
      <c r="BB39" s="31">
        <v>0</v>
      </c>
      <c r="BC39" s="31">
        <v>50</v>
      </c>
      <c r="BD39" s="31">
        <v>0</v>
      </c>
      <c r="BE39" s="31"/>
      <c r="BF39" s="31">
        <f t="shared" si="22"/>
        <v>50</v>
      </c>
      <c r="BG39" s="31">
        <v>0</v>
      </c>
      <c r="BH39" s="31">
        <v>50</v>
      </c>
      <c r="BI39" s="31">
        <v>0</v>
      </c>
      <c r="BJ39" s="31"/>
    </row>
    <row r="40" spans="1:63" s="3" customFormat="1" ht="306" customHeight="1" x14ac:dyDescent="0.25">
      <c r="A40" s="58" t="s">
        <v>28</v>
      </c>
      <c r="B40" s="55" t="s">
        <v>59</v>
      </c>
      <c r="C40" s="59" t="s">
        <v>9</v>
      </c>
      <c r="D40" s="56">
        <f>AG40+AL40+AQ40+AV40+BA40+BF40</f>
        <v>22780</v>
      </c>
      <c r="E40" s="96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8"/>
      <c r="AG40" s="52">
        <f t="shared" ref="AG40:AJ40" si="23">AG41+AG42+AG43+AG44+AG45+AG46+AG47+AG48+AG49+AG50+AG51</f>
        <v>1550</v>
      </c>
      <c r="AH40" s="56">
        <f t="shared" si="23"/>
        <v>0</v>
      </c>
      <c r="AI40" s="56">
        <f t="shared" si="23"/>
        <v>0</v>
      </c>
      <c r="AJ40" s="56">
        <f t="shared" si="23"/>
        <v>1550</v>
      </c>
      <c r="AK40" s="56"/>
      <c r="AL40" s="56">
        <f t="shared" ref="AL40:AN40" si="24">AL41+AL42+AL43+AL44+AL45+AL46+AL47+AL48+AL49+AL50+AL51</f>
        <v>1630</v>
      </c>
      <c r="AM40" s="56">
        <f t="shared" si="24"/>
        <v>0</v>
      </c>
      <c r="AN40" s="56">
        <f t="shared" si="24"/>
        <v>80</v>
      </c>
      <c r="AO40" s="56">
        <f>AO41+AO42+AO43+AO44+AO45+AO46+AO47+AO48+AO49+AO50+AO51</f>
        <v>1550</v>
      </c>
      <c r="AP40" s="56"/>
      <c r="AQ40" s="56">
        <f t="shared" ref="AQ40:BI40" si="25">AQ41+AQ42+AQ43+AQ44+AQ45+AQ46+AQ47+AQ48+AQ49+AQ50+AQ51</f>
        <v>4900</v>
      </c>
      <c r="AR40" s="56">
        <f t="shared" si="25"/>
        <v>0</v>
      </c>
      <c r="AS40" s="56">
        <f t="shared" si="25"/>
        <v>150</v>
      </c>
      <c r="AT40" s="56">
        <f>AT41+AT42+AT43+AT44+AT45+AT46+AT47+AT48+AT49+AT50+AT51</f>
        <v>4750</v>
      </c>
      <c r="AU40" s="56">
        <f t="shared" si="25"/>
        <v>0</v>
      </c>
      <c r="AV40" s="56">
        <f t="shared" si="25"/>
        <v>4900</v>
      </c>
      <c r="AW40" s="56">
        <f t="shared" si="25"/>
        <v>0</v>
      </c>
      <c r="AX40" s="56">
        <f t="shared" si="25"/>
        <v>150</v>
      </c>
      <c r="AY40" s="56">
        <f t="shared" si="25"/>
        <v>4750</v>
      </c>
      <c r="AZ40" s="56">
        <f t="shared" si="25"/>
        <v>0</v>
      </c>
      <c r="BA40" s="56">
        <f t="shared" si="25"/>
        <v>4900</v>
      </c>
      <c r="BB40" s="56">
        <f t="shared" si="25"/>
        <v>0</v>
      </c>
      <c r="BC40" s="56">
        <f t="shared" si="25"/>
        <v>150</v>
      </c>
      <c r="BD40" s="56">
        <f t="shared" si="25"/>
        <v>4750</v>
      </c>
      <c r="BE40" s="56">
        <f t="shared" si="25"/>
        <v>0</v>
      </c>
      <c r="BF40" s="56">
        <f t="shared" si="25"/>
        <v>4900</v>
      </c>
      <c r="BG40" s="56">
        <f t="shared" si="25"/>
        <v>0</v>
      </c>
      <c r="BH40" s="56">
        <f t="shared" si="25"/>
        <v>150</v>
      </c>
      <c r="BI40" s="56">
        <f t="shared" si="25"/>
        <v>4750</v>
      </c>
      <c r="BJ40" s="31">
        <v>0</v>
      </c>
    </row>
    <row r="41" spans="1:63" s="3" customFormat="1" ht="210.75" customHeight="1" x14ac:dyDescent="0.25">
      <c r="A41" s="21" t="s">
        <v>33</v>
      </c>
      <c r="B41" s="17" t="s">
        <v>60</v>
      </c>
      <c r="C41" s="19" t="s">
        <v>9</v>
      </c>
      <c r="D41" s="31">
        <f t="shared" ref="D41:D43" si="26">AG41+AL41+AQ41+AV41+BA41+BF41</f>
        <v>150</v>
      </c>
      <c r="E41" s="40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2"/>
      <c r="AG41" s="18">
        <v>0</v>
      </c>
      <c r="AH41" s="31">
        <v>0</v>
      </c>
      <c r="AI41" s="31">
        <v>0</v>
      </c>
      <c r="AJ41" s="31">
        <v>0</v>
      </c>
      <c r="AK41" s="31"/>
      <c r="AL41" s="31">
        <f>AM41+AN41+AO41</f>
        <v>30</v>
      </c>
      <c r="AM41" s="31">
        <v>0</v>
      </c>
      <c r="AN41" s="31">
        <v>30</v>
      </c>
      <c r="AO41" s="31">
        <v>0</v>
      </c>
      <c r="AP41" s="31"/>
      <c r="AQ41" s="31">
        <f>AR41+AS41+AT41</f>
        <v>30</v>
      </c>
      <c r="AR41" s="31">
        <v>0</v>
      </c>
      <c r="AS41" s="31">
        <v>30</v>
      </c>
      <c r="AT41" s="31">
        <v>0</v>
      </c>
      <c r="AU41" s="31"/>
      <c r="AV41" s="31">
        <f>AW41+AX41+AY41</f>
        <v>30</v>
      </c>
      <c r="AW41" s="31">
        <v>0</v>
      </c>
      <c r="AX41" s="31">
        <v>30</v>
      </c>
      <c r="AY41" s="31">
        <v>0</v>
      </c>
      <c r="AZ41" s="31"/>
      <c r="BA41" s="31">
        <f>BB41+BC41+BD41</f>
        <v>30</v>
      </c>
      <c r="BB41" s="31">
        <v>0</v>
      </c>
      <c r="BC41" s="31">
        <v>30</v>
      </c>
      <c r="BD41" s="31">
        <v>0</v>
      </c>
      <c r="BE41" s="31"/>
      <c r="BF41" s="31">
        <f>BG41+BH41+BI41</f>
        <v>30</v>
      </c>
      <c r="BG41" s="31">
        <v>0</v>
      </c>
      <c r="BH41" s="31">
        <v>30</v>
      </c>
      <c r="BI41" s="31">
        <v>0</v>
      </c>
      <c r="BJ41" s="25"/>
    </row>
    <row r="42" spans="1:63" ht="183" customHeight="1" x14ac:dyDescent="0.35">
      <c r="A42" s="43" t="s">
        <v>37</v>
      </c>
      <c r="B42" s="17" t="s">
        <v>59</v>
      </c>
      <c r="C42" s="19" t="s">
        <v>9</v>
      </c>
      <c r="D42" s="31">
        <f t="shared" si="26"/>
        <v>50</v>
      </c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5"/>
      <c r="Z42" s="44"/>
      <c r="AA42" s="44"/>
      <c r="AB42" s="44"/>
      <c r="AC42" s="44"/>
      <c r="AD42" s="44"/>
      <c r="AE42" s="44"/>
      <c r="AF42" s="44"/>
      <c r="AG42" s="18">
        <f>AH42+AI42+AJ42+AK42</f>
        <v>0</v>
      </c>
      <c r="AH42" s="31">
        <v>0</v>
      </c>
      <c r="AI42" s="31">
        <v>0</v>
      </c>
      <c r="AJ42" s="31">
        <v>0</v>
      </c>
      <c r="AK42" s="31"/>
      <c r="AL42" s="18">
        <f>AM42+AN42+AO42+AP42</f>
        <v>10</v>
      </c>
      <c r="AM42" s="31">
        <v>0</v>
      </c>
      <c r="AN42" s="31">
        <v>10</v>
      </c>
      <c r="AO42" s="31">
        <v>0</v>
      </c>
      <c r="AP42" s="31">
        <v>0</v>
      </c>
      <c r="AQ42" s="31">
        <f>AR42+AS42+AT42+AU42</f>
        <v>10</v>
      </c>
      <c r="AR42" s="31">
        <v>0</v>
      </c>
      <c r="AS42" s="31">
        <v>10</v>
      </c>
      <c r="AT42" s="31">
        <v>0</v>
      </c>
      <c r="AU42" s="31">
        <v>0</v>
      </c>
      <c r="AV42" s="31">
        <f>AW42+AX42+AY42+AZ42</f>
        <v>10</v>
      </c>
      <c r="AW42" s="31">
        <v>0</v>
      </c>
      <c r="AX42" s="31">
        <v>10</v>
      </c>
      <c r="AY42" s="31">
        <v>0</v>
      </c>
      <c r="AZ42" s="31">
        <v>0</v>
      </c>
      <c r="BA42" s="31">
        <f>BB42+BC42+BD42+BE42</f>
        <v>10</v>
      </c>
      <c r="BB42" s="31">
        <v>0</v>
      </c>
      <c r="BC42" s="31">
        <v>10</v>
      </c>
      <c r="BD42" s="31">
        <v>0</v>
      </c>
      <c r="BE42" s="31">
        <v>0</v>
      </c>
      <c r="BF42" s="31">
        <f>BG42+BH42+BI42+BJ42</f>
        <v>10</v>
      </c>
      <c r="BG42" s="31">
        <v>0</v>
      </c>
      <c r="BH42" s="31">
        <v>10</v>
      </c>
      <c r="BI42" s="44"/>
      <c r="BJ42" s="46"/>
    </row>
    <row r="43" spans="1:63" ht="183" customHeight="1" x14ac:dyDescent="0.35">
      <c r="A43" s="43" t="s">
        <v>42</v>
      </c>
      <c r="B43" s="17" t="s">
        <v>59</v>
      </c>
      <c r="C43" s="19" t="s">
        <v>9</v>
      </c>
      <c r="D43" s="31">
        <f t="shared" si="26"/>
        <v>280</v>
      </c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5"/>
      <c r="Z43" s="44"/>
      <c r="AA43" s="44"/>
      <c r="AB43" s="44"/>
      <c r="AC43" s="44"/>
      <c r="AD43" s="44"/>
      <c r="AE43" s="44"/>
      <c r="AF43" s="44"/>
      <c r="AG43" s="18">
        <f t="shared" ref="AG43:AG51" si="27">AH43+AI43+AJ43</f>
        <v>0</v>
      </c>
      <c r="AH43" s="31">
        <v>0</v>
      </c>
      <c r="AI43" s="31">
        <v>0</v>
      </c>
      <c r="AJ43" s="31">
        <v>0</v>
      </c>
      <c r="AK43" s="31"/>
      <c r="AL43" s="18">
        <f>AM43+AN43+AO43</f>
        <v>0</v>
      </c>
      <c r="AM43" s="31">
        <v>0</v>
      </c>
      <c r="AN43" s="31">
        <v>0</v>
      </c>
      <c r="AO43" s="31">
        <v>0</v>
      </c>
      <c r="AP43" s="31"/>
      <c r="AQ43" s="31">
        <f>AR43+AS43+AT43</f>
        <v>70</v>
      </c>
      <c r="AR43" s="31">
        <v>0</v>
      </c>
      <c r="AS43" s="31">
        <v>70</v>
      </c>
      <c r="AT43" s="31">
        <v>0</v>
      </c>
      <c r="AU43" s="31"/>
      <c r="AV43" s="31">
        <f t="shared" ref="AV43:AV51" si="28">AW43+AX43+AY43</f>
        <v>70</v>
      </c>
      <c r="AW43" s="31">
        <v>0</v>
      </c>
      <c r="AX43" s="31">
        <v>70</v>
      </c>
      <c r="AY43" s="31">
        <v>0</v>
      </c>
      <c r="AZ43" s="31"/>
      <c r="BA43" s="31">
        <f>BB43+BC43+BD43</f>
        <v>70</v>
      </c>
      <c r="BB43" s="31">
        <v>0</v>
      </c>
      <c r="BC43" s="31">
        <v>70</v>
      </c>
      <c r="BD43" s="31">
        <v>0</v>
      </c>
      <c r="BE43" s="31"/>
      <c r="BF43" s="31">
        <f>BG43+BH43+BI43</f>
        <v>70</v>
      </c>
      <c r="BG43" s="31">
        <v>0</v>
      </c>
      <c r="BH43" s="31">
        <v>70</v>
      </c>
      <c r="BI43" s="47">
        <v>0</v>
      </c>
      <c r="BJ43" s="46"/>
    </row>
    <row r="44" spans="1:63" ht="214.5" customHeight="1" x14ac:dyDescent="0.25">
      <c r="A44" s="43" t="s">
        <v>43</v>
      </c>
      <c r="B44" s="17" t="s">
        <v>59</v>
      </c>
      <c r="C44" s="19" t="s">
        <v>9</v>
      </c>
      <c r="D44" s="31">
        <f t="shared" ref="D44:D51" si="29">AG44+AL44+AQ44+AV44+BA44+BF44</f>
        <v>50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>
        <f t="shared" si="27"/>
        <v>0</v>
      </c>
      <c r="AH44" s="31">
        <v>0</v>
      </c>
      <c r="AI44" s="31">
        <v>0</v>
      </c>
      <c r="AJ44" s="31">
        <v>0</v>
      </c>
      <c r="AK44" s="31"/>
      <c r="AL44" s="31">
        <f>AM44+AN44+AO44</f>
        <v>10</v>
      </c>
      <c r="AM44" s="31">
        <v>0</v>
      </c>
      <c r="AN44" s="31">
        <v>10</v>
      </c>
      <c r="AO44" s="31">
        <v>0</v>
      </c>
      <c r="AP44" s="31"/>
      <c r="AQ44" s="31">
        <f>AR44+AS44+AT44</f>
        <v>10</v>
      </c>
      <c r="AR44" s="31">
        <v>0</v>
      </c>
      <c r="AS44" s="31">
        <v>10</v>
      </c>
      <c r="AT44" s="31">
        <v>0</v>
      </c>
      <c r="AU44" s="31"/>
      <c r="AV44" s="31">
        <f t="shared" si="28"/>
        <v>10</v>
      </c>
      <c r="AW44" s="31">
        <v>0</v>
      </c>
      <c r="AX44" s="31">
        <v>10</v>
      </c>
      <c r="AY44" s="31">
        <v>0</v>
      </c>
      <c r="AZ44" s="31"/>
      <c r="BA44" s="31">
        <f>BB44+BC44+BD44</f>
        <v>10</v>
      </c>
      <c r="BB44" s="31">
        <v>0</v>
      </c>
      <c r="BC44" s="31">
        <v>10</v>
      </c>
      <c r="BD44" s="31">
        <v>0</v>
      </c>
      <c r="BE44" s="31"/>
      <c r="BF44" s="31">
        <f>BI44+BH44+BG44</f>
        <v>10</v>
      </c>
      <c r="BG44" s="31">
        <v>0</v>
      </c>
      <c r="BH44" s="31">
        <v>10</v>
      </c>
      <c r="BI44" s="31">
        <v>0</v>
      </c>
      <c r="BJ44" s="48"/>
    </row>
    <row r="45" spans="1:63" ht="182.25" customHeight="1" x14ac:dyDescent="0.25">
      <c r="A45" s="43" t="s">
        <v>44</v>
      </c>
      <c r="B45" s="17" t="s">
        <v>59</v>
      </c>
      <c r="C45" s="19" t="s">
        <v>9</v>
      </c>
      <c r="D45" s="31">
        <f t="shared" si="29"/>
        <v>150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>
        <f t="shared" si="27"/>
        <v>0</v>
      </c>
      <c r="AH45" s="31">
        <v>0</v>
      </c>
      <c r="AI45" s="31">
        <v>0</v>
      </c>
      <c r="AJ45" s="31">
        <v>0</v>
      </c>
      <c r="AK45" s="31"/>
      <c r="AL45" s="31">
        <f>AM45+AN45+AO45</f>
        <v>30</v>
      </c>
      <c r="AM45" s="31">
        <v>0</v>
      </c>
      <c r="AN45" s="31">
        <v>30</v>
      </c>
      <c r="AO45" s="31">
        <v>0</v>
      </c>
      <c r="AP45" s="31"/>
      <c r="AQ45" s="31">
        <f>AR45+AS45+AT45</f>
        <v>30</v>
      </c>
      <c r="AR45" s="31">
        <v>0</v>
      </c>
      <c r="AS45" s="31">
        <v>30</v>
      </c>
      <c r="AT45" s="31">
        <v>0</v>
      </c>
      <c r="AU45" s="31"/>
      <c r="AV45" s="31">
        <f t="shared" si="28"/>
        <v>30</v>
      </c>
      <c r="AW45" s="31">
        <v>0</v>
      </c>
      <c r="AX45" s="31">
        <v>30</v>
      </c>
      <c r="AY45" s="31">
        <v>0</v>
      </c>
      <c r="AZ45" s="31"/>
      <c r="BA45" s="31">
        <f>BB45+BC45+BD45</f>
        <v>30</v>
      </c>
      <c r="BB45" s="31">
        <v>0</v>
      </c>
      <c r="BC45" s="31">
        <v>30</v>
      </c>
      <c r="BD45" s="31">
        <v>0</v>
      </c>
      <c r="BE45" s="31"/>
      <c r="BF45" s="31">
        <f>BG45+BH45+BI45</f>
        <v>30</v>
      </c>
      <c r="BG45" s="31">
        <v>0</v>
      </c>
      <c r="BH45" s="31">
        <v>30</v>
      </c>
      <c r="BI45" s="49">
        <v>0</v>
      </c>
      <c r="BJ45" s="48"/>
    </row>
    <row r="46" spans="1:63" ht="195.75" customHeight="1" x14ac:dyDescent="0.25">
      <c r="A46" s="43" t="s">
        <v>45</v>
      </c>
      <c r="B46" s="17" t="s">
        <v>59</v>
      </c>
      <c r="C46" s="19" t="s">
        <v>9</v>
      </c>
      <c r="D46" s="31">
        <f t="shared" si="29"/>
        <v>8320</v>
      </c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>
        <f t="shared" si="27"/>
        <v>1000</v>
      </c>
      <c r="AH46" s="31">
        <v>0</v>
      </c>
      <c r="AI46" s="31">
        <v>0</v>
      </c>
      <c r="AJ46" s="31">
        <v>1000</v>
      </c>
      <c r="AK46" s="31"/>
      <c r="AL46" s="31">
        <f>AM46+AN46+AO46</f>
        <v>1320</v>
      </c>
      <c r="AM46" s="31">
        <v>0</v>
      </c>
      <c r="AN46" s="31">
        <v>0</v>
      </c>
      <c r="AO46" s="31">
        <v>1320</v>
      </c>
      <c r="AP46" s="31"/>
      <c r="AQ46" s="31">
        <f>AR46+AS46+AT46</f>
        <v>1500</v>
      </c>
      <c r="AR46" s="31">
        <v>0</v>
      </c>
      <c r="AS46" s="31">
        <v>0</v>
      </c>
      <c r="AT46" s="31">
        <v>1500</v>
      </c>
      <c r="AU46" s="31"/>
      <c r="AV46" s="31">
        <f t="shared" si="28"/>
        <v>1500</v>
      </c>
      <c r="AW46" s="31">
        <v>0</v>
      </c>
      <c r="AX46" s="31">
        <v>0</v>
      </c>
      <c r="AY46" s="31">
        <v>1500</v>
      </c>
      <c r="AZ46" s="31"/>
      <c r="BA46" s="31">
        <f>BB46+BC46+BD46</f>
        <v>1500</v>
      </c>
      <c r="BB46" s="31">
        <v>0</v>
      </c>
      <c r="BC46" s="31">
        <v>0</v>
      </c>
      <c r="BD46" s="31">
        <v>1500</v>
      </c>
      <c r="BE46" s="31"/>
      <c r="BF46" s="31">
        <f>BG46+BH46+BI46</f>
        <v>1500</v>
      </c>
      <c r="BG46" s="31">
        <v>0</v>
      </c>
      <c r="BH46" s="31">
        <v>0</v>
      </c>
      <c r="BI46" s="31">
        <v>1500</v>
      </c>
      <c r="BJ46" s="48"/>
    </row>
    <row r="47" spans="1:63" ht="181.5" customHeight="1" x14ac:dyDescent="0.25">
      <c r="A47" s="43" t="s">
        <v>46</v>
      </c>
      <c r="B47" s="17" t="s">
        <v>59</v>
      </c>
      <c r="C47" s="19" t="s">
        <v>9</v>
      </c>
      <c r="D47" s="31">
        <f t="shared" si="29"/>
        <v>6243.1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>
        <f t="shared" si="27"/>
        <v>243.1</v>
      </c>
      <c r="AH47" s="31">
        <v>0</v>
      </c>
      <c r="AI47" s="31">
        <v>0</v>
      </c>
      <c r="AJ47" s="31">
        <v>243.1</v>
      </c>
      <c r="AK47" s="31"/>
      <c r="AL47" s="31">
        <f>AM47+AN47+AO47</f>
        <v>0</v>
      </c>
      <c r="AM47" s="31">
        <v>0</v>
      </c>
      <c r="AN47" s="31">
        <v>0</v>
      </c>
      <c r="AO47" s="31">
        <v>0</v>
      </c>
      <c r="AP47" s="31"/>
      <c r="AQ47" s="31">
        <f>AR47+AS47+AT47</f>
        <v>1500</v>
      </c>
      <c r="AR47" s="31">
        <v>0</v>
      </c>
      <c r="AS47" s="31">
        <v>0</v>
      </c>
      <c r="AT47" s="31">
        <v>1500</v>
      </c>
      <c r="AU47" s="31"/>
      <c r="AV47" s="31">
        <f t="shared" si="28"/>
        <v>1500</v>
      </c>
      <c r="AW47" s="31">
        <v>0</v>
      </c>
      <c r="AX47" s="31">
        <v>0</v>
      </c>
      <c r="AY47" s="31">
        <v>1500</v>
      </c>
      <c r="AZ47" s="31"/>
      <c r="BA47" s="31">
        <f>BB47+BC47+BD47</f>
        <v>1500</v>
      </c>
      <c r="BB47" s="31">
        <v>0</v>
      </c>
      <c r="BC47" s="31">
        <v>0</v>
      </c>
      <c r="BD47" s="31">
        <v>1500</v>
      </c>
      <c r="BE47" s="31"/>
      <c r="BF47" s="31">
        <f>BG47+BH47+BI47</f>
        <v>1500</v>
      </c>
      <c r="BG47" s="31">
        <v>0</v>
      </c>
      <c r="BH47" s="31">
        <v>0</v>
      </c>
      <c r="BI47" s="31">
        <v>1500</v>
      </c>
      <c r="BJ47" s="48"/>
    </row>
    <row r="48" spans="1:63" ht="181.5" customHeight="1" x14ac:dyDescent="0.25">
      <c r="A48" s="43" t="s">
        <v>47</v>
      </c>
      <c r="B48" s="17" t="s">
        <v>59</v>
      </c>
      <c r="C48" s="19" t="s">
        <v>9</v>
      </c>
      <c r="D48" s="31">
        <f t="shared" si="29"/>
        <v>256.89999999999998</v>
      </c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>
        <f t="shared" si="27"/>
        <v>256.89999999999998</v>
      </c>
      <c r="AH48" s="31">
        <v>0</v>
      </c>
      <c r="AI48" s="31">
        <v>0</v>
      </c>
      <c r="AJ48" s="31">
        <v>256.89999999999998</v>
      </c>
      <c r="AK48" s="31"/>
      <c r="AL48" s="31">
        <v>0</v>
      </c>
      <c r="AM48" s="31">
        <v>0</v>
      </c>
      <c r="AN48" s="31">
        <v>0</v>
      </c>
      <c r="AO48" s="31">
        <v>0</v>
      </c>
      <c r="AP48" s="31"/>
      <c r="AQ48" s="31">
        <v>0</v>
      </c>
      <c r="AR48" s="31">
        <v>0</v>
      </c>
      <c r="AS48" s="31">
        <v>0</v>
      </c>
      <c r="AT48" s="31">
        <v>0</v>
      </c>
      <c r="AU48" s="31"/>
      <c r="AV48" s="31">
        <f t="shared" si="28"/>
        <v>0</v>
      </c>
      <c r="AW48" s="31">
        <v>0</v>
      </c>
      <c r="AX48" s="31">
        <v>0</v>
      </c>
      <c r="AY48" s="31">
        <v>0</v>
      </c>
      <c r="AZ48" s="31"/>
      <c r="BA48" s="31">
        <v>0</v>
      </c>
      <c r="BB48" s="31">
        <v>0</v>
      </c>
      <c r="BC48" s="31">
        <v>0</v>
      </c>
      <c r="BD48" s="31">
        <v>0</v>
      </c>
      <c r="BE48" s="31"/>
      <c r="BF48" s="31">
        <v>0</v>
      </c>
      <c r="BG48" s="31">
        <v>0</v>
      </c>
      <c r="BH48" s="31">
        <v>0</v>
      </c>
      <c r="BI48" s="31">
        <v>0</v>
      </c>
      <c r="BJ48" s="48"/>
    </row>
    <row r="49" spans="1:62" ht="191.25" customHeight="1" x14ac:dyDescent="0.25">
      <c r="A49" s="43" t="s">
        <v>48</v>
      </c>
      <c r="B49" s="17" t="s">
        <v>59</v>
      </c>
      <c r="C49" s="19" t="s">
        <v>9</v>
      </c>
      <c r="D49" s="31">
        <f t="shared" si="29"/>
        <v>4000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>
        <f t="shared" si="27"/>
        <v>0</v>
      </c>
      <c r="AH49" s="31">
        <v>0</v>
      </c>
      <c r="AI49" s="31">
        <v>0</v>
      </c>
      <c r="AJ49" s="31">
        <v>0</v>
      </c>
      <c r="AK49" s="31"/>
      <c r="AL49" s="31">
        <f>AM49+AN49+AO49</f>
        <v>0</v>
      </c>
      <c r="AM49" s="31">
        <v>0</v>
      </c>
      <c r="AN49" s="31">
        <v>0</v>
      </c>
      <c r="AO49" s="31">
        <v>0</v>
      </c>
      <c r="AP49" s="31"/>
      <c r="AQ49" s="31">
        <f>AR49+AS49+AT49</f>
        <v>1000</v>
      </c>
      <c r="AR49" s="31">
        <v>0</v>
      </c>
      <c r="AS49" s="31">
        <v>0</v>
      </c>
      <c r="AT49" s="31">
        <v>1000</v>
      </c>
      <c r="AU49" s="31"/>
      <c r="AV49" s="31">
        <f t="shared" si="28"/>
        <v>1000</v>
      </c>
      <c r="AW49" s="31">
        <v>0</v>
      </c>
      <c r="AX49" s="31">
        <v>0</v>
      </c>
      <c r="AY49" s="31">
        <v>1000</v>
      </c>
      <c r="AZ49" s="31"/>
      <c r="BA49" s="31">
        <f>BB49+BC49+BD49</f>
        <v>1000</v>
      </c>
      <c r="BB49" s="31">
        <v>0</v>
      </c>
      <c r="BC49" s="31">
        <v>0</v>
      </c>
      <c r="BD49" s="31">
        <v>1000</v>
      </c>
      <c r="BE49" s="31"/>
      <c r="BF49" s="31">
        <f>BG49+BH49+BI49</f>
        <v>1000</v>
      </c>
      <c r="BG49" s="31">
        <v>0</v>
      </c>
      <c r="BH49" s="31">
        <v>0</v>
      </c>
      <c r="BI49" s="31">
        <v>1000</v>
      </c>
      <c r="BJ49" s="48"/>
    </row>
    <row r="50" spans="1:62" ht="191.25" customHeight="1" x14ac:dyDescent="0.25">
      <c r="A50" s="43" t="s">
        <v>49</v>
      </c>
      <c r="B50" s="17" t="s">
        <v>59</v>
      </c>
      <c r="C50" s="19" t="s">
        <v>9</v>
      </c>
      <c r="D50" s="31">
        <f t="shared" si="29"/>
        <v>2850</v>
      </c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>
        <f t="shared" si="27"/>
        <v>50</v>
      </c>
      <c r="AH50" s="31">
        <v>0</v>
      </c>
      <c r="AI50" s="31">
        <v>0</v>
      </c>
      <c r="AJ50" s="31">
        <v>50</v>
      </c>
      <c r="AK50" s="31"/>
      <c r="AL50" s="31">
        <f>AM50+AN50+AO50</f>
        <v>0</v>
      </c>
      <c r="AM50" s="31">
        <v>0</v>
      </c>
      <c r="AN50" s="31">
        <v>0</v>
      </c>
      <c r="AO50" s="31">
        <v>0</v>
      </c>
      <c r="AP50" s="31"/>
      <c r="AQ50" s="31">
        <f>AR50+AS50+AT50</f>
        <v>700</v>
      </c>
      <c r="AR50" s="31">
        <v>0</v>
      </c>
      <c r="AS50" s="31">
        <v>0</v>
      </c>
      <c r="AT50" s="31">
        <v>700</v>
      </c>
      <c r="AU50" s="31"/>
      <c r="AV50" s="31">
        <f t="shared" si="28"/>
        <v>700</v>
      </c>
      <c r="AW50" s="31">
        <v>0</v>
      </c>
      <c r="AX50" s="31">
        <v>0</v>
      </c>
      <c r="AY50" s="31">
        <v>700</v>
      </c>
      <c r="AZ50" s="31"/>
      <c r="BA50" s="31">
        <f>BB50+BC50+BD50</f>
        <v>700</v>
      </c>
      <c r="BB50" s="31">
        <v>0</v>
      </c>
      <c r="BC50" s="31">
        <v>0</v>
      </c>
      <c r="BD50" s="31">
        <v>700</v>
      </c>
      <c r="BE50" s="31"/>
      <c r="BF50" s="31">
        <f>BG50+BH50+BI50</f>
        <v>700</v>
      </c>
      <c r="BG50" s="31">
        <v>0</v>
      </c>
      <c r="BH50" s="31">
        <v>0</v>
      </c>
      <c r="BI50" s="31">
        <v>700</v>
      </c>
      <c r="BJ50" s="48"/>
    </row>
    <row r="51" spans="1:62" ht="191.25" customHeight="1" x14ac:dyDescent="0.25">
      <c r="A51" s="43" t="s">
        <v>62</v>
      </c>
      <c r="B51" s="17" t="s">
        <v>59</v>
      </c>
      <c r="C51" s="51" t="s">
        <v>9</v>
      </c>
      <c r="D51" s="50">
        <f t="shared" si="29"/>
        <v>430</v>
      </c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>
        <f t="shared" si="27"/>
        <v>0</v>
      </c>
      <c r="AH51" s="50">
        <v>0</v>
      </c>
      <c r="AI51" s="50">
        <v>0</v>
      </c>
      <c r="AJ51" s="50">
        <v>0</v>
      </c>
      <c r="AK51" s="50"/>
      <c r="AL51" s="50">
        <f>AM51+AN51+AO51</f>
        <v>230</v>
      </c>
      <c r="AM51" s="50">
        <v>0</v>
      </c>
      <c r="AN51" s="50">
        <v>0</v>
      </c>
      <c r="AO51" s="50">
        <v>230</v>
      </c>
      <c r="AP51" s="50"/>
      <c r="AQ51" s="50">
        <f>AR51+AS51+AT51</f>
        <v>50</v>
      </c>
      <c r="AR51" s="50">
        <v>0</v>
      </c>
      <c r="AS51" s="50">
        <v>0</v>
      </c>
      <c r="AT51" s="50">
        <v>50</v>
      </c>
      <c r="AU51" s="50"/>
      <c r="AV51" s="50">
        <f t="shared" si="28"/>
        <v>50</v>
      </c>
      <c r="AW51" s="50">
        <v>0</v>
      </c>
      <c r="AX51" s="50">
        <v>0</v>
      </c>
      <c r="AY51" s="50">
        <v>50</v>
      </c>
      <c r="AZ51" s="50"/>
      <c r="BA51" s="50">
        <f>BB51+BC51+BD51</f>
        <v>50</v>
      </c>
      <c r="BB51" s="50">
        <v>0</v>
      </c>
      <c r="BC51" s="50">
        <v>0</v>
      </c>
      <c r="BD51" s="50">
        <v>50</v>
      </c>
      <c r="BE51" s="50"/>
      <c r="BF51" s="50">
        <f>BG51+BH51+BI51</f>
        <v>50</v>
      </c>
      <c r="BG51" s="50">
        <v>0</v>
      </c>
      <c r="BH51" s="50">
        <v>0</v>
      </c>
      <c r="BI51" s="50">
        <v>50</v>
      </c>
      <c r="BJ51" s="48"/>
    </row>
    <row r="52" spans="1:62" ht="191.25" customHeight="1" x14ac:dyDescent="0.25">
      <c r="A52" s="60" t="s">
        <v>41</v>
      </c>
      <c r="B52" s="56" t="s">
        <v>56</v>
      </c>
      <c r="C52" s="59" t="s">
        <v>9</v>
      </c>
      <c r="D52" s="56">
        <f>AG52+AL52+AQ52+AV52+BA52+BF52</f>
        <v>297.3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>
        <f>AG53</f>
        <v>0</v>
      </c>
      <c r="AH52" s="56">
        <f>AH53</f>
        <v>0</v>
      </c>
      <c r="AI52" s="56">
        <f>AI53</f>
        <v>0</v>
      </c>
      <c r="AJ52" s="56">
        <f>AJ53</f>
        <v>0</v>
      </c>
      <c r="AK52" s="56" t="e">
        <f>#REF!+AK53</f>
        <v>#REF!</v>
      </c>
      <c r="AL52" s="56">
        <f>AM52+AN52+AO52</f>
        <v>297.3</v>
      </c>
      <c r="AM52" s="56">
        <f>AM53</f>
        <v>0</v>
      </c>
      <c r="AN52" s="56">
        <f>AN53+AN54+AN55</f>
        <v>297.3</v>
      </c>
      <c r="AO52" s="56">
        <f>AO53</f>
        <v>0</v>
      </c>
      <c r="AP52" s="56" t="e">
        <f>#REF!+AP53</f>
        <v>#REF!</v>
      </c>
      <c r="AQ52" s="56">
        <f>AQ53</f>
        <v>0</v>
      </c>
      <c r="AR52" s="56">
        <f>AR53</f>
        <v>0</v>
      </c>
      <c r="AS52" s="56">
        <f>AS53</f>
        <v>0</v>
      </c>
      <c r="AT52" s="56">
        <f>AT53</f>
        <v>0</v>
      </c>
      <c r="AU52" s="56" t="e">
        <f>#REF!+AU53</f>
        <v>#REF!</v>
      </c>
      <c r="AV52" s="56">
        <f>AV53</f>
        <v>0</v>
      </c>
      <c r="AW52" s="56">
        <f>AW53</f>
        <v>0</v>
      </c>
      <c r="AX52" s="56">
        <f>AX53</f>
        <v>0</v>
      </c>
      <c r="AY52" s="56">
        <f>AY53</f>
        <v>0</v>
      </c>
      <c r="AZ52" s="56" t="e">
        <f>#REF!+AZ53</f>
        <v>#REF!</v>
      </c>
      <c r="BA52" s="56">
        <f>BA53</f>
        <v>0</v>
      </c>
      <c r="BB52" s="56">
        <f>BB53</f>
        <v>0</v>
      </c>
      <c r="BC52" s="56">
        <f>BC53</f>
        <v>0</v>
      </c>
      <c r="BD52" s="56">
        <f>BD53</f>
        <v>0</v>
      </c>
      <c r="BE52" s="56" t="e">
        <f>#REF!+BE53</f>
        <v>#REF!</v>
      </c>
      <c r="BF52" s="56">
        <f>BF53</f>
        <v>0</v>
      </c>
      <c r="BG52" s="56">
        <f>BG53</f>
        <v>0</v>
      </c>
      <c r="BH52" s="56">
        <f>BH53</f>
        <v>0</v>
      </c>
      <c r="BI52" s="56">
        <f>BI53</f>
        <v>0</v>
      </c>
      <c r="BJ52" s="48"/>
    </row>
    <row r="53" spans="1:62" ht="191.25" customHeight="1" x14ac:dyDescent="0.25">
      <c r="A53" s="43" t="s">
        <v>63</v>
      </c>
      <c r="B53" s="31" t="s">
        <v>56</v>
      </c>
      <c r="C53" s="19" t="s">
        <v>9</v>
      </c>
      <c r="D53" s="31">
        <f>AL53</f>
        <v>129.5</v>
      </c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>
        <v>0</v>
      </c>
      <c r="AH53" s="31">
        <v>0</v>
      </c>
      <c r="AI53" s="31">
        <v>0</v>
      </c>
      <c r="AJ53" s="31">
        <v>0</v>
      </c>
      <c r="AK53" s="31"/>
      <c r="AL53" s="31">
        <f>AN53</f>
        <v>129.5</v>
      </c>
      <c r="AM53" s="31">
        <v>0</v>
      </c>
      <c r="AN53" s="31">
        <v>129.5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/>
      <c r="AV53" s="31">
        <v>0</v>
      </c>
      <c r="AW53" s="31">
        <v>0</v>
      </c>
      <c r="AX53" s="31">
        <v>0</v>
      </c>
      <c r="AY53" s="31">
        <v>0</v>
      </c>
      <c r="AZ53" s="31"/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48"/>
    </row>
    <row r="54" spans="1:62" ht="191.25" customHeight="1" x14ac:dyDescent="0.25">
      <c r="A54" s="43" t="s">
        <v>65</v>
      </c>
      <c r="B54" s="63" t="s">
        <v>56</v>
      </c>
      <c r="C54" s="64" t="s">
        <v>9</v>
      </c>
      <c r="D54" s="63">
        <f>AG54+AL54+AQ54+AV54+BA54+BF54</f>
        <v>144.80000000000001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>
        <f>AH54+AI54+AJ54+AL5</f>
        <v>0</v>
      </c>
      <c r="AH54" s="63">
        <v>0</v>
      </c>
      <c r="AI54" s="63">
        <v>0</v>
      </c>
      <c r="AJ54" s="63">
        <v>0</v>
      </c>
      <c r="AK54" s="63"/>
      <c r="AL54" s="63">
        <f>AM54+AN54+AO54</f>
        <v>144.80000000000001</v>
      </c>
      <c r="AM54" s="63">
        <v>0</v>
      </c>
      <c r="AN54" s="63">
        <v>144.80000000000001</v>
      </c>
      <c r="AO54" s="63">
        <v>0</v>
      </c>
      <c r="AP54" s="63"/>
      <c r="AQ54" s="63">
        <v>0</v>
      </c>
      <c r="AR54" s="63">
        <v>0</v>
      </c>
      <c r="AS54" s="63">
        <v>0</v>
      </c>
      <c r="AT54" s="63">
        <v>0</v>
      </c>
      <c r="AU54" s="63"/>
      <c r="AV54" s="63">
        <v>0</v>
      </c>
      <c r="AW54" s="63">
        <v>0</v>
      </c>
      <c r="AX54" s="63">
        <v>0</v>
      </c>
      <c r="AY54" s="63">
        <v>0</v>
      </c>
      <c r="AZ54" s="63"/>
      <c r="BA54" s="63">
        <v>0</v>
      </c>
      <c r="BB54" s="63">
        <v>0</v>
      </c>
      <c r="BC54" s="63">
        <v>0</v>
      </c>
      <c r="BD54" s="63">
        <v>0</v>
      </c>
      <c r="BE54" s="63"/>
      <c r="BF54" s="63">
        <v>0</v>
      </c>
      <c r="BG54" s="63">
        <v>0</v>
      </c>
      <c r="BH54" s="63">
        <v>0</v>
      </c>
      <c r="BI54" s="63">
        <v>0</v>
      </c>
      <c r="BJ54" s="48"/>
    </row>
    <row r="55" spans="1:62" ht="213.75" customHeight="1" x14ac:dyDescent="0.25">
      <c r="A55" s="65" t="s">
        <v>64</v>
      </c>
      <c r="B55" s="61" t="s">
        <v>56</v>
      </c>
      <c r="C55" s="62" t="s">
        <v>9</v>
      </c>
      <c r="D55" s="66">
        <f>AG55+AL55+AQ55+AV55+BA55+BF55</f>
        <v>23</v>
      </c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>
        <f>AH55+AI55+AJ55</f>
        <v>0</v>
      </c>
      <c r="AH55" s="66">
        <v>0</v>
      </c>
      <c r="AI55" s="66">
        <v>0</v>
      </c>
      <c r="AJ55" s="66">
        <v>0</v>
      </c>
      <c r="AK55" s="66"/>
      <c r="AL55" s="66">
        <f>AM55+AN55+AO55</f>
        <v>23</v>
      </c>
      <c r="AM55" s="66">
        <v>0</v>
      </c>
      <c r="AN55" s="66">
        <v>23</v>
      </c>
      <c r="AO55" s="66">
        <v>0</v>
      </c>
      <c r="AP55" s="66"/>
      <c r="AQ55" s="66">
        <v>0</v>
      </c>
      <c r="AR55" s="66">
        <v>0</v>
      </c>
      <c r="AS55" s="66">
        <v>0</v>
      </c>
      <c r="AT55" s="66">
        <v>0</v>
      </c>
      <c r="AU55" s="66"/>
      <c r="AV55" s="66">
        <v>0</v>
      </c>
      <c r="AW55" s="66">
        <v>0</v>
      </c>
      <c r="AX55" s="66">
        <v>0</v>
      </c>
      <c r="AY55" s="66">
        <v>0</v>
      </c>
      <c r="AZ55" s="66"/>
      <c r="BA55" s="66">
        <v>0</v>
      </c>
      <c r="BB55" s="66">
        <v>0</v>
      </c>
      <c r="BC55" s="66">
        <v>0</v>
      </c>
      <c r="BD55" s="66">
        <v>0</v>
      </c>
      <c r="BE55" s="66">
        <v>0</v>
      </c>
      <c r="BF55" s="66">
        <v>0</v>
      </c>
      <c r="BG55" s="66">
        <v>0</v>
      </c>
      <c r="BH55" s="66">
        <v>0</v>
      </c>
      <c r="BI55" s="66">
        <v>0</v>
      </c>
      <c r="BJ55" s="48"/>
    </row>
  </sheetData>
  <mergeCells count="129">
    <mergeCell ref="BF4:BI4"/>
    <mergeCell ref="BJ20:BJ23"/>
    <mergeCell ref="BE20:BE23"/>
    <mergeCell ref="C17:C18"/>
    <mergeCell ref="B17:B23"/>
    <mergeCell ref="A17:A23"/>
    <mergeCell ref="D20:D23"/>
    <mergeCell ref="C20:C23"/>
    <mergeCell ref="AG20:AG23"/>
    <mergeCell ref="AH20:AH23"/>
    <mergeCell ref="AI20:AI23"/>
    <mergeCell ref="AJ20:AJ23"/>
    <mergeCell ref="AI17:AI18"/>
    <mergeCell ref="AH17:AH18"/>
    <mergeCell ref="AG17:AG18"/>
    <mergeCell ref="D17:D18"/>
    <mergeCell ref="BJ17:BJ18"/>
    <mergeCell ref="BI17:BI18"/>
    <mergeCell ref="BH17:BH18"/>
    <mergeCell ref="BG17:BG18"/>
    <mergeCell ref="BF17:BF18"/>
    <mergeCell ref="AZ17:AZ18"/>
    <mergeCell ref="AY17:AY18"/>
    <mergeCell ref="AN17:AN18"/>
    <mergeCell ref="AQ20:AQ23"/>
    <mergeCell ref="AR20:AR23"/>
    <mergeCell ref="AS20:AS23"/>
    <mergeCell ref="AT20:AT23"/>
    <mergeCell ref="AQ17:AQ18"/>
    <mergeCell ref="AP17:AP18"/>
    <mergeCell ref="AX17:AX18"/>
    <mergeCell ref="AW17:AW18"/>
    <mergeCell ref="AV17:AV18"/>
    <mergeCell ref="AU17:AU18"/>
    <mergeCell ref="AS29:AS30"/>
    <mergeCell ref="AT29:AT30"/>
    <mergeCell ref="AT17:AT18"/>
    <mergeCell ref="AS17:AS18"/>
    <mergeCell ref="BC29:BC30"/>
    <mergeCell ref="BD29:BD30"/>
    <mergeCell ref="BG29:BG30"/>
    <mergeCell ref="AR17:AR18"/>
    <mergeCell ref="BC17:BC18"/>
    <mergeCell ref="BD17:BD18"/>
    <mergeCell ref="BE17:BE18"/>
    <mergeCell ref="BA17:BA18"/>
    <mergeCell ref="BB17:BB18"/>
    <mergeCell ref="BH29:BH30"/>
    <mergeCell ref="BI29:BI30"/>
    <mergeCell ref="AU20:AU23"/>
    <mergeCell ref="AV20:AV23"/>
    <mergeCell ref="AW20:AW23"/>
    <mergeCell ref="AX20:AX23"/>
    <mergeCell ref="AY20:AY23"/>
    <mergeCell ref="AZ20:AZ23"/>
    <mergeCell ref="BF20:BF23"/>
    <mergeCell ref="BG20:BG23"/>
    <mergeCell ref="BH20:BH23"/>
    <mergeCell ref="BI20:BI23"/>
    <mergeCell ref="AU29:AU30"/>
    <mergeCell ref="AV29:AV30"/>
    <mergeCell ref="BE29:BE30"/>
    <mergeCell ref="BF29:BF30"/>
    <mergeCell ref="BF10:BJ10"/>
    <mergeCell ref="BF14:BJ14"/>
    <mergeCell ref="BJ29:BJ30"/>
    <mergeCell ref="E15:AF40"/>
    <mergeCell ref="AK17:AK18"/>
    <mergeCell ref="AL17:AL18"/>
    <mergeCell ref="AM17:AM18"/>
    <mergeCell ref="AG29:AG30"/>
    <mergeCell ref="AH29:AH30"/>
    <mergeCell ref="AI29:AI30"/>
    <mergeCell ref="AJ29:AJ30"/>
    <mergeCell ref="AK29:AK30"/>
    <mergeCell ref="AL29:AL30"/>
    <mergeCell ref="AM29:AM30"/>
    <mergeCell ref="AW29:AW30"/>
    <mergeCell ref="AX29:AX30"/>
    <mergeCell ref="AY29:AY30"/>
    <mergeCell ref="AZ29:AZ30"/>
    <mergeCell ref="BA20:BA23"/>
    <mergeCell ref="BB20:BB23"/>
    <mergeCell ref="BC20:BC23"/>
    <mergeCell ref="BD20:BD23"/>
    <mergeCell ref="BA29:BA30"/>
    <mergeCell ref="BB29:BB30"/>
    <mergeCell ref="AQ29:AQ30"/>
    <mergeCell ref="AR29:AR30"/>
    <mergeCell ref="AQ1:AU3"/>
    <mergeCell ref="AQ10:AU10"/>
    <mergeCell ref="AQ14:AU14"/>
    <mergeCell ref="BA1:BE3"/>
    <mergeCell ref="A13:A15"/>
    <mergeCell ref="B13:B15"/>
    <mergeCell ref="C13:C15"/>
    <mergeCell ref="BA10:BE10"/>
    <mergeCell ref="BA14:BE14"/>
    <mergeCell ref="D14:D15"/>
    <mergeCell ref="AB1:AF3"/>
    <mergeCell ref="AG14:AK14"/>
    <mergeCell ref="AG1:AP3"/>
    <mergeCell ref="AG10:AP10"/>
    <mergeCell ref="A6:C6"/>
    <mergeCell ref="BE6:BJ7"/>
    <mergeCell ref="AV1:AZ3"/>
    <mergeCell ref="AV10:AZ10"/>
    <mergeCell ref="AV14:AZ14"/>
    <mergeCell ref="A11:BJ12"/>
    <mergeCell ref="D13:BJ13"/>
    <mergeCell ref="BF1:BJ3"/>
    <mergeCell ref="E14:AF14"/>
    <mergeCell ref="AL14:AP14"/>
    <mergeCell ref="AB10:AF10"/>
    <mergeCell ref="A29:A30"/>
    <mergeCell ref="C29:C30"/>
    <mergeCell ref="B29:B30"/>
    <mergeCell ref="D29:D30"/>
    <mergeCell ref="AN29:AN30"/>
    <mergeCell ref="AO29:AO30"/>
    <mergeCell ref="AP29:AP30"/>
    <mergeCell ref="AJ17:AJ18"/>
    <mergeCell ref="AK20:AK23"/>
    <mergeCell ref="AL20:AL23"/>
    <mergeCell ref="AM20:AM23"/>
    <mergeCell ref="AN20:AN23"/>
    <mergeCell ref="AO20:AO23"/>
    <mergeCell ref="AP20:AP23"/>
    <mergeCell ref="AO17:AO18"/>
  </mergeCells>
  <printOptions horizontalCentered="1"/>
  <pageMargins left="0.19685039370078741" right="0.15748031496062992" top="0.15748031496062992" bottom="0.15748031496062992" header="0.59055118110236227" footer="0.15748031496062992"/>
  <pageSetup paperSize="9" scale="2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2021-12-21T05:08:54Z</dcterms:modified>
</cp:coreProperties>
</file>