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Лист1!$A$1:$BE$77</definedName>
  </definedNames>
  <calcPr calcId="144525"/>
</workbook>
</file>

<file path=xl/calcChain.xml><?xml version="1.0" encoding="utf-8"?>
<calcChain xmlns="http://schemas.openxmlformats.org/spreadsheetml/2006/main">
  <c r="AD21" i="1" l="1"/>
  <c r="AD22" i="1"/>
  <c r="AA17" i="1" l="1"/>
  <c r="AD18" i="1"/>
  <c r="AD24" i="1" l="1"/>
  <c r="AB15" i="1" l="1"/>
  <c r="AA37" i="1"/>
  <c r="AB37" i="1"/>
  <c r="AC37" i="1"/>
  <c r="AD37" i="1"/>
  <c r="AD38" i="1"/>
  <c r="AC38" i="1"/>
  <c r="AC39" i="1"/>
  <c r="AC16" i="1"/>
  <c r="AB38" i="1"/>
  <c r="AA41" i="1"/>
  <c r="AA42" i="1" l="1"/>
  <c r="U16" i="1" l="1"/>
  <c r="U17" i="1" l="1"/>
  <c r="V21" i="1"/>
  <c r="V16" i="1" s="1"/>
  <c r="V17" i="1"/>
  <c r="V18" i="1"/>
  <c r="U39" i="1"/>
  <c r="U38" i="1"/>
  <c r="V22" i="1"/>
  <c r="V39" i="1"/>
  <c r="V19" i="1"/>
  <c r="V69" i="1"/>
  <c r="V38" i="1"/>
  <c r="R21" i="1" l="1"/>
  <c r="W21" i="1"/>
  <c r="D23" i="1"/>
  <c r="K23" i="1"/>
  <c r="AA23" i="1"/>
  <c r="AI23" i="1"/>
  <c r="AR23" i="1"/>
  <c r="AY23" i="1"/>
  <c r="R23" i="1"/>
  <c r="U23" i="1"/>
  <c r="V23" i="1"/>
  <c r="U21" i="1"/>
  <c r="U20" i="1" s="1"/>
  <c r="V20" i="1"/>
  <c r="R19" i="1" l="1"/>
  <c r="U19" i="1"/>
  <c r="D36" i="1"/>
  <c r="D35" i="1"/>
  <c r="R36" i="1"/>
  <c r="R35" i="1"/>
  <c r="AA18" i="1" l="1"/>
  <c r="D40" i="1"/>
  <c r="AU39" i="1"/>
  <c r="AT39" i="1"/>
  <c r="AK39" i="1"/>
  <c r="AL39" i="1"/>
  <c r="AL17" i="1" s="1"/>
  <c r="AA40" i="1"/>
  <c r="AD40" i="1"/>
  <c r="AD39" i="1"/>
  <c r="AR52" i="1"/>
  <c r="AM73" i="1" l="1"/>
  <c r="AE38" i="1" l="1"/>
  <c r="AT21" i="1" l="1"/>
  <c r="AU21" i="1"/>
  <c r="AV21" i="1"/>
  <c r="AM21" i="1"/>
  <c r="AE21" i="1"/>
  <c r="AE73" i="1"/>
  <c r="AR21" i="1" l="1"/>
  <c r="AI51" i="1"/>
  <c r="AA52" i="1"/>
  <c r="AA50" i="1"/>
  <c r="V72" i="1" l="1"/>
  <c r="R72" i="1" s="1"/>
  <c r="D72" i="1" s="1"/>
  <c r="R34" i="1" l="1"/>
  <c r="D34" i="1" s="1"/>
  <c r="V40" i="1" l="1"/>
  <c r="R45" i="1"/>
  <c r="D45" i="1" s="1"/>
  <c r="R44" i="1"/>
  <c r="X15" i="1" l="1"/>
  <c r="T15" i="1"/>
  <c r="U22" i="1" l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1" i="1"/>
  <c r="M19" i="1"/>
  <c r="M24" i="1"/>
  <c r="R33" i="1"/>
  <c r="D33" i="1" s="1"/>
  <c r="R18" i="1" l="1"/>
  <c r="W53" i="1"/>
  <c r="AK73" i="1" l="1"/>
  <c r="AK71" i="1" s="1"/>
  <c r="AC22" i="1"/>
  <c r="AA33" i="1"/>
  <c r="K33" i="1"/>
  <c r="V53" i="1" l="1"/>
  <c r="AM38" i="1" l="1"/>
  <c r="W38" i="1"/>
  <c r="W16" i="1" s="1"/>
  <c r="R48" i="1"/>
  <c r="K63" i="1"/>
  <c r="AY63" i="1"/>
  <c r="AL63" i="1"/>
  <c r="AI63" i="1" s="1"/>
  <c r="AD63" i="1"/>
  <c r="AA63" i="1" s="1"/>
  <c r="V63" i="1"/>
  <c r="K68" i="1"/>
  <c r="AR68" i="1"/>
  <c r="AY68" i="1"/>
  <c r="AI68" i="1"/>
  <c r="AA68" i="1"/>
  <c r="R68" i="1"/>
  <c r="R63" i="1" l="1"/>
  <c r="D63" i="1"/>
  <c r="D68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1" i="1"/>
  <c r="N70" i="1"/>
  <c r="M70" i="1"/>
  <c r="K44" i="1" l="1"/>
  <c r="D44" i="1" s="1"/>
  <c r="N69" i="1" l="1"/>
  <c r="K77" i="1"/>
  <c r="AY77" i="1"/>
  <c r="AR77" i="1"/>
  <c r="AI77" i="1"/>
  <c r="AA77" i="1"/>
  <c r="R77" i="1"/>
  <c r="D77" i="1" l="1"/>
  <c r="K70" i="1"/>
  <c r="D70" i="1" s="1"/>
  <c r="AA76" i="1"/>
  <c r="AI76" i="1"/>
  <c r="AR76" i="1"/>
  <c r="AY76" i="1"/>
  <c r="R76" i="1"/>
  <c r="K76" i="1"/>
  <c r="D76" i="1" s="1"/>
  <c r="K41" i="1" l="1"/>
  <c r="K42" i="1" l="1"/>
  <c r="R42" i="1" l="1"/>
  <c r="AY75" i="1" l="1"/>
  <c r="AR75" i="1" s="1"/>
  <c r="AI75" i="1"/>
  <c r="AA75" i="1" s="1"/>
  <c r="R75" i="1"/>
  <c r="K75" i="1"/>
  <c r="D75" i="1" s="1"/>
  <c r="R47" i="1" l="1"/>
  <c r="N62" i="1" l="1"/>
  <c r="K62" i="1" s="1"/>
  <c r="D62" i="1" s="1"/>
  <c r="M39" i="1"/>
  <c r="K67" i="1" l="1"/>
  <c r="D67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0" i="1"/>
  <c r="P60" i="1"/>
  <c r="O60" i="1"/>
  <c r="BE61" i="1"/>
  <c r="BE60" i="1" s="1"/>
  <c r="BD61" i="1"/>
  <c r="BD60" i="1" s="1"/>
  <c r="BC61" i="1"/>
  <c r="BC60" i="1" s="1"/>
  <c r="BB61" i="1"/>
  <c r="BB60" i="1" s="1"/>
  <c r="BA61" i="1"/>
  <c r="BA60" i="1" s="1"/>
  <c r="AZ61" i="1"/>
  <c r="AZ60" i="1" s="1"/>
  <c r="AX61" i="1"/>
  <c r="AX60" i="1" s="1"/>
  <c r="AW61" i="1"/>
  <c r="AW60" i="1" s="1"/>
  <c r="AV61" i="1"/>
  <c r="AV60" i="1" s="1"/>
  <c r="AU61" i="1"/>
  <c r="AU60" i="1" s="1"/>
  <c r="AT61" i="1"/>
  <c r="AT60" i="1" s="1"/>
  <c r="AS61" i="1"/>
  <c r="AS60" i="1" s="1"/>
  <c r="AQ61" i="1"/>
  <c r="AQ60" i="1" s="1"/>
  <c r="AP61" i="1"/>
  <c r="AP60" i="1" s="1"/>
  <c r="AO61" i="1"/>
  <c r="AO60" i="1" s="1"/>
  <c r="AN61" i="1"/>
  <c r="AN60" i="1" s="1"/>
  <c r="AM61" i="1"/>
  <c r="AM60" i="1" s="1"/>
  <c r="AL61" i="1"/>
  <c r="AL60" i="1" s="1"/>
  <c r="AI60" i="1" s="1"/>
  <c r="AK61" i="1"/>
  <c r="AK60" i="1" s="1"/>
  <c r="AJ61" i="1"/>
  <c r="AJ60" i="1" s="1"/>
  <c r="Z61" i="1"/>
  <c r="Z60" i="1" s="1"/>
  <c r="Y61" i="1"/>
  <c r="Y60" i="1" s="1"/>
  <c r="X61" i="1"/>
  <c r="X60" i="1" s="1"/>
  <c r="W61" i="1"/>
  <c r="AH61" i="1"/>
  <c r="AH60" i="1" s="1"/>
  <c r="AG61" i="1"/>
  <c r="AG60" i="1" s="1"/>
  <c r="AF61" i="1"/>
  <c r="AF60" i="1" s="1"/>
  <c r="AE61" i="1"/>
  <c r="AE60" i="1" s="1"/>
  <c r="AD61" i="1"/>
  <c r="AD60" i="1" s="1"/>
  <c r="AA60" i="1" s="1"/>
  <c r="AC61" i="1"/>
  <c r="AC60" i="1" s="1"/>
  <c r="AB61" i="1"/>
  <c r="AB60" i="1" s="1"/>
  <c r="V61" i="1"/>
  <c r="U61" i="1"/>
  <c r="U60" i="1" s="1"/>
  <c r="T61" i="1"/>
  <c r="T60" i="1" s="1"/>
  <c r="S61" i="1"/>
  <c r="S60" i="1" s="1"/>
  <c r="M61" i="1"/>
  <c r="M60" i="1" s="1"/>
  <c r="L61" i="1"/>
  <c r="L60" i="1" s="1"/>
  <c r="N60" i="1"/>
  <c r="BE73" i="1"/>
  <c r="BE69" i="1" s="1"/>
  <c r="BD73" i="1"/>
  <c r="BD69" i="1" s="1"/>
  <c r="BC73" i="1"/>
  <c r="BB73" i="1"/>
  <c r="BB69" i="1" s="1"/>
  <c r="BA73" i="1"/>
  <c r="BA69" i="1" s="1"/>
  <c r="AZ73" i="1"/>
  <c r="AZ69" i="1" s="1"/>
  <c r="AX73" i="1"/>
  <c r="AX69" i="1" s="1"/>
  <c r="AW73" i="1"/>
  <c r="AW69" i="1" s="1"/>
  <c r="AV73" i="1"/>
  <c r="AU73" i="1"/>
  <c r="AU69" i="1" s="1"/>
  <c r="AT73" i="1"/>
  <c r="AS73" i="1"/>
  <c r="AS69" i="1" s="1"/>
  <c r="AQ73" i="1"/>
  <c r="AQ69" i="1" s="1"/>
  <c r="AP73" i="1"/>
  <c r="AP69" i="1" s="1"/>
  <c r="AO73" i="1"/>
  <c r="AO69" i="1" s="1"/>
  <c r="AN73" i="1"/>
  <c r="AN69" i="1" s="1"/>
  <c r="AM69" i="1"/>
  <c r="AL73" i="1"/>
  <c r="AL69" i="1" s="1"/>
  <c r="AK69" i="1"/>
  <c r="AJ73" i="1"/>
  <c r="AJ69" i="1" s="1"/>
  <c r="AH73" i="1"/>
  <c r="AH69" i="1" s="1"/>
  <c r="AG73" i="1"/>
  <c r="AG69" i="1" s="1"/>
  <c r="AF73" i="1"/>
  <c r="AF69" i="1" s="1"/>
  <c r="AD73" i="1"/>
  <c r="AD69" i="1" s="1"/>
  <c r="AC73" i="1"/>
  <c r="AB73" i="1"/>
  <c r="AB69" i="1" s="1"/>
  <c r="Z73" i="1"/>
  <c r="Z69" i="1" s="1"/>
  <c r="Y73" i="1"/>
  <c r="Y69" i="1" s="1"/>
  <c r="X73" i="1"/>
  <c r="X69" i="1" s="1"/>
  <c r="W73" i="1"/>
  <c r="V73" i="1"/>
  <c r="U73" i="1"/>
  <c r="U71" i="1" s="1"/>
  <c r="T73" i="1"/>
  <c r="T69" i="1" s="1"/>
  <c r="S73" i="1"/>
  <c r="S69" i="1" s="1"/>
  <c r="Q73" i="1"/>
  <c r="Q69" i="1" s="1"/>
  <c r="P73" i="1"/>
  <c r="P69" i="1" s="1"/>
  <c r="N73" i="1"/>
  <c r="N71" i="1" s="1"/>
  <c r="N16" i="1" s="1"/>
  <c r="N15" i="1" s="1"/>
  <c r="M73" i="1"/>
  <c r="L73" i="1"/>
  <c r="L69" i="1" s="1"/>
  <c r="O73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D53" i="1"/>
  <c r="AD16" i="1" s="1"/>
  <c r="AC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G38" i="1"/>
  <c r="AG16" i="1" s="1"/>
  <c r="AF38" i="1"/>
  <c r="Z38" i="1"/>
  <c r="Z16" i="1" s="1"/>
  <c r="Z15" i="1" s="1"/>
  <c r="X38" i="1"/>
  <c r="T38" i="1"/>
  <c r="S38" i="1"/>
  <c r="S16" i="1" s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AB17" i="1" s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R53" i="1" l="1"/>
  <c r="S15" i="1"/>
  <c r="AT69" i="1"/>
  <c r="AT71" i="1"/>
  <c r="AT16" i="1" s="1"/>
  <c r="AI53" i="1"/>
  <c r="AA53" i="1"/>
  <c r="W60" i="1"/>
  <c r="V60" i="1"/>
  <c r="V15" i="1"/>
  <c r="U15" i="1"/>
  <c r="R53" i="1"/>
  <c r="D51" i="1"/>
  <c r="W69" i="1"/>
  <c r="W71" i="1"/>
  <c r="W15" i="1" s="1"/>
  <c r="M69" i="1"/>
  <c r="M71" i="1"/>
  <c r="AE69" i="1"/>
  <c r="AE16" i="1" s="1"/>
  <c r="AE71" i="1"/>
  <c r="AV69" i="1"/>
  <c r="AV71" i="1"/>
  <c r="BC69" i="1"/>
  <c r="BC16" i="1" s="1"/>
  <c r="BC15" i="1" s="1"/>
  <c r="BC71" i="1"/>
  <c r="L16" i="1"/>
  <c r="L15" i="1" s="1"/>
  <c r="AF16" i="1"/>
  <c r="O69" i="1"/>
  <c r="O71" i="1"/>
  <c r="AC69" i="1"/>
  <c r="AC71" i="1"/>
  <c r="AB16" i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3" i="1"/>
  <c r="R71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3" i="1"/>
  <c r="K71" i="1" s="1"/>
  <c r="AR61" i="1"/>
  <c r="AR60" i="1" s="1"/>
  <c r="U69" i="1"/>
  <c r="R69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AC21" i="1"/>
  <c r="Y20" i="1"/>
  <c r="X20" i="1"/>
  <c r="T20" i="1"/>
  <c r="S20" i="1"/>
  <c r="L20" i="1"/>
  <c r="M21" i="1"/>
  <c r="K31" i="1"/>
  <c r="D31" i="1" s="1"/>
  <c r="P24" i="1"/>
  <c r="AT15" i="1" l="1"/>
  <c r="R60" i="1"/>
  <c r="R16" i="1"/>
  <c r="R15" i="1" s="1"/>
  <c r="M16" i="1"/>
  <c r="M15" i="1" s="1"/>
  <c r="K69" i="1"/>
  <c r="N20" i="1"/>
  <c r="AC20" i="1"/>
  <c r="AK20" i="1"/>
  <c r="AK15" i="1"/>
  <c r="M20" i="1"/>
  <c r="AR22" i="1"/>
  <c r="AR18" i="1" s="1"/>
  <c r="AU18" i="1"/>
  <c r="D42" i="1"/>
  <c r="D41" i="1"/>
  <c r="AJ38" i="1" l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5" i="1" l="1"/>
  <c r="R65" i="1"/>
  <c r="AA65" i="1"/>
  <c r="AI65" i="1"/>
  <c r="AR65" i="1"/>
  <c r="AY65" i="1"/>
  <c r="D65" i="1" l="1"/>
  <c r="AA48" i="1" l="1"/>
  <c r="AR48" i="1"/>
  <c r="AP37" i="1"/>
  <c r="AO37" i="1"/>
  <c r="AQ24" i="1"/>
  <c r="D48" i="1" l="1"/>
  <c r="AQ37" i="1"/>
  <c r="AY74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3" i="1"/>
  <c r="AI71" i="1" s="1"/>
  <c r="AY21" i="1"/>
  <c r="AY73" i="1"/>
  <c r="AY71" i="1" s="1"/>
  <c r="AI61" i="1"/>
  <c r="AY53" i="1"/>
  <c r="AW37" i="1"/>
  <c r="AN37" i="1"/>
  <c r="AY22" i="1"/>
  <c r="AY18" i="1" s="1"/>
  <c r="AX24" i="1"/>
  <c r="AY64" i="1"/>
  <c r="AY61" i="1"/>
  <c r="AY60" i="1" s="1"/>
  <c r="AY59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A22" i="1"/>
  <c r="AA47" i="1"/>
  <c r="AA31" i="1" l="1"/>
  <c r="AI55" i="1" l="1"/>
  <c r="AA55" i="1"/>
  <c r="AA73" i="1" l="1"/>
  <c r="AA71" i="1" s="1"/>
  <c r="AR74" i="1"/>
  <c r="AI74" i="1"/>
  <c r="AA74" i="1"/>
  <c r="J69" i="1"/>
  <c r="I69" i="1"/>
  <c r="H69" i="1"/>
  <c r="G69" i="1"/>
  <c r="F69" i="1"/>
  <c r="E69" i="1"/>
  <c r="K74" i="1"/>
  <c r="R74" i="1"/>
  <c r="D74" i="1" l="1"/>
  <c r="AR73" i="1"/>
  <c r="AI69" i="1"/>
  <c r="AI64" i="1"/>
  <c r="AI59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3" i="1"/>
  <c r="AR71" i="1"/>
  <c r="D71" i="1" s="1"/>
  <c r="AR69" i="1"/>
  <c r="AY69" i="1"/>
  <c r="AM37" i="1"/>
  <c r="AK37" i="1"/>
  <c r="AI24" i="1"/>
  <c r="AI38" i="1"/>
  <c r="AJ37" i="1"/>
  <c r="AA69" i="1"/>
  <c r="AI39" i="1"/>
  <c r="AI22" i="1"/>
  <c r="AI18" i="1" s="1"/>
  <c r="AI21" i="1" l="1"/>
  <c r="AL20" i="1"/>
  <c r="AI20" i="1" s="1"/>
  <c r="D69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20" i="1"/>
  <c r="AA20" i="1" s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4" i="1" l="1"/>
  <c r="AA59" i="1"/>
  <c r="AA58" i="1"/>
  <c r="AA57" i="1"/>
  <c r="AA56" i="1"/>
  <c r="AA54" i="1"/>
  <c r="AA46" i="1"/>
  <c r="AA30" i="1"/>
  <c r="AA28" i="1"/>
  <c r="AA27" i="1"/>
  <c r="AA26" i="1"/>
  <c r="AA25" i="1"/>
  <c r="AR64" i="1"/>
  <c r="AR59" i="1"/>
  <c r="AR58" i="1"/>
  <c r="AR57" i="1"/>
  <c r="AR56" i="1"/>
  <c r="AR54" i="1"/>
  <c r="AR46" i="1"/>
  <c r="AR30" i="1"/>
  <c r="AR28" i="1"/>
  <c r="AR27" i="1"/>
  <c r="AR26" i="1"/>
  <c r="AR25" i="1"/>
  <c r="K64" i="1"/>
  <c r="K59" i="1"/>
  <c r="K58" i="1"/>
  <c r="K57" i="1"/>
  <c r="K56" i="1"/>
  <c r="K55" i="1"/>
  <c r="K54" i="1"/>
  <c r="K46" i="1"/>
  <c r="K30" i="1"/>
  <c r="K29" i="1"/>
  <c r="K27" i="1"/>
  <c r="K25" i="1"/>
  <c r="R64" i="1" l="1"/>
  <c r="D64" i="1" s="1"/>
  <c r="R59" i="1"/>
  <c r="D59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1" i="1"/>
  <c r="G60" i="1" s="1"/>
  <c r="G53" i="1"/>
  <c r="G37" i="1"/>
  <c r="G21" i="1"/>
  <c r="G17" i="1"/>
  <c r="F61" i="1"/>
  <c r="F60" i="1" s="1"/>
  <c r="F53" i="1"/>
  <c r="F37" i="1"/>
  <c r="F30" i="1"/>
  <c r="F25" i="1"/>
  <c r="F17" i="1"/>
  <c r="E61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1" i="1"/>
  <c r="AS37" i="1"/>
  <c r="AR37" i="1" s="1"/>
  <c r="AR38" i="1"/>
  <c r="H53" i="1"/>
  <c r="H16" i="1" s="1"/>
  <c r="H15" i="1" s="1"/>
  <c r="E60" i="1"/>
  <c r="K21" i="1"/>
  <c r="K61" i="1"/>
  <c r="K60" i="1" s="1"/>
  <c r="R61" i="1"/>
  <c r="W37" i="1"/>
  <c r="F21" i="1"/>
  <c r="F20" i="1" s="1"/>
  <c r="G20" i="1"/>
  <c r="E20" i="1"/>
  <c r="G16" i="1"/>
  <c r="G15" i="1" s="1"/>
  <c r="D60" i="1" l="1"/>
  <c r="D61" i="1"/>
  <c r="K20" i="1"/>
  <c r="E37" i="1"/>
  <c r="K17" i="1"/>
  <c r="D17" i="1" s="1"/>
  <c r="F16" i="1"/>
  <c r="F15" i="1" s="1"/>
  <c r="E15" i="1"/>
  <c r="R22" i="1"/>
  <c r="D22" i="1" l="1"/>
  <c r="D20" i="1"/>
  <c r="AA21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AA38" i="1"/>
  <c r="D38" i="1"/>
  <c r="AC15" i="1"/>
  <c r="AA15" i="1" s="1"/>
  <c r="AA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<sst xmlns="http://schemas.openxmlformats.org/spreadsheetml/2006/main" count="214" uniqueCount="74">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</sst>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0" fontId="1" fillId="0" borderId="0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1" fillId="0" borderId="1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0" fillId="0" borderId="8" xfId="0" applyFont="1" applyFill="1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9"/>
  <sheetViews>
    <sheetView tabSelected="1" view="pageBreakPreview" topLeftCell="A6" zoomScale="50" zoomScaleNormal="54" zoomScaleSheetLayoutView="50" workbookViewId="0">
      <pane xSplit="3900" ySplit="5085" topLeftCell="A16" activePane="topRight"/>
      <selection activeCell="B41" sqref="B41"/>
      <selection pane="topRight" activeCell="D15" sqref="D15"/>
      <selection pane="bottomLeft" activeCell="A27" sqref="A27:XFD27"/>
      <selection pane="bottomRight" activeCell="AD22" sqref="AD22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00"/>
      <c r="AY1" s="101"/>
      <c r="AZ1" s="101"/>
      <c r="BA1" s="101"/>
      <c r="BB1" s="101"/>
      <c r="BC1" s="101"/>
      <c r="BD1" s="101"/>
      <c r="BE1" s="101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01"/>
      <c r="AY2" s="101"/>
      <c r="AZ2" s="101"/>
      <c r="BA2" s="101"/>
      <c r="BB2" s="101"/>
      <c r="BC2" s="101"/>
      <c r="BD2" s="101"/>
      <c r="BE2" s="101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00" t="s">
        <v>72</v>
      </c>
      <c r="AZ3" s="100"/>
      <c r="BA3" s="100"/>
      <c r="BB3" s="100"/>
      <c r="BC3" s="100"/>
      <c r="BD3" s="100"/>
      <c r="BE3" s="100"/>
    </row>
    <row r="4" spans="1:59" s="6" customFormat="1" ht="96.75" customHeight="1" x14ac:dyDescent="0.25">
      <c r="K4" s="25"/>
      <c r="R4" s="25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00"/>
      <c r="AZ4" s="100"/>
      <c r="BA4" s="100"/>
      <c r="BB4" s="100"/>
      <c r="BC4" s="100"/>
      <c r="BD4" s="100"/>
      <c r="BE4" s="100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00" t="s">
        <v>68</v>
      </c>
      <c r="AZ5" s="102"/>
      <c r="BA5" s="102"/>
      <c r="BB5" s="102"/>
      <c r="BC5" s="102"/>
      <c r="BD5" s="102"/>
      <c r="BE5" s="102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02"/>
      <c r="AZ6" s="102"/>
      <c r="BA6" s="102"/>
      <c r="BB6" s="102"/>
      <c r="BC6" s="102"/>
      <c r="BD6" s="102"/>
      <c r="BE6" s="102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02"/>
      <c r="AZ7" s="102"/>
      <c r="BA7" s="102"/>
      <c r="BB7" s="102"/>
      <c r="BC7" s="102"/>
      <c r="BD7" s="102"/>
      <c r="BE7" s="102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03" t="s">
        <v>19</v>
      </c>
      <c r="Z8" s="103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02"/>
      <c r="AZ8" s="102"/>
      <c r="BA8" s="102"/>
      <c r="BB8" s="102"/>
      <c r="BC8" s="102"/>
      <c r="BD8" s="102"/>
      <c r="BE8" s="102"/>
      <c r="BF8" s="37"/>
    </row>
    <row r="9" spans="1:59" ht="39.75" customHeight="1" x14ac:dyDescent="0.45">
      <c r="A9" s="110" t="s">
        <v>58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  <c r="R9" s="110"/>
      <c r="S9" s="110"/>
      <c r="T9" s="110"/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0"/>
      <c r="AK9" s="110"/>
      <c r="AL9" s="110"/>
      <c r="AM9" s="110"/>
      <c r="AN9" s="110"/>
      <c r="AO9" s="110"/>
      <c r="AP9" s="110"/>
      <c r="AQ9" s="110"/>
      <c r="AR9" s="110"/>
      <c r="AS9" s="110"/>
      <c r="AT9" s="110"/>
      <c r="AU9" s="110"/>
      <c r="AV9" s="110"/>
      <c r="AW9" s="110"/>
      <c r="AX9" s="110"/>
      <c r="AY9" s="110"/>
      <c r="AZ9" s="110"/>
      <c r="BA9" s="110"/>
      <c r="BB9" s="110"/>
      <c r="BC9" s="110"/>
      <c r="BD9" s="110"/>
      <c r="BE9" s="110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12" t="s">
        <v>4</v>
      </c>
      <c r="B11" s="112" t="s">
        <v>5</v>
      </c>
      <c r="C11" s="112" t="s">
        <v>0</v>
      </c>
      <c r="D11" s="112" t="s">
        <v>1</v>
      </c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04"/>
      <c r="BF11" s="37"/>
      <c r="BG11" s="85"/>
    </row>
    <row r="12" spans="1:59" ht="25.15" customHeight="1" x14ac:dyDescent="0.2">
      <c r="A12" s="116"/>
      <c r="B12" s="116"/>
      <c r="C12" s="112"/>
      <c r="D12" s="112" t="s">
        <v>2</v>
      </c>
      <c r="E12" s="112"/>
      <c r="F12" s="112"/>
      <c r="G12" s="112"/>
      <c r="H12" s="112"/>
      <c r="I12" s="112"/>
      <c r="J12" s="112"/>
      <c r="K12" s="112" t="s">
        <v>32</v>
      </c>
      <c r="L12" s="112"/>
      <c r="M12" s="112"/>
      <c r="N12" s="112"/>
      <c r="O12" s="112"/>
      <c r="P12" s="112"/>
      <c r="Q12" s="112"/>
      <c r="R12" s="112" t="s">
        <v>31</v>
      </c>
      <c r="S12" s="112"/>
      <c r="T12" s="112"/>
      <c r="U12" s="112"/>
      <c r="V12" s="112"/>
      <c r="W12" s="112"/>
      <c r="X12" s="112"/>
      <c r="Y12" s="112"/>
      <c r="Z12" s="112"/>
      <c r="AA12" s="112" t="s">
        <v>30</v>
      </c>
      <c r="AB12" s="119"/>
      <c r="AC12" s="119"/>
      <c r="AD12" s="119"/>
      <c r="AE12" s="119"/>
      <c r="AF12" s="119"/>
      <c r="AG12" s="119"/>
      <c r="AH12" s="119"/>
      <c r="AI12" s="108" t="s">
        <v>29</v>
      </c>
      <c r="AJ12" s="109"/>
      <c r="AK12" s="109"/>
      <c r="AL12" s="109"/>
      <c r="AM12" s="109"/>
      <c r="AN12" s="109"/>
      <c r="AO12" s="109"/>
      <c r="AP12" s="109"/>
      <c r="AQ12" s="115"/>
      <c r="AR12" s="104" t="s">
        <v>28</v>
      </c>
      <c r="AS12" s="105"/>
      <c r="AT12" s="105"/>
      <c r="AU12" s="105"/>
      <c r="AV12" s="105"/>
      <c r="AW12" s="105"/>
      <c r="AX12" s="106"/>
      <c r="AY12" s="108" t="s">
        <v>27</v>
      </c>
      <c r="AZ12" s="109"/>
      <c r="BA12" s="109"/>
      <c r="BB12" s="109"/>
      <c r="BC12" s="109"/>
      <c r="BD12" s="109"/>
      <c r="BE12" s="109"/>
      <c r="BF12" s="37"/>
    </row>
    <row r="13" spans="1:59" ht="138" customHeight="1" x14ac:dyDescent="0.2">
      <c r="A13" s="116"/>
      <c r="B13" s="116"/>
      <c r="C13" s="112"/>
      <c r="D13" s="112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33" t="s">
        <v>59</v>
      </c>
      <c r="B15" s="40"/>
      <c r="C15" s="40" t="s">
        <v>6</v>
      </c>
      <c r="D15" s="41">
        <f>K15+R15+AA15+AI15+AR15+AY15</f>
        <v>1030366.2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142248.09999999998</v>
      </c>
      <c r="AB15" s="41">
        <f>AB16+AB17+AB18</f>
        <v>24682.899999999998</v>
      </c>
      <c r="AC15" s="41">
        <f>AC16+AC17+AC18</f>
        <v>58553</v>
      </c>
      <c r="AD15" s="81">
        <f t="shared" ref="AD15:AH15" si="2">AD16+AD17+AD18</f>
        <v>53986.2</v>
      </c>
      <c r="AE15" s="41">
        <f t="shared" si="2"/>
        <v>4777.2</v>
      </c>
      <c r="AF15" s="41">
        <f t="shared" si="2"/>
        <v>66.900000000000006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87870.599999999991</v>
      </c>
      <c r="AJ15" s="41">
        <f t="shared" ref="AJ15:AQ15" si="3">AJ16+AJ17+AJ18</f>
        <v>0</v>
      </c>
      <c r="AK15" s="41">
        <f t="shared" si="3"/>
        <v>43768.5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71029.499999999985</v>
      </c>
      <c r="AS15" s="41">
        <f t="shared" ref="AS15:AX15" si="4">AS16+AS17+AS18</f>
        <v>0</v>
      </c>
      <c r="AT15" s="41">
        <f t="shared" si="4"/>
        <v>30485.200000000001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34"/>
      <c r="B16" s="40" t="s">
        <v>7</v>
      </c>
      <c r="C16" s="40" t="s">
        <v>7</v>
      </c>
      <c r="D16" s="41">
        <f>K16+R16+AA16+AI16+AR16+AY16</f>
        <v>688606.39999999991</v>
      </c>
      <c r="E16" s="41" t="e">
        <f t="shared" ref="E16:J16" si="6">E21+E38+E53+E59+E61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L21+L38+L53+L61</f>
        <v>13597.4</v>
      </c>
      <c r="M16" s="41">
        <f>M21+M38+M53+M71+AP21</f>
        <v>99716.4</v>
      </c>
      <c r="N16" s="41">
        <f>N21+N38+N53+N61+N71</f>
        <v>37369.5</v>
      </c>
      <c r="O16" s="41">
        <f>O21+O38+O53+O61+O69</f>
        <v>31442.2</v>
      </c>
      <c r="P16" s="41">
        <f t="shared" ref="P16:Q16" si="9">P21+P38+P53+P61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S21+S38+S53+S61+S69</f>
        <v>77906.3</v>
      </c>
      <c r="T16" s="95">
        <v>0</v>
      </c>
      <c r="U16" s="95">
        <f>U21+U38+U53+U69</f>
        <v>86764.1</v>
      </c>
      <c r="V16" s="95">
        <f>V21+V38+V53+V61</f>
        <v>51650.599999999991</v>
      </c>
      <c r="W16" s="95">
        <f>W38+W53+W61+W71+W21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87638.699999999983</v>
      </c>
      <c r="AB16" s="41">
        <f t="shared" ref="AB16:AH16" si="10">AB21+AB38+AB53+AB61</f>
        <v>17024.099999999999</v>
      </c>
      <c r="AC16" s="41">
        <f>AC21+AC38+AC53+AC61+AC69</f>
        <v>31978.1</v>
      </c>
      <c r="AD16" s="81">
        <f>AD21+AD38+AD53+AD61</f>
        <v>33610.5</v>
      </c>
      <c r="AE16" s="41">
        <f>AE21+AE38+AE53+AE61+AE69</f>
        <v>4777.2</v>
      </c>
      <c r="AF16" s="41">
        <f t="shared" si="10"/>
        <v>66.900000000000006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66236.299999999988</v>
      </c>
      <c r="AJ16" s="41">
        <f t="shared" ref="AJ16:AQ16" si="11">AJ21+AJ38+AJ53+AJ61</f>
        <v>0</v>
      </c>
      <c r="AK16" s="41">
        <f>AK21+AK38+AK53+AK61+AK69</f>
        <v>30492.899999999998</v>
      </c>
      <c r="AL16" s="41">
        <f t="shared" si="11"/>
        <v>30049.4</v>
      </c>
      <c r="AM16" s="41">
        <f>AM21+AM38+AM53+AM61+AM69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61229.5</v>
      </c>
      <c r="AS16" s="41">
        <f t="shared" ref="AS16:AX16" si="12">AS21+AS38+AS53+AS61</f>
        <v>0</v>
      </c>
      <c r="AT16" s="41">
        <f>AT21+AT53+AT71</f>
        <v>30485.200000000001</v>
      </c>
      <c r="AU16" s="41">
        <f t="shared" si="12"/>
        <v>25050.300000000003</v>
      </c>
      <c r="AV16" s="41">
        <f>AV21+AV38+AV53+AV61+AV69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AZ21+AZ38+AZ53+AZ61</f>
        <v>0</v>
      </c>
      <c r="BA16" s="41">
        <f t="shared" si="13"/>
        <v>0</v>
      </c>
      <c r="BB16" s="41">
        <f t="shared" si="13"/>
        <v>26985.600000000002</v>
      </c>
      <c r="BC16" s="41">
        <f>BC21+BC38+BC53+BC61+BC69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34"/>
      <c r="B17" s="40" t="s">
        <v>11</v>
      </c>
      <c r="C17" s="40" t="s">
        <v>11</v>
      </c>
      <c r="D17" s="41">
        <f>K17+R17+AA17+AI17+AR17+AY17</f>
        <v>229751.69999999995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V39+V63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AC17+AD17+AB17</f>
        <v>35939.800000000003</v>
      </c>
      <c r="AB17" s="41">
        <f t="shared" si="15"/>
        <v>7658.8</v>
      </c>
      <c r="AC17" s="41">
        <f t="shared" si="15"/>
        <v>26574.9</v>
      </c>
      <c r="AD17" s="81">
        <f>AD39</f>
        <v>1706.1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34"/>
      <c r="B18" s="40" t="s">
        <v>18</v>
      </c>
      <c r="C18" s="40" t="s">
        <v>18</v>
      </c>
      <c r="D18" s="41">
        <f>K18+R18+AA18+AI18+AR18+AY18</f>
        <v>76642.900000000009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V22+V40+V72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</f>
        <v>18669.600000000002</v>
      </c>
      <c r="AB18" s="41">
        <f t="shared" si="17"/>
        <v>0</v>
      </c>
      <c r="AC18" s="41">
        <f t="shared" si="17"/>
        <v>0</v>
      </c>
      <c r="AD18" s="81">
        <f>AD22+AD40</f>
        <v>18669.600000000002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35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M77</f>
        <v>162.30000000000001</v>
      </c>
      <c r="N19" s="41">
        <f>N77+N67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23" t="s">
        <v>33</v>
      </c>
      <c r="B20" s="40"/>
      <c r="C20" s="86" t="s">
        <v>6</v>
      </c>
      <c r="D20" s="81">
        <f t="shared" ref="D20:D21" si="19">K20+R20+AA20+AI20+AR20+AY20</f>
        <v>236836.7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40322.6</v>
      </c>
      <c r="AB20" s="81">
        <f t="shared" ref="AB20:AH20" si="21">AB21+AB22</f>
        <v>0</v>
      </c>
      <c r="AC20" s="81">
        <f t="shared" si="21"/>
        <v>10986.1</v>
      </c>
      <c r="AD20" s="81">
        <f t="shared" si="21"/>
        <v>29286.5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32"/>
      <c r="B21" s="40" t="s">
        <v>10</v>
      </c>
      <c r="C21" s="40" t="s">
        <v>7</v>
      </c>
      <c r="D21" s="41">
        <f t="shared" si="19"/>
        <v>129097.7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22073</v>
      </c>
      <c r="AB21" s="41">
        <v>0</v>
      </c>
      <c r="AC21" s="41">
        <f>AC30</f>
        <v>10986.1</v>
      </c>
      <c r="AD21" s="81">
        <f>AD25+AD28+AD31</f>
        <v>11036.9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32"/>
      <c r="B22" s="40" t="s">
        <v>18</v>
      </c>
      <c r="C22" s="40" t="s">
        <v>18</v>
      </c>
      <c r="D22" s="41">
        <f>K22+R22+AA22+AI22+AR22+AY22</f>
        <v>73166.400000000009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 t="shared" ref="AA22" si="27">AB22+AC22+AD22+AE22+AF22+AG22+AH22</f>
        <v>18249.600000000002</v>
      </c>
      <c r="AB22" s="41">
        <f t="shared" ref="AB22:AH22" si="28">AB26+AB29</f>
        <v>0</v>
      </c>
      <c r="AC22" s="41">
        <f>AC33</f>
        <v>0</v>
      </c>
      <c r="AD22" s="81">
        <f>AD27+AD26+AD29</f>
        <v>18249.600000000002</v>
      </c>
      <c r="AE22" s="41"/>
      <c r="AF22" s="41">
        <f t="shared" si="28"/>
        <v>0</v>
      </c>
      <c r="AG22" s="41">
        <f t="shared" si="28"/>
        <v>0</v>
      </c>
      <c r="AH22" s="41">
        <f t="shared" si="28"/>
        <v>0</v>
      </c>
      <c r="AI22" s="41">
        <f t="shared" ref="AI22:AI28" si="29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30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24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11" t="s">
        <v>40</v>
      </c>
      <c r="B24" s="40" t="s">
        <v>24</v>
      </c>
      <c r="C24" s="40"/>
      <c r="D24" s="41">
        <f>K24+R24+AA24+AI24+AR24+AY24</f>
        <v>53505.5</v>
      </c>
      <c r="E24" s="41">
        <f>E25+E26</f>
        <v>3476.8</v>
      </c>
      <c r="F24" s="41">
        <f t="shared" ref="F24:J24" si="31">F25+F26</f>
        <v>3772.17</v>
      </c>
      <c r="G24" s="41">
        <f t="shared" si="31"/>
        <v>13011.2</v>
      </c>
      <c r="H24" s="41">
        <f t="shared" si="31"/>
        <v>0</v>
      </c>
      <c r="I24" s="41">
        <f t="shared" si="31"/>
        <v>0</v>
      </c>
      <c r="J24" s="41">
        <f t="shared" si="31"/>
        <v>0</v>
      </c>
      <c r="K24" s="41">
        <f>L24+M24+N24+O24+P24+Q24</f>
        <v>11244.5</v>
      </c>
      <c r="L24" s="41">
        <f>L25+L26</f>
        <v>0</v>
      </c>
      <c r="M24" s="41">
        <f t="shared" ref="M24:Q24" si="32">M25+M26</f>
        <v>0</v>
      </c>
      <c r="N24" s="41">
        <f t="shared" si="32"/>
        <v>11244.5</v>
      </c>
      <c r="O24" s="41">
        <f t="shared" si="32"/>
        <v>0</v>
      </c>
      <c r="P24" s="41">
        <f>P25+P26</f>
        <v>0</v>
      </c>
      <c r="Q24" s="41">
        <f t="shared" si="32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3">T25+T26</f>
        <v>0</v>
      </c>
      <c r="U24" s="41">
        <f t="shared" si="33"/>
        <v>0</v>
      </c>
      <c r="V24" s="41">
        <f>V25+V26</f>
        <v>21139.8</v>
      </c>
      <c r="W24" s="41">
        <f t="shared" si="33"/>
        <v>50</v>
      </c>
      <c r="X24" s="41">
        <f t="shared" si="33"/>
        <v>0</v>
      </c>
      <c r="Y24" s="41">
        <f t="shared" si="33"/>
        <v>0</v>
      </c>
      <c r="Z24" s="41">
        <f t="shared" si="33"/>
        <v>0</v>
      </c>
      <c r="AA24" s="41">
        <f>AB24+AC24+AD24+AE24+AH24</f>
        <v>8972.1</v>
      </c>
      <c r="AB24" s="41">
        <f>AB25+AB26</f>
        <v>0</v>
      </c>
      <c r="AC24" s="41">
        <f t="shared" ref="AC24:AH24" si="34">AC25+AC26</f>
        <v>0</v>
      </c>
      <c r="AD24" s="81">
        <f>AD25+AD26</f>
        <v>8922.1</v>
      </c>
      <c r="AE24" s="41">
        <f t="shared" si="34"/>
        <v>50</v>
      </c>
      <c r="AF24" s="41">
        <f>AF25+AF26</f>
        <v>0</v>
      </c>
      <c r="AG24" s="41">
        <f>AG25+AG26</f>
        <v>0</v>
      </c>
      <c r="AH24" s="41">
        <f t="shared" si="34"/>
        <v>0</v>
      </c>
      <c r="AI24" s="41">
        <f t="shared" si="29"/>
        <v>6049.1</v>
      </c>
      <c r="AJ24" s="41">
        <f>AJ25+AJ26</f>
        <v>0</v>
      </c>
      <c r="AK24" s="41">
        <f t="shared" ref="AK24:AQ24" si="35">AK25+AK26</f>
        <v>0</v>
      </c>
      <c r="AL24" s="41">
        <f t="shared" si="35"/>
        <v>5999.1</v>
      </c>
      <c r="AM24" s="41">
        <f t="shared" si="35"/>
        <v>50</v>
      </c>
      <c r="AN24" s="41">
        <v>0</v>
      </c>
      <c r="AO24" s="41">
        <v>0</v>
      </c>
      <c r="AP24" s="41">
        <v>0</v>
      </c>
      <c r="AQ24" s="41">
        <f t="shared" si="35"/>
        <v>0</v>
      </c>
      <c r="AR24" s="41">
        <f t="shared" ref="AR24:AR28" si="36">AS24+AT24+AU24+AV24+BE24</f>
        <v>3050</v>
      </c>
      <c r="AS24" s="41">
        <f>AS25+AS26</f>
        <v>0</v>
      </c>
      <c r="AT24" s="41">
        <f t="shared" ref="AT24:AV24" si="37">AT25+AT26</f>
        <v>0</v>
      </c>
      <c r="AU24" s="41">
        <f t="shared" si="37"/>
        <v>3000</v>
      </c>
      <c r="AV24" s="41">
        <f t="shared" si="37"/>
        <v>50</v>
      </c>
      <c r="AW24" s="41">
        <f>AW25</f>
        <v>0</v>
      </c>
      <c r="AX24" s="41">
        <f t="shared" ref="AX24" si="38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9">BA25</f>
        <v>0</v>
      </c>
      <c r="BB24" s="41">
        <f t="shared" si="39"/>
        <v>3000</v>
      </c>
      <c r="BC24" s="41">
        <f t="shared" si="39"/>
        <v>0</v>
      </c>
      <c r="BD24" s="41">
        <f t="shared" si="39"/>
        <v>0</v>
      </c>
      <c r="BE24" s="41">
        <f t="shared" si="39"/>
        <v>0</v>
      </c>
    </row>
    <row r="25" spans="1:58" ht="125.25" customHeight="1" x14ac:dyDescent="0.2">
      <c r="A25" s="111"/>
      <c r="B25" s="40" t="s">
        <v>20</v>
      </c>
      <c r="C25" s="40" t="s">
        <v>7</v>
      </c>
      <c r="D25" s="41">
        <f>K25+R25+AA25+AI25+AR25+AY25</f>
        <v>44174.5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40">AB25+AC25+AD25+AE25+AH25</f>
        <v>8520.1</v>
      </c>
      <c r="AB25" s="41">
        <v>0</v>
      </c>
      <c r="AC25" s="41">
        <v>0</v>
      </c>
      <c r="AD25" s="81">
        <v>8470.1</v>
      </c>
      <c r="AE25" s="41">
        <v>50</v>
      </c>
      <c r="AF25" s="41">
        <v>0</v>
      </c>
      <c r="AG25" s="41">
        <v>0</v>
      </c>
      <c r="AH25" s="41">
        <v>0</v>
      </c>
      <c r="AI25" s="41">
        <f t="shared" si="29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6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1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11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40"/>
        <v>452</v>
      </c>
      <c r="AB26" s="41">
        <v>0</v>
      </c>
      <c r="AC26" s="41">
        <v>0</v>
      </c>
      <c r="AD26" s="81">
        <v>452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1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40" t="s">
        <v>7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13" t="s">
        <v>41</v>
      </c>
      <c r="B28" s="40" t="s">
        <v>65</v>
      </c>
      <c r="C28" s="40" t="s">
        <v>7</v>
      </c>
      <c r="D28" s="41">
        <f>K28+R28+AA28+AI28+AR28+AY28</f>
        <v>11357.3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2145.9</v>
      </c>
      <c r="AB28" s="41">
        <v>0</v>
      </c>
      <c r="AC28" s="41">
        <v>0</v>
      </c>
      <c r="AD28" s="81">
        <v>2145.9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14"/>
      <c r="B29" s="40" t="s">
        <v>18</v>
      </c>
      <c r="C29" s="40" t="s">
        <v>18</v>
      </c>
      <c r="D29" s="41">
        <f>K29+R29+AA29+AI29+AR29+AY29</f>
        <v>63140.600000000006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17724.2</v>
      </c>
      <c r="AB29" s="41">
        <v>0</v>
      </c>
      <c r="AC29" s="41">
        <v>0</v>
      </c>
      <c r="AD29" s="81">
        <v>17724.2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73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40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13" t="s">
        <v>42</v>
      </c>
      <c r="B31" s="107" t="s">
        <v>20</v>
      </c>
      <c r="C31" s="107" t="s">
        <v>7</v>
      </c>
      <c r="D31" s="98">
        <f>K31</f>
        <v>0</v>
      </c>
      <c r="E31" s="41"/>
      <c r="F31" s="41"/>
      <c r="G31" s="41"/>
      <c r="H31" s="41"/>
      <c r="I31" s="41"/>
      <c r="J31" s="41"/>
      <c r="K31" s="98">
        <f>N31</f>
        <v>0</v>
      </c>
      <c r="L31" s="98">
        <v>0</v>
      </c>
      <c r="M31" s="98">
        <v>0</v>
      </c>
      <c r="N31" s="98">
        <v>0</v>
      </c>
      <c r="O31" s="98">
        <v>0</v>
      </c>
      <c r="P31" s="98">
        <v>0</v>
      </c>
      <c r="Q31" s="98">
        <v>0</v>
      </c>
      <c r="R31" s="98">
        <f>S32+T32+U31+V31+W32+Y31+Z32</f>
        <v>0</v>
      </c>
      <c r="S31" s="98">
        <v>0</v>
      </c>
      <c r="T31" s="98">
        <v>0</v>
      </c>
      <c r="U31" s="98">
        <v>0</v>
      </c>
      <c r="V31" s="98">
        <v>0</v>
      </c>
      <c r="W31" s="98">
        <v>0</v>
      </c>
      <c r="X31" s="98">
        <v>0</v>
      </c>
      <c r="Y31" s="98">
        <v>0</v>
      </c>
      <c r="Z31" s="98"/>
      <c r="AA31" s="98">
        <f>AC31+AD31+AF31</f>
        <v>420.9</v>
      </c>
      <c r="AB31" s="98">
        <v>0</v>
      </c>
      <c r="AC31" s="98">
        <v>0</v>
      </c>
      <c r="AD31" s="120">
        <v>420.9</v>
      </c>
      <c r="AE31" s="98">
        <v>0</v>
      </c>
      <c r="AF31" s="98">
        <v>0</v>
      </c>
      <c r="AG31" s="98">
        <v>0</v>
      </c>
      <c r="AH31" s="98">
        <v>0</v>
      </c>
      <c r="AI31" s="98">
        <f>AJ31+AK31+AL31+AM31+AQ31+AN31</f>
        <v>0</v>
      </c>
      <c r="AJ31" s="98">
        <v>0</v>
      </c>
      <c r="AK31" s="98">
        <v>0</v>
      </c>
      <c r="AL31" s="98">
        <v>0</v>
      </c>
      <c r="AM31" s="98">
        <v>0</v>
      </c>
      <c r="AN31" s="98">
        <v>0</v>
      </c>
      <c r="AO31" s="98">
        <v>0</v>
      </c>
      <c r="AP31" s="98">
        <v>0</v>
      </c>
      <c r="AQ31" s="98">
        <v>0</v>
      </c>
      <c r="AR31" s="98">
        <f>AS31+AT31+AU31+AV31+BE31</f>
        <v>0</v>
      </c>
      <c r="AS31" s="98">
        <v>0</v>
      </c>
      <c r="AT31" s="98">
        <v>0</v>
      </c>
      <c r="AU31" s="98">
        <v>0</v>
      </c>
      <c r="AV31" s="98">
        <v>0</v>
      </c>
      <c r="AW31" s="98">
        <v>0</v>
      </c>
      <c r="AX31" s="98">
        <v>0</v>
      </c>
      <c r="AY31" s="98">
        <f>AZ31+BB31+BC31+BE31+BK32</f>
        <v>0</v>
      </c>
      <c r="AZ31" s="98">
        <v>0</v>
      </c>
      <c r="BA31" s="98">
        <v>0</v>
      </c>
      <c r="BB31" s="98">
        <v>0</v>
      </c>
      <c r="BC31" s="98">
        <v>0</v>
      </c>
      <c r="BD31" s="98">
        <v>0</v>
      </c>
      <c r="BE31" s="98">
        <v>0</v>
      </c>
    </row>
    <row r="32" spans="1:58" ht="21" customHeight="1" x14ac:dyDescent="0.2">
      <c r="A32" s="113"/>
      <c r="B32" s="99"/>
      <c r="C32" s="99"/>
      <c r="D32" s="99"/>
      <c r="E32" s="41"/>
      <c r="F32" s="41"/>
      <c r="G32" s="41"/>
      <c r="H32" s="41"/>
      <c r="I32" s="41"/>
      <c r="J32" s="41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121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99"/>
      <c r="AT32" s="99"/>
      <c r="AU32" s="99"/>
      <c r="AV32" s="99"/>
      <c r="AW32" s="99"/>
      <c r="AX32" s="99"/>
      <c r="AY32" s="99"/>
      <c r="AZ32" s="99"/>
      <c r="BA32" s="99"/>
      <c r="BB32" s="99"/>
      <c r="BC32" s="99"/>
      <c r="BD32" s="99"/>
      <c r="BE32" s="99"/>
    </row>
    <row r="33" spans="1:59" ht="135.75" customHeight="1" x14ac:dyDescent="0.2">
      <c r="A33" s="123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0</v>
      </c>
      <c r="AB33" s="58">
        <v>0</v>
      </c>
      <c r="AC33" s="58">
        <v>0</v>
      </c>
      <c r="AD33" s="82">
        <v>0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24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28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24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13" t="s">
        <v>45</v>
      </c>
      <c r="B37" s="40"/>
      <c r="C37" s="40" t="s">
        <v>6</v>
      </c>
      <c r="D37" s="41">
        <f>K37+R37+AA37+AI37+AR37</f>
        <v>460590.59999999992</v>
      </c>
      <c r="E37" s="41" t="e">
        <f t="shared" ref="E37:G37" si="42">SUM(E38)</f>
        <v>#REF!</v>
      </c>
      <c r="F37" s="41" t="e">
        <f t="shared" si="42"/>
        <v>#REF!</v>
      </c>
      <c r="G37" s="41" t="e">
        <f t="shared" si="42"/>
        <v>#REF!</v>
      </c>
      <c r="H37" s="41" t="e">
        <f t="shared" ref="H37" si="43">SUM(H38)</f>
        <v>#REF!</v>
      </c>
      <c r="I37" s="41" t="e">
        <f t="shared" ref="I37" si="44">SUM(I38)</f>
        <v>#REF!</v>
      </c>
      <c r="J37" s="41" t="e">
        <f t="shared" ref="J37" si="45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6">SUM(O38)</f>
        <v>100</v>
      </c>
      <c r="P37" s="41">
        <f t="shared" ref="P37" si="47">SUM(P38)</f>
        <v>0</v>
      </c>
      <c r="Q37" s="41">
        <f t="shared" ref="Q37" si="48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</f>
        <v>55871.899999999994</v>
      </c>
      <c r="AB37" s="41">
        <f>SUM(AB38:AB39)</f>
        <v>24682.899999999998</v>
      </c>
      <c r="AC37" s="41">
        <f>SUM(AC38:AC39)</f>
        <v>28085.300000000003</v>
      </c>
      <c r="AD37" s="81">
        <f>AD39+AD40+AD38</f>
        <v>2503.6999999999998</v>
      </c>
      <c r="AE37" s="41">
        <f t="shared" ref="AE37:AH37" si="49">SUM(AE38:AE39)</f>
        <v>600</v>
      </c>
      <c r="AF37" s="41">
        <f t="shared" si="49"/>
        <v>0</v>
      </c>
      <c r="AG37" s="41">
        <f t="shared" si="49"/>
        <v>0</v>
      </c>
      <c r="AH37" s="41">
        <f t="shared" si="49"/>
        <v>0</v>
      </c>
      <c r="AI37" s="41">
        <f t="shared" ref="AI37:AI46" si="50">AJ37+AK37+AL37+AM37+AQ37</f>
        <v>13974.300000000001</v>
      </c>
      <c r="AJ37" s="41">
        <f t="shared" ref="AJ37:AQ37" si="51">SUM(AJ38:AJ39)</f>
        <v>0</v>
      </c>
      <c r="AK37" s="41">
        <f t="shared" si="51"/>
        <v>13275.6</v>
      </c>
      <c r="AL37" s="41">
        <f t="shared" si="51"/>
        <v>698.7</v>
      </c>
      <c r="AM37" s="41">
        <f t="shared" si="51"/>
        <v>0</v>
      </c>
      <c r="AN37" s="41">
        <f t="shared" si="51"/>
        <v>0</v>
      </c>
      <c r="AO37" s="41">
        <f t="shared" si="51"/>
        <v>0</v>
      </c>
      <c r="AP37" s="41">
        <f t="shared" si="51"/>
        <v>0</v>
      </c>
      <c r="AQ37" s="41">
        <f t="shared" si="51"/>
        <v>0</v>
      </c>
      <c r="AR37" s="41">
        <f t="shared" ref="AR37:AR46" si="52">AS37+AT37+AU37+AV37+BE37</f>
        <v>0</v>
      </c>
      <c r="AS37" s="41">
        <f t="shared" ref="AS37:AX37" si="53">SUM(AS38:AS39)</f>
        <v>0</v>
      </c>
      <c r="AT37" s="41">
        <f t="shared" si="53"/>
        <v>0</v>
      </c>
      <c r="AU37" s="41">
        <f t="shared" si="53"/>
        <v>0</v>
      </c>
      <c r="AV37" s="41">
        <f t="shared" si="53"/>
        <v>0</v>
      </c>
      <c r="AW37" s="41">
        <f t="shared" si="53"/>
        <v>0</v>
      </c>
      <c r="AX37" s="41">
        <f t="shared" si="53"/>
        <v>0</v>
      </c>
      <c r="AY37" s="41">
        <f>BA37+BB37+BC37</f>
        <v>0</v>
      </c>
      <c r="AZ37" s="41">
        <f t="shared" ref="AZ37:BE37" si="54">SUM(AZ38:AZ39)</f>
        <v>0</v>
      </c>
      <c r="BA37" s="41">
        <f t="shared" si="54"/>
        <v>0</v>
      </c>
      <c r="BB37" s="41">
        <f t="shared" si="54"/>
        <v>0</v>
      </c>
      <c r="BC37" s="41">
        <f t="shared" si="54"/>
        <v>0</v>
      </c>
      <c r="BD37" s="41">
        <f t="shared" si="54"/>
        <v>0</v>
      </c>
      <c r="BE37" s="41">
        <f t="shared" si="54"/>
        <v>0</v>
      </c>
    </row>
    <row r="38" spans="1:59" s="9" customFormat="1" ht="82.5" customHeight="1" x14ac:dyDescent="0.2">
      <c r="A38" s="113"/>
      <c r="B38" s="40" t="s">
        <v>7</v>
      </c>
      <c r="C38" s="40" t="s">
        <v>7</v>
      </c>
      <c r="D38" s="41">
        <f>K38+R38+AA38+AI38</f>
        <v>228062.50000000003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67" si="55">L38+M38+N38+O38+P38+Q38</f>
        <v>96133.5</v>
      </c>
      <c r="L38" s="41">
        <f t="shared" ref="L38" si="56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7">O41+O46+O47+O48</f>
        <v>100</v>
      </c>
      <c r="P38" s="41">
        <f t="shared" si="57"/>
        <v>0</v>
      </c>
      <c r="Q38" s="41">
        <f t="shared" si="57"/>
        <v>0</v>
      </c>
      <c r="R38" s="41">
        <f t="shared" si="26"/>
        <v>112416.90000000001</v>
      </c>
      <c r="S38" s="41">
        <f t="shared" ref="S38:Z38" si="58">S41+S46+S47+S48</f>
        <v>77906.3</v>
      </c>
      <c r="T38" s="41">
        <f t="shared" si="58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8"/>
        <v>0</v>
      </c>
      <c r="Y38" s="41">
        <f>Y47</f>
        <v>17.3</v>
      </c>
      <c r="Z38" s="41">
        <f t="shared" si="58"/>
        <v>0</v>
      </c>
      <c r="AA38" s="41">
        <f t="shared" si="40"/>
        <v>19512.099999999999</v>
      </c>
      <c r="AB38" s="41">
        <f>AB41+AB46+AB47+AB48</f>
        <v>17024.099999999999</v>
      </c>
      <c r="AC38" s="41">
        <f>AC41</f>
        <v>1510.4</v>
      </c>
      <c r="AD38" s="81">
        <f>AD41</f>
        <v>377.6</v>
      </c>
      <c r="AE38" s="41">
        <f>AE50</f>
        <v>600</v>
      </c>
      <c r="AF38" s="41">
        <f t="shared" ref="AF38:AH38" si="59">AF41+AF46+AF47+AF48</f>
        <v>0</v>
      </c>
      <c r="AG38" s="41">
        <f t="shared" si="59"/>
        <v>0</v>
      </c>
      <c r="AH38" s="41">
        <f t="shared" si="59"/>
        <v>0</v>
      </c>
      <c r="AI38" s="41">
        <f t="shared" si="50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2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14"/>
      <c r="B39" s="40" t="s">
        <v>22</v>
      </c>
      <c r="C39" s="40" t="s">
        <v>22</v>
      </c>
      <c r="D39" s="41">
        <f>K39+R39+AA39+AI39+AR39</f>
        <v>229601.69999999995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5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60">O42</f>
        <v>0</v>
      </c>
      <c r="P39" s="41">
        <f t="shared" si="60"/>
        <v>0</v>
      </c>
      <c r="Q39" s="41">
        <f t="shared" si="60"/>
        <v>0</v>
      </c>
      <c r="R39" s="41">
        <f t="shared" si="26"/>
        <v>143591.09999999998</v>
      </c>
      <c r="S39" s="41">
        <f t="shared" ref="S39:Z39" si="61">S42</f>
        <v>135392.79999999999</v>
      </c>
      <c r="T39" s="41">
        <f t="shared" si="61"/>
        <v>0</v>
      </c>
      <c r="U39" s="41">
        <f>U42+U52</f>
        <v>6390.9000000000005</v>
      </c>
      <c r="V39" s="41">
        <f>V42+V45+V52</f>
        <v>1807.3999999999999</v>
      </c>
      <c r="W39" s="41">
        <f t="shared" si="61"/>
        <v>0</v>
      </c>
      <c r="X39" s="41">
        <f t="shared" si="61"/>
        <v>0</v>
      </c>
      <c r="Y39" s="41">
        <f t="shared" si="61"/>
        <v>0</v>
      </c>
      <c r="Z39" s="41">
        <f t="shared" si="61"/>
        <v>0</v>
      </c>
      <c r="AA39" s="41">
        <f t="shared" si="40"/>
        <v>35939.800000000003</v>
      </c>
      <c r="AB39" s="41">
        <f t="shared" ref="AB39:AH39" si="62">AB42</f>
        <v>7658.8</v>
      </c>
      <c r="AC39" s="41">
        <f>AC52+AC42</f>
        <v>26574.9</v>
      </c>
      <c r="AD39" s="81">
        <f>AD42+AD52</f>
        <v>1706.1</v>
      </c>
      <c r="AE39" s="41">
        <f t="shared" si="62"/>
        <v>0</v>
      </c>
      <c r="AF39" s="41">
        <f t="shared" si="62"/>
        <v>0</v>
      </c>
      <c r="AG39" s="41">
        <f t="shared" si="62"/>
        <v>0</v>
      </c>
      <c r="AH39" s="41">
        <f t="shared" si="62"/>
        <v>0</v>
      </c>
      <c r="AI39" s="41">
        <f t="shared" si="50"/>
        <v>13974.300000000001</v>
      </c>
      <c r="AJ39" s="41">
        <f t="shared" ref="AJ39:AQ39" si="63">AJ42</f>
        <v>0</v>
      </c>
      <c r="AK39" s="41">
        <f>AK52</f>
        <v>13275.6</v>
      </c>
      <c r="AL39" s="41">
        <f>AL52</f>
        <v>698.7</v>
      </c>
      <c r="AM39" s="41">
        <f t="shared" si="63"/>
        <v>0</v>
      </c>
      <c r="AN39" s="41">
        <f t="shared" si="63"/>
        <v>0</v>
      </c>
      <c r="AO39" s="41">
        <f t="shared" si="63"/>
        <v>0</v>
      </c>
      <c r="AP39" s="41">
        <f t="shared" si="63"/>
        <v>0</v>
      </c>
      <c r="AQ39" s="41">
        <f t="shared" si="63"/>
        <v>0</v>
      </c>
      <c r="AR39" s="41">
        <f t="shared" si="52"/>
        <v>0</v>
      </c>
      <c r="AS39" s="41">
        <f t="shared" ref="AS39:AX39" si="64">AS42</f>
        <v>0</v>
      </c>
      <c r="AT39" s="41">
        <f>AT52</f>
        <v>0</v>
      </c>
      <c r="AU39" s="41">
        <f>AU52</f>
        <v>0</v>
      </c>
      <c r="AV39" s="41">
        <f t="shared" si="64"/>
        <v>0</v>
      </c>
      <c r="AW39" s="41">
        <f t="shared" si="64"/>
        <v>0</v>
      </c>
      <c r="AX39" s="41">
        <f t="shared" si="64"/>
        <v>0</v>
      </c>
      <c r="AY39" s="41">
        <f>BA39</f>
        <v>0</v>
      </c>
      <c r="AZ39" s="41">
        <f t="shared" ref="AZ39:BE39" si="65">AZ42</f>
        <v>0</v>
      </c>
      <c r="BA39" s="41">
        <f t="shared" si="65"/>
        <v>0</v>
      </c>
      <c r="BB39" s="41">
        <f t="shared" si="65"/>
        <v>0</v>
      </c>
      <c r="BC39" s="41">
        <f t="shared" si="65"/>
        <v>0</v>
      </c>
      <c r="BD39" s="41">
        <f t="shared" si="65"/>
        <v>0</v>
      </c>
      <c r="BE39" s="41">
        <f t="shared" si="65"/>
        <v>0</v>
      </c>
    </row>
    <row r="40" spans="1:59" s="9" customFormat="1" ht="108" customHeight="1" x14ac:dyDescent="0.2">
      <c r="A40" s="122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11" t="s">
        <v>57</v>
      </c>
      <c r="B41" s="97" t="s">
        <v>11</v>
      </c>
      <c r="C41" s="40" t="s">
        <v>7</v>
      </c>
      <c r="D41" s="41">
        <f>K41+R41+AA41</f>
        <v>117660.5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18912.099999999999</v>
      </c>
      <c r="AB41" s="41">
        <v>17024.099999999999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5"/>
      <c r="B42" s="107" t="s">
        <v>11</v>
      </c>
      <c r="C42" s="107" t="s">
        <v>11</v>
      </c>
      <c r="D42" s="98">
        <f>K42+R42+AA42</f>
        <v>172637.5</v>
      </c>
      <c r="E42" s="41"/>
      <c r="F42" s="41"/>
      <c r="G42" s="41"/>
      <c r="H42" s="42"/>
      <c r="I42" s="42"/>
      <c r="J42" s="42"/>
      <c r="K42" s="98">
        <f>M42+N42+L42</f>
        <v>20816.099999999999</v>
      </c>
      <c r="L42" s="98">
        <v>19280.599999999999</v>
      </c>
      <c r="M42" s="98">
        <v>865.3</v>
      </c>
      <c r="N42" s="98">
        <v>670.2</v>
      </c>
      <c r="O42" s="117">
        <v>0</v>
      </c>
      <c r="P42" s="117">
        <v>0</v>
      </c>
      <c r="Q42" s="117">
        <v>0</v>
      </c>
      <c r="R42" s="98">
        <f>S42+U42+V42</f>
        <v>142723.69999999998</v>
      </c>
      <c r="S42" s="98">
        <v>135392.79999999999</v>
      </c>
      <c r="T42" s="98">
        <v>0</v>
      </c>
      <c r="U42" s="98">
        <v>5567.6</v>
      </c>
      <c r="V42" s="98">
        <v>1763.3</v>
      </c>
      <c r="W42" s="98">
        <v>0</v>
      </c>
      <c r="X42" s="98">
        <v>0</v>
      </c>
      <c r="Y42" s="98">
        <v>0</v>
      </c>
      <c r="Z42" s="98">
        <v>0</v>
      </c>
      <c r="AA42" s="98">
        <f>AD42+AC42+AB42</f>
        <v>9097.7000000000007</v>
      </c>
      <c r="AB42" s="98">
        <v>7658.8</v>
      </c>
      <c r="AC42" s="98">
        <v>1074.9000000000001</v>
      </c>
      <c r="AD42" s="120">
        <v>364</v>
      </c>
      <c r="AE42" s="98">
        <v>0</v>
      </c>
      <c r="AF42" s="98">
        <v>0</v>
      </c>
      <c r="AG42" s="98">
        <v>0</v>
      </c>
      <c r="AH42" s="98">
        <v>0</v>
      </c>
      <c r="AI42" s="98">
        <f>AJ42+AK42+AL42</f>
        <v>0</v>
      </c>
      <c r="AJ42" s="98">
        <v>0</v>
      </c>
      <c r="AK42" s="98">
        <v>0</v>
      </c>
      <c r="AL42" s="98">
        <v>0</v>
      </c>
      <c r="AM42" s="98">
        <v>0</v>
      </c>
      <c r="AN42" s="98">
        <v>0</v>
      </c>
      <c r="AO42" s="98">
        <v>0</v>
      </c>
      <c r="AP42" s="98">
        <v>0</v>
      </c>
      <c r="AQ42" s="98">
        <v>0</v>
      </c>
      <c r="AR42" s="98">
        <f>AT42</f>
        <v>0</v>
      </c>
      <c r="AS42" s="98">
        <v>0</v>
      </c>
      <c r="AT42" s="98">
        <v>0</v>
      </c>
      <c r="AU42" s="98">
        <v>0</v>
      </c>
      <c r="AV42" s="98">
        <v>0</v>
      </c>
      <c r="AW42" s="98">
        <v>0</v>
      </c>
      <c r="AX42" s="98">
        <v>0</v>
      </c>
      <c r="AY42" s="98">
        <f>BA42</f>
        <v>0</v>
      </c>
      <c r="AZ42" s="98">
        <v>0</v>
      </c>
      <c r="BA42" s="98">
        <v>0</v>
      </c>
      <c r="BB42" s="98">
        <v>0</v>
      </c>
      <c r="BC42" s="98">
        <v>0</v>
      </c>
      <c r="BD42" s="98">
        <v>0</v>
      </c>
      <c r="BE42" s="98">
        <v>0</v>
      </c>
      <c r="BF42" s="32"/>
      <c r="BG42" s="32"/>
    </row>
    <row r="43" spans="1:59" ht="53.25" customHeight="1" x14ac:dyDescent="0.2">
      <c r="A43" s="125"/>
      <c r="B43" s="99"/>
      <c r="C43" s="99"/>
      <c r="D43" s="99"/>
      <c r="E43" s="41"/>
      <c r="F43" s="41"/>
      <c r="G43" s="41"/>
      <c r="H43" s="42"/>
      <c r="I43" s="42"/>
      <c r="J43" s="42"/>
      <c r="K43" s="99"/>
      <c r="L43" s="99"/>
      <c r="M43" s="99"/>
      <c r="N43" s="99"/>
      <c r="O43" s="118"/>
      <c r="P43" s="118"/>
      <c r="Q43" s="118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121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  <c r="AR43" s="99"/>
      <c r="AS43" s="99"/>
      <c r="AT43" s="99"/>
      <c r="AU43" s="99"/>
      <c r="AV43" s="99"/>
      <c r="AW43" s="99"/>
      <c r="AX43" s="99"/>
      <c r="AY43" s="99"/>
      <c r="AZ43" s="99"/>
      <c r="BA43" s="99"/>
      <c r="BB43" s="99"/>
      <c r="BC43" s="99"/>
      <c r="BD43" s="99"/>
      <c r="BE43" s="99"/>
      <c r="BF43" s="32"/>
      <c r="BG43" s="32"/>
    </row>
    <row r="44" spans="1:59" ht="126" customHeight="1" x14ac:dyDescent="0.2">
      <c r="A44" s="126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27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5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5" si="66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5" si="67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50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2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</f>
        <v>0</v>
      </c>
      <c r="AB47" s="41">
        <v>0</v>
      </c>
      <c r="AC47" s="41">
        <v>0</v>
      </c>
      <c r="AD47" s="8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8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9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9"/>
        <v>600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600</v>
      </c>
      <c r="AB50" s="41">
        <v>0</v>
      </c>
      <c r="AC50" s="41">
        <v>0</v>
      </c>
      <c r="AD50" s="81">
        <v>0</v>
      </c>
      <c r="AE50" s="43">
        <v>600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13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14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26842.1</v>
      </c>
      <c r="AB52" s="41">
        <v>0</v>
      </c>
      <c r="AC52" s="41">
        <v>25500</v>
      </c>
      <c r="AD52" s="81">
        <v>1342.1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314266.09999999992</v>
      </c>
      <c r="E53" s="41">
        <f t="shared" ref="E53:J53" si="70">SUM(E54:E58)</f>
        <v>0</v>
      </c>
      <c r="F53" s="41">
        <f t="shared" si="70"/>
        <v>59064.11</v>
      </c>
      <c r="G53" s="41">
        <f t="shared" si="70"/>
        <v>2681.6</v>
      </c>
      <c r="H53" s="41">
        <f t="shared" si="70"/>
        <v>261.42900000000003</v>
      </c>
      <c r="I53" s="41">
        <f t="shared" si="70"/>
        <v>76.899999999999991</v>
      </c>
      <c r="J53" s="41">
        <f t="shared" si="70"/>
        <v>6.3</v>
      </c>
      <c r="K53" s="41">
        <f>L53+M53+N53+O53+P53+Q53</f>
        <v>69656.899999999994</v>
      </c>
      <c r="L53" s="41">
        <f t="shared" ref="L53:M53" si="71">L54+L55+L56+L57+L58</f>
        <v>0</v>
      </c>
      <c r="M53" s="41">
        <f t="shared" si="71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2">S54+S55+S56+S57+S58</f>
        <v>0</v>
      </c>
      <c r="T53" s="41">
        <f t="shared" si="72"/>
        <v>0</v>
      </c>
      <c r="U53" s="41">
        <f t="shared" si="72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2"/>
        <v>0</v>
      </c>
      <c r="Y53" s="41">
        <f t="shared" si="72"/>
        <v>81.2</v>
      </c>
      <c r="Z53" s="41">
        <f t="shared" si="72"/>
        <v>162.9</v>
      </c>
      <c r="AA53" s="41">
        <f>AB53+AC53+AD53+AE53+AF53+AH53</f>
        <v>42913.3</v>
      </c>
      <c r="AB53" s="41">
        <f t="shared" ref="AB53:AH53" si="73">AB54+AB55+AB56+AB57+AB58</f>
        <v>0</v>
      </c>
      <c r="AC53" s="41">
        <f t="shared" si="73"/>
        <v>17103.3</v>
      </c>
      <c r="AD53" s="81">
        <f t="shared" si="73"/>
        <v>22034</v>
      </c>
      <c r="AE53" s="41">
        <f t="shared" si="73"/>
        <v>3527.2</v>
      </c>
      <c r="AF53" s="41">
        <f t="shared" si="73"/>
        <v>66.900000000000006</v>
      </c>
      <c r="AG53" s="41">
        <f t="shared" si="73"/>
        <v>0</v>
      </c>
      <c r="AH53" s="41">
        <f t="shared" si="73"/>
        <v>181.9</v>
      </c>
      <c r="AI53" s="41">
        <f>AJ53+AK53+AL53+AM53+AN53+AQ53</f>
        <v>46026.8</v>
      </c>
      <c r="AJ53" s="41">
        <f t="shared" ref="AJ53:AQ53" si="74">AJ54+AJ55+AJ56+AJ57+AJ58</f>
        <v>0</v>
      </c>
      <c r="AK53" s="41">
        <f t="shared" si="74"/>
        <v>17094.5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44019.100000000006</v>
      </c>
      <c r="AS53" s="41">
        <f t="shared" ref="AS53:AX53" si="75">AS54+AS55+AS56+AS57+AS58</f>
        <v>0</v>
      </c>
      <c r="AT53" s="41">
        <f t="shared" si="75"/>
        <v>17086.8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AZ54+AZ55+AZ56+AZ57+AZ58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59" si="77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5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6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7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7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5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6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7"/>
        <v>96153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5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6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7"/>
        <v>5000</v>
      </c>
      <c r="AB56" s="41">
        <v>0</v>
      </c>
      <c r="AC56" s="41">
        <v>0</v>
      </c>
      <c r="AD56" s="81">
        <v>5000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5" si="78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7"/>
        <v>6425.7999999999993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5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6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7"/>
        <v>1012.4</v>
      </c>
      <c r="AB57" s="41">
        <v>0</v>
      </c>
      <c r="AC57" s="41">
        <v>0</v>
      </c>
      <c r="AD57" s="81">
        <v>712.4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1012.4</v>
      </c>
      <c r="AJ57" s="41">
        <v>0</v>
      </c>
      <c r="AK57" s="41">
        <v>0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8"/>
        <v>1012.4</v>
      </c>
      <c r="AS57" s="41">
        <v>0</v>
      </c>
      <c r="AT57" s="41">
        <v>0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7"/>
        <v>13585.099999999999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5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6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7"/>
        <v>2545.3000000000002</v>
      </c>
      <c r="AB58" s="41">
        <v>0</v>
      </c>
      <c r="AC58" s="41">
        <v>2245.3000000000002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7" customFormat="1" ht="162.75" x14ac:dyDescent="0.2">
      <c r="A59" s="56" t="s">
        <v>35</v>
      </c>
      <c r="B59" s="40" t="s">
        <v>21</v>
      </c>
      <c r="C59" s="40" t="s">
        <v>6</v>
      </c>
      <c r="D59" s="41">
        <f t="shared" si="77"/>
        <v>0</v>
      </c>
      <c r="E59" s="41">
        <v>0</v>
      </c>
      <c r="F59" s="41">
        <v>0</v>
      </c>
      <c r="G59" s="41">
        <v>0</v>
      </c>
      <c r="H59" s="41"/>
      <c r="I59" s="41"/>
      <c r="J59" s="41"/>
      <c r="K59" s="41">
        <f t="shared" si="55"/>
        <v>0</v>
      </c>
      <c r="L59" s="41">
        <v>0</v>
      </c>
      <c r="M59" s="41">
        <v>0</v>
      </c>
      <c r="N59" s="41">
        <v>0</v>
      </c>
      <c r="O59" s="41"/>
      <c r="P59" s="41"/>
      <c r="Q59" s="41"/>
      <c r="R59" s="41">
        <f t="shared" si="66"/>
        <v>0</v>
      </c>
      <c r="S59" s="41">
        <v>0</v>
      </c>
      <c r="T59" s="41">
        <v>0</v>
      </c>
      <c r="U59" s="41">
        <v>0</v>
      </c>
      <c r="V59" s="41">
        <v>0</v>
      </c>
      <c r="W59" s="41"/>
      <c r="X59" s="41"/>
      <c r="Y59" s="41"/>
      <c r="Z59" s="41"/>
      <c r="AA59" s="41">
        <f t="shared" si="67"/>
        <v>0</v>
      </c>
      <c r="AB59" s="41">
        <v>0</v>
      </c>
      <c r="AC59" s="41">
        <v>0</v>
      </c>
      <c r="AD59" s="81">
        <v>0</v>
      </c>
      <c r="AE59" s="41">
        <v>0</v>
      </c>
      <c r="AF59" s="41">
        <v>0</v>
      </c>
      <c r="AG59" s="41">
        <v>0</v>
      </c>
      <c r="AH59" s="41">
        <v>0</v>
      </c>
      <c r="AI59" s="41">
        <f t="shared" ref="AI59:AI65" si="79">AJ59+AK59+AL59+AM59+AQ59</f>
        <v>0</v>
      </c>
      <c r="AJ59" s="41">
        <v>0</v>
      </c>
      <c r="AK59" s="41">
        <v>0</v>
      </c>
      <c r="AL59" s="41">
        <v>0</v>
      </c>
      <c r="AM59" s="41">
        <v>0</v>
      </c>
      <c r="AN59" s="41">
        <v>0</v>
      </c>
      <c r="AO59" s="41"/>
      <c r="AP59" s="41"/>
      <c r="AQ59" s="41">
        <v>0</v>
      </c>
      <c r="AR59" s="41">
        <f t="shared" si="78"/>
        <v>0</v>
      </c>
      <c r="AS59" s="41">
        <v>0</v>
      </c>
      <c r="AT59" s="41">
        <v>0</v>
      </c>
      <c r="AU59" s="41">
        <v>0</v>
      </c>
      <c r="AV59" s="41">
        <v>0</v>
      </c>
      <c r="AW59" s="41">
        <v>0</v>
      </c>
      <c r="AX59" s="41">
        <v>0</v>
      </c>
      <c r="AY59" s="41">
        <f t="shared" ref="AY59:AY64" si="80">AZ59+BB59+BC59+BE59+BK59</f>
        <v>0</v>
      </c>
      <c r="AZ59" s="41">
        <v>0</v>
      </c>
      <c r="BA59" s="41">
        <v>0</v>
      </c>
      <c r="BB59" s="41">
        <v>0</v>
      </c>
      <c r="BC59" s="41">
        <v>0</v>
      </c>
      <c r="BD59" s="41">
        <v>0</v>
      </c>
      <c r="BE59" s="41">
        <v>0</v>
      </c>
    </row>
    <row r="60" spans="1:57" s="10" customFormat="1" ht="86.25" customHeight="1" x14ac:dyDescent="0.2">
      <c r="A60" s="111" t="s">
        <v>36</v>
      </c>
      <c r="B60" s="40"/>
      <c r="C60" s="40" t="s">
        <v>6</v>
      </c>
      <c r="D60" s="41">
        <f>K60+R60+AA60+AI60+AR60+AY60</f>
        <v>1901.7</v>
      </c>
      <c r="E60" s="43" t="e">
        <f>E61+#REF!+#REF!</f>
        <v>#REF!</v>
      </c>
      <c r="F60" s="43" t="e">
        <f>F61+#REF!+#REF!</f>
        <v>#REF!</v>
      </c>
      <c r="G60" s="43" t="e">
        <f>G61+#REF!+#REF!</f>
        <v>#REF!</v>
      </c>
      <c r="H60" s="43"/>
      <c r="I60" s="43"/>
      <c r="J60" s="43"/>
      <c r="K60" s="41">
        <f>K61+K62</f>
        <v>875.5</v>
      </c>
      <c r="L60" s="41">
        <f t="shared" ref="L60:BE60" si="81">L61</f>
        <v>0</v>
      </c>
      <c r="M60" s="41">
        <f t="shared" si="81"/>
        <v>0</v>
      </c>
      <c r="N60" s="41">
        <f>N61+N62</f>
        <v>875.5</v>
      </c>
      <c r="O60" s="41">
        <f t="shared" si="81"/>
        <v>0</v>
      </c>
      <c r="P60" s="41">
        <f t="shared" si="81"/>
        <v>0</v>
      </c>
      <c r="Q60" s="41">
        <f t="shared" si="81"/>
        <v>0</v>
      </c>
      <c r="R60" s="41">
        <f>V60+W60</f>
        <v>378.2</v>
      </c>
      <c r="S60" s="41">
        <f t="shared" si="81"/>
        <v>0</v>
      </c>
      <c r="T60" s="41">
        <f t="shared" si="81"/>
        <v>0</v>
      </c>
      <c r="U60" s="41">
        <f t="shared" si="81"/>
        <v>0</v>
      </c>
      <c r="V60" s="41">
        <f>V61+V63</f>
        <v>348.2</v>
      </c>
      <c r="W60" s="41">
        <f t="shared" si="81"/>
        <v>30</v>
      </c>
      <c r="X60" s="41">
        <f t="shared" si="81"/>
        <v>0</v>
      </c>
      <c r="Y60" s="41">
        <f t="shared" si="81"/>
        <v>0</v>
      </c>
      <c r="Z60" s="41">
        <f t="shared" si="81"/>
        <v>0</v>
      </c>
      <c r="AA60" s="41">
        <f>AD60</f>
        <v>162</v>
      </c>
      <c r="AB60" s="41">
        <f t="shared" si="81"/>
        <v>0</v>
      </c>
      <c r="AC60" s="41">
        <f t="shared" si="81"/>
        <v>0</v>
      </c>
      <c r="AD60" s="81">
        <f>AD61+AD63</f>
        <v>162</v>
      </c>
      <c r="AE60" s="41">
        <f t="shared" si="81"/>
        <v>0</v>
      </c>
      <c r="AF60" s="41">
        <f t="shared" si="81"/>
        <v>0</v>
      </c>
      <c r="AG60" s="41">
        <f t="shared" si="81"/>
        <v>0</v>
      </c>
      <c r="AH60" s="41">
        <f t="shared" si="81"/>
        <v>0</v>
      </c>
      <c r="AI60" s="41">
        <f>AL60</f>
        <v>162</v>
      </c>
      <c r="AJ60" s="41">
        <f t="shared" si="81"/>
        <v>0</v>
      </c>
      <c r="AK60" s="41">
        <f t="shared" si="81"/>
        <v>0</v>
      </c>
      <c r="AL60" s="41">
        <f>AL61+AL63</f>
        <v>162</v>
      </c>
      <c r="AM60" s="41">
        <f t="shared" si="81"/>
        <v>0</v>
      </c>
      <c r="AN60" s="41">
        <f t="shared" si="81"/>
        <v>0</v>
      </c>
      <c r="AO60" s="41">
        <f t="shared" si="81"/>
        <v>0</v>
      </c>
      <c r="AP60" s="41">
        <f t="shared" si="81"/>
        <v>0</v>
      </c>
      <c r="AQ60" s="41">
        <f t="shared" si="81"/>
        <v>0</v>
      </c>
      <c r="AR60" s="41">
        <f t="shared" si="81"/>
        <v>162</v>
      </c>
      <c r="AS60" s="41">
        <f t="shared" si="81"/>
        <v>0</v>
      </c>
      <c r="AT60" s="41">
        <f t="shared" si="81"/>
        <v>0</v>
      </c>
      <c r="AU60" s="41">
        <f t="shared" si="81"/>
        <v>162</v>
      </c>
      <c r="AV60" s="41">
        <f t="shared" si="81"/>
        <v>0</v>
      </c>
      <c r="AW60" s="41">
        <f t="shared" si="81"/>
        <v>0</v>
      </c>
      <c r="AX60" s="41">
        <f t="shared" si="81"/>
        <v>0</v>
      </c>
      <c r="AY60" s="41">
        <f t="shared" si="81"/>
        <v>162</v>
      </c>
      <c r="AZ60" s="41">
        <f t="shared" si="81"/>
        <v>0</v>
      </c>
      <c r="BA60" s="41">
        <f t="shared" si="81"/>
        <v>0</v>
      </c>
      <c r="BB60" s="41">
        <f t="shared" si="81"/>
        <v>162</v>
      </c>
      <c r="BC60" s="41">
        <f t="shared" si="81"/>
        <v>0</v>
      </c>
      <c r="BD60" s="41">
        <f t="shared" si="81"/>
        <v>0</v>
      </c>
      <c r="BE60" s="41">
        <f t="shared" si="81"/>
        <v>0</v>
      </c>
    </row>
    <row r="61" spans="1:57" s="9" customFormat="1" ht="85.5" customHeight="1" x14ac:dyDescent="0.2">
      <c r="A61" s="111"/>
      <c r="B61" s="40" t="s">
        <v>12</v>
      </c>
      <c r="C61" s="40" t="s">
        <v>12</v>
      </c>
      <c r="D61" s="41">
        <f>K61+R61+AA61+AI61+AR61+AY61</f>
        <v>1146.7</v>
      </c>
      <c r="E61" s="43" t="e">
        <f>#REF!+E64+E66</f>
        <v>#REF!</v>
      </c>
      <c r="F61" s="43" t="e">
        <f>#REF!+F64+F66</f>
        <v>#REF!</v>
      </c>
      <c r="G61" s="43" t="e">
        <f>#REF!+G64+G66</f>
        <v>#REF!</v>
      </c>
      <c r="H61" s="43"/>
      <c r="I61" s="43"/>
      <c r="J61" s="43"/>
      <c r="K61" s="41">
        <f t="shared" si="55"/>
        <v>270.5</v>
      </c>
      <c r="L61" s="43">
        <f t="shared" ref="L61:M61" si="82">L64+L65</f>
        <v>0</v>
      </c>
      <c r="M61" s="43">
        <f t="shared" si="82"/>
        <v>0</v>
      </c>
      <c r="N61" s="43">
        <f>N64+N65</f>
        <v>270.5</v>
      </c>
      <c r="O61" s="43"/>
      <c r="P61" s="43"/>
      <c r="Q61" s="43"/>
      <c r="R61" s="41">
        <f t="shared" si="66"/>
        <v>228.2</v>
      </c>
      <c r="S61" s="43">
        <f t="shared" ref="S61:Z61" si="83">S64+S65</f>
        <v>0</v>
      </c>
      <c r="T61" s="43">
        <f t="shared" si="83"/>
        <v>0</v>
      </c>
      <c r="U61" s="43">
        <f t="shared" si="83"/>
        <v>0</v>
      </c>
      <c r="V61" s="43">
        <f t="shared" si="83"/>
        <v>198.2</v>
      </c>
      <c r="W61" s="43">
        <f t="shared" si="83"/>
        <v>30</v>
      </c>
      <c r="X61" s="43">
        <f t="shared" si="83"/>
        <v>0</v>
      </c>
      <c r="Y61" s="43">
        <f t="shared" si="83"/>
        <v>0</v>
      </c>
      <c r="Z61" s="43">
        <f t="shared" si="83"/>
        <v>0</v>
      </c>
      <c r="AA61" s="41">
        <f t="shared" si="67"/>
        <v>162</v>
      </c>
      <c r="AB61" s="43">
        <f t="shared" ref="AB61:AH61" si="84">AB64+AB65</f>
        <v>0</v>
      </c>
      <c r="AC61" s="43">
        <f t="shared" si="84"/>
        <v>0</v>
      </c>
      <c r="AD61" s="77">
        <f t="shared" si="84"/>
        <v>162</v>
      </c>
      <c r="AE61" s="43">
        <f t="shared" si="84"/>
        <v>0</v>
      </c>
      <c r="AF61" s="43">
        <f t="shared" si="84"/>
        <v>0</v>
      </c>
      <c r="AG61" s="43">
        <f t="shared" si="84"/>
        <v>0</v>
      </c>
      <c r="AH61" s="43">
        <f t="shared" si="84"/>
        <v>0</v>
      </c>
      <c r="AI61" s="41">
        <f t="shared" si="79"/>
        <v>162</v>
      </c>
      <c r="AJ61" s="43">
        <f t="shared" ref="AJ61:AQ61" si="85">AJ64+AJ65</f>
        <v>0</v>
      </c>
      <c r="AK61" s="43">
        <f t="shared" si="85"/>
        <v>0</v>
      </c>
      <c r="AL61" s="43">
        <f t="shared" si="85"/>
        <v>162</v>
      </c>
      <c r="AM61" s="43">
        <f t="shared" si="85"/>
        <v>0</v>
      </c>
      <c r="AN61" s="43">
        <f t="shared" si="85"/>
        <v>0</v>
      </c>
      <c r="AO61" s="43">
        <f t="shared" si="85"/>
        <v>0</v>
      </c>
      <c r="AP61" s="43">
        <f t="shared" si="85"/>
        <v>0</v>
      </c>
      <c r="AQ61" s="43">
        <f t="shared" si="85"/>
        <v>0</v>
      </c>
      <c r="AR61" s="41">
        <f>AS61+AT61+AU61+AV61+AW61+AX61</f>
        <v>162</v>
      </c>
      <c r="AS61" s="43">
        <f t="shared" ref="AS61:AX61" si="86">AS64+AS65</f>
        <v>0</v>
      </c>
      <c r="AT61" s="43">
        <f t="shared" si="86"/>
        <v>0</v>
      </c>
      <c r="AU61" s="43">
        <f t="shared" si="86"/>
        <v>162</v>
      </c>
      <c r="AV61" s="43">
        <f t="shared" si="86"/>
        <v>0</v>
      </c>
      <c r="AW61" s="43">
        <f t="shared" si="86"/>
        <v>0</v>
      </c>
      <c r="AX61" s="43">
        <f t="shared" si="86"/>
        <v>0</v>
      </c>
      <c r="AY61" s="41">
        <f t="shared" si="80"/>
        <v>162</v>
      </c>
      <c r="AZ61" s="43">
        <f t="shared" ref="AZ61" si="87">AZ64+AZ65</f>
        <v>0</v>
      </c>
      <c r="BA61" s="43">
        <f t="shared" ref="BA61" si="88">BA64+BA65</f>
        <v>0</v>
      </c>
      <c r="BB61" s="43">
        <f t="shared" ref="BB61" si="89">BB64+BB65</f>
        <v>162</v>
      </c>
      <c r="BC61" s="43">
        <f t="shared" ref="BC61" si="90">BC64+BC65</f>
        <v>0</v>
      </c>
      <c r="BD61" s="43">
        <f t="shared" ref="BD61" si="91">BD64+BD65</f>
        <v>0</v>
      </c>
      <c r="BE61" s="43">
        <f t="shared" ref="BE61" si="92">BE64+BE65</f>
        <v>0</v>
      </c>
    </row>
    <row r="62" spans="1:57" s="9" customFormat="1" ht="87" customHeight="1" x14ac:dyDescent="0.2">
      <c r="A62" s="63"/>
      <c r="B62" s="54" t="s">
        <v>55</v>
      </c>
      <c r="C62" s="54" t="s">
        <v>55</v>
      </c>
      <c r="D62" s="41">
        <f>K62</f>
        <v>605</v>
      </c>
      <c r="E62" s="43"/>
      <c r="F62" s="43"/>
      <c r="G62" s="43"/>
      <c r="H62" s="43"/>
      <c r="I62" s="43"/>
      <c r="J62" s="43"/>
      <c r="K62" s="41">
        <f>N62</f>
        <v>605</v>
      </c>
      <c r="L62" s="43"/>
      <c r="M62" s="43"/>
      <c r="N62" s="43">
        <f>N67</f>
        <v>605</v>
      </c>
      <c r="O62" s="43"/>
      <c r="P62" s="43"/>
      <c r="Q62" s="43"/>
      <c r="R62" s="41"/>
      <c r="S62" s="43"/>
      <c r="T62" s="43"/>
      <c r="U62" s="43"/>
      <c r="V62" s="43"/>
      <c r="W62" s="43"/>
      <c r="X62" s="43"/>
      <c r="Y62" s="43"/>
      <c r="Z62" s="43"/>
      <c r="AA62" s="41"/>
      <c r="AB62" s="43"/>
      <c r="AC62" s="43"/>
      <c r="AD62" s="77"/>
      <c r="AE62" s="43"/>
      <c r="AF62" s="43"/>
      <c r="AG62" s="43"/>
      <c r="AH62" s="43"/>
      <c r="AI62" s="41"/>
      <c r="AJ62" s="43"/>
      <c r="AK62" s="43"/>
      <c r="AL62" s="43"/>
      <c r="AM62" s="43"/>
      <c r="AN62" s="43"/>
      <c r="AO62" s="43"/>
      <c r="AP62" s="43"/>
      <c r="AQ62" s="43"/>
      <c r="AR62" s="41"/>
      <c r="AS62" s="43"/>
      <c r="AT62" s="43"/>
      <c r="AU62" s="43"/>
      <c r="AV62" s="43"/>
      <c r="AW62" s="43"/>
      <c r="AX62" s="43"/>
      <c r="AY62" s="41"/>
      <c r="AZ62" s="43"/>
      <c r="BA62" s="43"/>
      <c r="BB62" s="43"/>
      <c r="BC62" s="43"/>
      <c r="BD62" s="43"/>
      <c r="BE62" s="43"/>
    </row>
    <row r="63" spans="1:57" s="9" customFormat="1" ht="138" customHeight="1" x14ac:dyDescent="0.2">
      <c r="A63" s="63"/>
      <c r="B63" s="54" t="s">
        <v>11</v>
      </c>
      <c r="C63" s="54" t="s">
        <v>11</v>
      </c>
      <c r="D63" s="41">
        <f>R63+AA63+AI63</f>
        <v>150</v>
      </c>
      <c r="E63" s="43"/>
      <c r="F63" s="43"/>
      <c r="G63" s="43"/>
      <c r="H63" s="43"/>
      <c r="I63" s="43"/>
      <c r="J63" s="43"/>
      <c r="K63" s="41">
        <f>L63+M63+N63+O63+P63+Q63</f>
        <v>0</v>
      </c>
      <c r="L63" s="43">
        <v>0</v>
      </c>
      <c r="M63" s="43">
        <v>0</v>
      </c>
      <c r="N63" s="43">
        <v>0</v>
      </c>
      <c r="O63" s="43">
        <v>0</v>
      </c>
      <c r="P63" s="43">
        <v>0</v>
      </c>
      <c r="Q63" s="43">
        <v>0</v>
      </c>
      <c r="R63" s="41">
        <f>V63</f>
        <v>150</v>
      </c>
      <c r="S63" s="43">
        <v>0</v>
      </c>
      <c r="T63" s="43">
        <v>0</v>
      </c>
      <c r="U63" s="43">
        <v>0</v>
      </c>
      <c r="V63" s="43">
        <f>V68</f>
        <v>150</v>
      </c>
      <c r="W63" s="43">
        <v>0</v>
      </c>
      <c r="X63" s="43">
        <v>0</v>
      </c>
      <c r="Y63" s="43">
        <v>0</v>
      </c>
      <c r="Z63" s="43">
        <v>0</v>
      </c>
      <c r="AA63" s="41">
        <f>AD63</f>
        <v>0</v>
      </c>
      <c r="AB63" s="43">
        <v>0</v>
      </c>
      <c r="AC63" s="43">
        <v>0</v>
      </c>
      <c r="AD63" s="77">
        <f>AD68</f>
        <v>0</v>
      </c>
      <c r="AE63" s="43">
        <v>0</v>
      </c>
      <c r="AF63" s="43">
        <v>0</v>
      </c>
      <c r="AG63" s="43">
        <v>0</v>
      </c>
      <c r="AH63" s="43">
        <v>0</v>
      </c>
      <c r="AI63" s="41">
        <f>AL63</f>
        <v>0</v>
      </c>
      <c r="AJ63" s="43">
        <v>0</v>
      </c>
      <c r="AK63" s="43">
        <v>0</v>
      </c>
      <c r="AL63" s="43">
        <f>AL68</f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1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1">
        <f>AZ63+BA63+BB63+BC63+BD63</f>
        <v>0</v>
      </c>
      <c r="AZ63" s="43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</row>
    <row r="64" spans="1:57" ht="180" customHeight="1" x14ac:dyDescent="0.2">
      <c r="A64" s="56" t="s">
        <v>52</v>
      </c>
      <c r="B64" s="40" t="s">
        <v>20</v>
      </c>
      <c r="C64" s="40" t="s">
        <v>7</v>
      </c>
      <c r="D64" s="41">
        <f>K64+R64+AA64+AI64+AR64+AY64</f>
        <v>330</v>
      </c>
      <c r="E64" s="43">
        <v>0</v>
      </c>
      <c r="F64" s="43">
        <v>0</v>
      </c>
      <c r="G64" s="43">
        <v>201.4</v>
      </c>
      <c r="H64" s="43"/>
      <c r="I64" s="43"/>
      <c r="J64" s="43"/>
      <c r="K64" s="43">
        <f t="shared" si="55"/>
        <v>50</v>
      </c>
      <c r="L64" s="43">
        <v>0</v>
      </c>
      <c r="M64" s="43">
        <v>0</v>
      </c>
      <c r="N64" s="43">
        <v>50</v>
      </c>
      <c r="O64" s="43">
        <v>0</v>
      </c>
      <c r="P64" s="43">
        <v>0</v>
      </c>
      <c r="Q64" s="43">
        <v>0</v>
      </c>
      <c r="R64" s="41">
        <f t="shared" si="66"/>
        <v>80</v>
      </c>
      <c r="S64" s="43">
        <v>0</v>
      </c>
      <c r="T64" s="43">
        <v>0</v>
      </c>
      <c r="U64" s="43">
        <v>0</v>
      </c>
      <c r="V64" s="43">
        <v>50</v>
      </c>
      <c r="W64" s="43">
        <v>30</v>
      </c>
      <c r="X64" s="43">
        <v>0</v>
      </c>
      <c r="Y64" s="43">
        <v>0</v>
      </c>
      <c r="Z64" s="43">
        <v>0</v>
      </c>
      <c r="AA64" s="41">
        <f t="shared" si="67"/>
        <v>50</v>
      </c>
      <c r="AB64" s="43">
        <v>0</v>
      </c>
      <c r="AC64" s="43">
        <v>0</v>
      </c>
      <c r="AD64" s="77">
        <v>50</v>
      </c>
      <c r="AE64" s="43">
        <v>0</v>
      </c>
      <c r="AF64" s="43">
        <v>0</v>
      </c>
      <c r="AG64" s="43">
        <v>0</v>
      </c>
      <c r="AH64" s="43">
        <v>0</v>
      </c>
      <c r="AI64" s="41">
        <f t="shared" si="79"/>
        <v>50</v>
      </c>
      <c r="AJ64" s="43">
        <v>0</v>
      </c>
      <c r="AK64" s="43">
        <v>0</v>
      </c>
      <c r="AL64" s="43">
        <v>50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1">
        <f t="shared" si="78"/>
        <v>50</v>
      </c>
      <c r="AS64" s="43">
        <v>0</v>
      </c>
      <c r="AT64" s="43">
        <v>0</v>
      </c>
      <c r="AU64" s="43">
        <v>50</v>
      </c>
      <c r="AV64" s="43">
        <v>0</v>
      </c>
      <c r="AW64" s="43">
        <v>0</v>
      </c>
      <c r="AX64" s="43">
        <v>0</v>
      </c>
      <c r="AY64" s="41">
        <f t="shared" si="80"/>
        <v>50</v>
      </c>
      <c r="AZ64" s="43">
        <v>0</v>
      </c>
      <c r="BA64" s="43">
        <v>0</v>
      </c>
      <c r="BB64" s="43">
        <v>50</v>
      </c>
      <c r="BC64" s="43">
        <v>0</v>
      </c>
      <c r="BD64" s="43">
        <v>0</v>
      </c>
      <c r="BE64" s="43">
        <v>0</v>
      </c>
    </row>
    <row r="65" spans="1:82" ht="66.75" customHeight="1" x14ac:dyDescent="0.2">
      <c r="A65" s="111" t="s">
        <v>53</v>
      </c>
      <c r="B65" s="107" t="s">
        <v>20</v>
      </c>
      <c r="C65" s="107" t="s">
        <v>12</v>
      </c>
      <c r="D65" s="98">
        <f>K65+R65+AA65+AI65+AR65+AY65</f>
        <v>816.7</v>
      </c>
      <c r="E65" s="41">
        <v>0</v>
      </c>
      <c r="F65" s="41">
        <v>0</v>
      </c>
      <c r="G65" s="41">
        <v>1060</v>
      </c>
      <c r="H65" s="43"/>
      <c r="I65" s="43"/>
      <c r="J65" s="43"/>
      <c r="K65" s="98">
        <f t="shared" si="55"/>
        <v>220.5</v>
      </c>
      <c r="L65" s="98">
        <v>0</v>
      </c>
      <c r="M65" s="98">
        <v>0</v>
      </c>
      <c r="N65" s="98">
        <v>220.5</v>
      </c>
      <c r="O65" s="98">
        <v>0</v>
      </c>
      <c r="P65" s="98">
        <v>0</v>
      </c>
      <c r="Q65" s="98">
        <v>0</v>
      </c>
      <c r="R65" s="98">
        <f t="shared" si="66"/>
        <v>148.19999999999999</v>
      </c>
      <c r="S65" s="98">
        <v>0</v>
      </c>
      <c r="T65" s="98">
        <v>0</v>
      </c>
      <c r="U65" s="98">
        <v>0</v>
      </c>
      <c r="V65" s="98">
        <v>148.19999999999999</v>
      </c>
      <c r="W65" s="98">
        <v>0</v>
      </c>
      <c r="X65" s="98">
        <v>0</v>
      </c>
      <c r="Y65" s="98">
        <v>0</v>
      </c>
      <c r="Z65" s="98">
        <v>0</v>
      </c>
      <c r="AA65" s="98">
        <f t="shared" si="67"/>
        <v>112</v>
      </c>
      <c r="AB65" s="98">
        <v>0</v>
      </c>
      <c r="AC65" s="98">
        <v>0</v>
      </c>
      <c r="AD65" s="120">
        <v>112</v>
      </c>
      <c r="AE65" s="98">
        <v>0</v>
      </c>
      <c r="AF65" s="98">
        <v>0</v>
      </c>
      <c r="AG65" s="98">
        <v>0</v>
      </c>
      <c r="AH65" s="98">
        <v>0</v>
      </c>
      <c r="AI65" s="98">
        <f t="shared" si="79"/>
        <v>112</v>
      </c>
      <c r="AJ65" s="98">
        <v>0</v>
      </c>
      <c r="AK65" s="98">
        <v>0</v>
      </c>
      <c r="AL65" s="98">
        <v>112</v>
      </c>
      <c r="AM65" s="98">
        <v>0</v>
      </c>
      <c r="AN65" s="98">
        <v>0</v>
      </c>
      <c r="AO65" s="98">
        <v>0</v>
      </c>
      <c r="AP65" s="98">
        <v>0</v>
      </c>
      <c r="AQ65" s="98">
        <v>0</v>
      </c>
      <c r="AR65" s="98">
        <f t="shared" si="78"/>
        <v>112</v>
      </c>
      <c r="AS65" s="98">
        <v>0</v>
      </c>
      <c r="AT65" s="98">
        <v>0</v>
      </c>
      <c r="AU65" s="98">
        <v>112</v>
      </c>
      <c r="AV65" s="98">
        <v>0</v>
      </c>
      <c r="AW65" s="98">
        <v>0</v>
      </c>
      <c r="AX65" s="98">
        <v>0</v>
      </c>
      <c r="AY65" s="98">
        <f>AZ65+BB65+BC65+BE65+BK65</f>
        <v>112</v>
      </c>
      <c r="AZ65" s="98">
        <v>0</v>
      </c>
      <c r="BA65" s="98">
        <v>0</v>
      </c>
      <c r="BB65" s="98">
        <v>112</v>
      </c>
      <c r="BC65" s="98">
        <v>0</v>
      </c>
      <c r="BD65" s="98">
        <v>0</v>
      </c>
      <c r="BE65" s="98">
        <v>0</v>
      </c>
    </row>
    <row r="66" spans="1:82" s="6" customFormat="1" ht="59.25" customHeight="1" x14ac:dyDescent="0.2">
      <c r="A66" s="111"/>
      <c r="B66" s="99"/>
      <c r="C66" s="99"/>
      <c r="D66" s="99"/>
      <c r="E66" s="43"/>
      <c r="F66" s="43"/>
      <c r="G66" s="43"/>
      <c r="H66" s="43"/>
      <c r="I66" s="43"/>
      <c r="J66" s="43"/>
      <c r="K66" s="99"/>
      <c r="L66" s="99"/>
      <c r="M66" s="99"/>
      <c r="N66" s="99"/>
      <c r="O66" s="99"/>
      <c r="P66" s="99"/>
      <c r="Q66" s="99"/>
      <c r="R66" s="99"/>
      <c r="S66" s="99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121"/>
      <c r="AE66" s="99"/>
      <c r="AF66" s="99"/>
      <c r="AG66" s="99"/>
      <c r="AH66" s="99"/>
      <c r="AI66" s="99"/>
      <c r="AJ66" s="99"/>
      <c r="AK66" s="99"/>
      <c r="AL66" s="99"/>
      <c r="AM66" s="99"/>
      <c r="AN66" s="99"/>
      <c r="AO66" s="99"/>
      <c r="AP66" s="99"/>
      <c r="AQ66" s="99"/>
      <c r="AR66" s="99"/>
      <c r="AS66" s="99"/>
      <c r="AT66" s="99"/>
      <c r="AU66" s="99"/>
      <c r="AV66" s="99"/>
      <c r="AW66" s="99"/>
      <c r="AX66" s="99"/>
      <c r="AY66" s="99"/>
      <c r="AZ66" s="99"/>
      <c r="BA66" s="99"/>
      <c r="BB66" s="99"/>
      <c r="BC66" s="99"/>
      <c r="BD66" s="99"/>
      <c r="BE66" s="99"/>
    </row>
    <row r="67" spans="1:82" s="6" customFormat="1" ht="92.25" customHeight="1" x14ac:dyDescent="0.2">
      <c r="A67" s="125"/>
      <c r="B67" s="54" t="s">
        <v>55</v>
      </c>
      <c r="C67" s="54" t="s">
        <v>55</v>
      </c>
      <c r="D67" s="53">
        <f t="shared" ref="D67:D74" si="93">K67+R67+AA67+AI67+AR67+AY67</f>
        <v>605</v>
      </c>
      <c r="E67" s="43"/>
      <c r="F67" s="43"/>
      <c r="G67" s="43"/>
      <c r="H67" s="43"/>
      <c r="I67" s="43"/>
      <c r="J67" s="43"/>
      <c r="K67" s="53">
        <f t="shared" si="55"/>
        <v>605</v>
      </c>
      <c r="L67" s="53">
        <v>0</v>
      </c>
      <c r="M67" s="53">
        <v>0</v>
      </c>
      <c r="N67" s="53">
        <v>605</v>
      </c>
      <c r="O67" s="53">
        <v>0</v>
      </c>
      <c r="P67" s="53">
        <v>0</v>
      </c>
      <c r="Q67" s="53">
        <v>0</v>
      </c>
      <c r="R67" s="53">
        <v>0</v>
      </c>
      <c r="S67" s="53">
        <v>0</v>
      </c>
      <c r="T67" s="53">
        <v>0</v>
      </c>
      <c r="U67" s="53">
        <v>0</v>
      </c>
      <c r="V67" s="53">
        <v>0</v>
      </c>
      <c r="W67" s="53">
        <v>0</v>
      </c>
      <c r="X67" s="53">
        <v>0</v>
      </c>
      <c r="Y67" s="53">
        <v>0</v>
      </c>
      <c r="Z67" s="53">
        <v>0</v>
      </c>
      <c r="AA67" s="53">
        <v>0</v>
      </c>
      <c r="AB67" s="53">
        <v>0</v>
      </c>
      <c r="AC67" s="53">
        <v>0</v>
      </c>
      <c r="AD67" s="83">
        <v>0</v>
      </c>
      <c r="AE67" s="53">
        <v>0</v>
      </c>
      <c r="AF67" s="53">
        <v>0</v>
      </c>
      <c r="AG67" s="53">
        <v>0</v>
      </c>
      <c r="AH67" s="53">
        <v>0</v>
      </c>
      <c r="AI67" s="53">
        <v>0</v>
      </c>
      <c r="AJ67" s="53">
        <v>0</v>
      </c>
      <c r="AK67" s="53">
        <v>0</v>
      </c>
      <c r="AL67" s="53">
        <v>0</v>
      </c>
      <c r="AM67" s="53">
        <v>0</v>
      </c>
      <c r="AN67" s="53">
        <v>0</v>
      </c>
      <c r="AO67" s="53">
        <v>0</v>
      </c>
      <c r="AP67" s="53">
        <v>0</v>
      </c>
      <c r="AQ67" s="53">
        <v>0</v>
      </c>
      <c r="AR67" s="53">
        <v>0</v>
      </c>
      <c r="AS67" s="53">
        <v>0</v>
      </c>
      <c r="AT67" s="53">
        <v>0</v>
      </c>
      <c r="AU67" s="53">
        <v>0</v>
      </c>
      <c r="AV67" s="53">
        <v>0</v>
      </c>
      <c r="AW67" s="53">
        <v>0</v>
      </c>
      <c r="AX67" s="53">
        <v>0</v>
      </c>
      <c r="AY67" s="53">
        <v>0</v>
      </c>
      <c r="AZ67" s="53">
        <v>0</v>
      </c>
      <c r="BA67" s="53">
        <v>0</v>
      </c>
      <c r="BB67" s="53">
        <v>0</v>
      </c>
      <c r="BC67" s="53">
        <v>0</v>
      </c>
      <c r="BD67" s="53">
        <v>0</v>
      </c>
      <c r="BE67" s="53">
        <v>0</v>
      </c>
    </row>
    <row r="68" spans="1:82" s="6" customFormat="1" ht="120.75" customHeight="1" x14ac:dyDescent="0.2">
      <c r="A68" s="125"/>
      <c r="B68" s="54" t="s">
        <v>11</v>
      </c>
      <c r="C68" s="54" t="s">
        <v>11</v>
      </c>
      <c r="D68" s="53">
        <f>R68+AA68+AI68</f>
        <v>150</v>
      </c>
      <c r="E68" s="43"/>
      <c r="F68" s="43"/>
      <c r="G68" s="43"/>
      <c r="H68" s="43"/>
      <c r="I68" s="43"/>
      <c r="J68" s="43"/>
      <c r="K68" s="53">
        <f>L68+M68+N68+O68+P68+Q68</f>
        <v>0</v>
      </c>
      <c r="L68" s="53">
        <v>0</v>
      </c>
      <c r="M68" s="53">
        <v>0</v>
      </c>
      <c r="N68" s="53">
        <v>0</v>
      </c>
      <c r="O68" s="53">
        <v>0</v>
      </c>
      <c r="P68" s="53">
        <v>0</v>
      </c>
      <c r="Q68" s="53">
        <v>0</v>
      </c>
      <c r="R68" s="53">
        <f>V68</f>
        <v>150</v>
      </c>
      <c r="S68" s="53">
        <v>0</v>
      </c>
      <c r="T68" s="53">
        <v>0</v>
      </c>
      <c r="U68" s="53">
        <v>0</v>
      </c>
      <c r="V68" s="53">
        <v>150</v>
      </c>
      <c r="W68" s="53">
        <v>0</v>
      </c>
      <c r="X68" s="53">
        <v>0</v>
      </c>
      <c r="Y68" s="53">
        <v>0</v>
      </c>
      <c r="Z68" s="53">
        <v>0</v>
      </c>
      <c r="AA68" s="53">
        <f>AD68</f>
        <v>0</v>
      </c>
      <c r="AB68" s="53">
        <v>0</v>
      </c>
      <c r="AC68" s="53">
        <v>0</v>
      </c>
      <c r="AD68" s="83">
        <v>0</v>
      </c>
      <c r="AE68" s="53">
        <v>0</v>
      </c>
      <c r="AF68" s="53">
        <v>0</v>
      </c>
      <c r="AG68" s="53">
        <v>0</v>
      </c>
      <c r="AH68" s="53">
        <v>0</v>
      </c>
      <c r="AI68" s="53">
        <f>AL68</f>
        <v>0</v>
      </c>
      <c r="AJ68" s="53">
        <v>0</v>
      </c>
      <c r="AK68" s="53">
        <v>0</v>
      </c>
      <c r="AL68" s="53">
        <v>0</v>
      </c>
      <c r="AM68" s="53">
        <v>0</v>
      </c>
      <c r="AN68" s="53">
        <v>0</v>
      </c>
      <c r="AO68" s="53">
        <v>0</v>
      </c>
      <c r="AP68" s="53">
        <v>0</v>
      </c>
      <c r="AQ68" s="53">
        <v>0</v>
      </c>
      <c r="AR68" s="53">
        <f>AS68+AT68+AU68+AV68+AW68+AX68</f>
        <v>0</v>
      </c>
      <c r="AS68" s="53">
        <v>0</v>
      </c>
      <c r="AT68" s="53">
        <v>0</v>
      </c>
      <c r="AU68" s="53">
        <v>0</v>
      </c>
      <c r="AV68" s="53">
        <v>0</v>
      </c>
      <c r="AW68" s="53">
        <v>0</v>
      </c>
      <c r="AX68" s="53">
        <v>0</v>
      </c>
      <c r="AY68" s="53">
        <f>AZ68+BA68+BB68+BC68+BD68+BE68</f>
        <v>0</v>
      </c>
      <c r="AZ68" s="53">
        <v>0</v>
      </c>
      <c r="BA68" s="53">
        <v>0</v>
      </c>
      <c r="BB68" s="53">
        <v>0</v>
      </c>
      <c r="BC68" s="53">
        <v>0</v>
      </c>
      <c r="BD68" s="53">
        <v>0</v>
      </c>
      <c r="BE68" s="53">
        <v>0</v>
      </c>
    </row>
    <row r="69" spans="1:82" s="33" customFormat="1" ht="76.5" customHeight="1" x14ac:dyDescent="0.2">
      <c r="A69" s="129" t="s">
        <v>37</v>
      </c>
      <c r="B69" s="40" t="s">
        <v>24</v>
      </c>
      <c r="C69" s="40" t="s">
        <v>6</v>
      </c>
      <c r="D69" s="41">
        <f t="shared" si="93"/>
        <v>16771.099999999999</v>
      </c>
      <c r="E69" s="43" t="e">
        <f>E73+#REF!</f>
        <v>#REF!</v>
      </c>
      <c r="F69" s="43" t="e">
        <f>F73+#REF!</f>
        <v>#REF!</v>
      </c>
      <c r="G69" s="43" t="e">
        <f>G73+#REF!</f>
        <v>#REF!</v>
      </c>
      <c r="H69" s="43" t="e">
        <f>H73+#REF!</f>
        <v>#REF!</v>
      </c>
      <c r="I69" s="43" t="e">
        <f>I73+#REF!</f>
        <v>#REF!</v>
      </c>
      <c r="J69" s="43" t="e">
        <f>J73+#REF!</f>
        <v>#REF!</v>
      </c>
      <c r="K69" s="43">
        <f>M69+O69+N69</f>
        <v>2287.5</v>
      </c>
      <c r="L69" s="43">
        <f t="shared" ref="L69" si="94">L73</f>
        <v>0</v>
      </c>
      <c r="M69" s="43">
        <f>M73+M77</f>
        <v>1212.2</v>
      </c>
      <c r="N69" s="43">
        <f>N75+N76+N77</f>
        <v>25.3</v>
      </c>
      <c r="O69" s="43">
        <f>O73</f>
        <v>1050</v>
      </c>
      <c r="P69" s="43">
        <f t="shared" ref="P69:Q69" si="95">P73</f>
        <v>0</v>
      </c>
      <c r="Q69" s="43">
        <f t="shared" si="95"/>
        <v>0</v>
      </c>
      <c r="R69" s="43">
        <f>U69+W69+V69</f>
        <v>4880.7000000000007</v>
      </c>
      <c r="S69" s="43">
        <f t="shared" ref="S69:Z69" si="96">S73</f>
        <v>0</v>
      </c>
      <c r="T69" s="43">
        <f t="shared" si="96"/>
        <v>0</v>
      </c>
      <c r="U69" s="43">
        <f t="shared" si="96"/>
        <v>2830.6</v>
      </c>
      <c r="V69" s="43">
        <f>V72</f>
        <v>550.1</v>
      </c>
      <c r="W69" s="43">
        <f t="shared" si="96"/>
        <v>1500</v>
      </c>
      <c r="X69" s="43">
        <f t="shared" si="96"/>
        <v>0</v>
      </c>
      <c r="Y69" s="43">
        <f t="shared" si="96"/>
        <v>0</v>
      </c>
      <c r="Z69" s="43">
        <f t="shared" si="96"/>
        <v>0</v>
      </c>
      <c r="AA69" s="43">
        <f>AB69+AC69+AD69+AE69+AF69+AG69+AH69</f>
        <v>2978.3</v>
      </c>
      <c r="AB69" s="43">
        <f t="shared" ref="AB69:AH69" si="97">AB73</f>
        <v>0</v>
      </c>
      <c r="AC69" s="43">
        <f t="shared" si="97"/>
        <v>2378.3000000000002</v>
      </c>
      <c r="AD69" s="77">
        <f t="shared" si="97"/>
        <v>0</v>
      </c>
      <c r="AE69" s="43">
        <f t="shared" si="97"/>
        <v>600</v>
      </c>
      <c r="AF69" s="43">
        <f t="shared" si="97"/>
        <v>0</v>
      </c>
      <c r="AG69" s="43">
        <f t="shared" si="97"/>
        <v>0</v>
      </c>
      <c r="AH69" s="43">
        <f t="shared" si="97"/>
        <v>0</v>
      </c>
      <c r="AI69" s="43">
        <f>AK69+AL69+AM69+AN69+AO69+AP69</f>
        <v>3012.3</v>
      </c>
      <c r="AJ69" s="43">
        <f t="shared" ref="AJ69:AQ69" si="98">AJ73</f>
        <v>0</v>
      </c>
      <c r="AK69" s="43">
        <f t="shared" si="98"/>
        <v>2412.3000000000002</v>
      </c>
      <c r="AL69" s="43">
        <f t="shared" si="98"/>
        <v>0</v>
      </c>
      <c r="AM69" s="43">
        <f t="shared" si="98"/>
        <v>600</v>
      </c>
      <c r="AN69" s="43">
        <f t="shared" si="98"/>
        <v>0</v>
      </c>
      <c r="AO69" s="43">
        <f t="shared" si="98"/>
        <v>0</v>
      </c>
      <c r="AP69" s="43">
        <f t="shared" si="98"/>
        <v>0</v>
      </c>
      <c r="AQ69" s="43">
        <f t="shared" si="98"/>
        <v>0</v>
      </c>
      <c r="AR69" s="43">
        <f>AS69+AT69+AU69+AV69+AW69+BE69</f>
        <v>3012.3</v>
      </c>
      <c r="AS69" s="43">
        <f t="shared" ref="AS69:AX69" si="99">AS73</f>
        <v>0</v>
      </c>
      <c r="AT69" s="43">
        <f t="shared" si="99"/>
        <v>2412.3000000000002</v>
      </c>
      <c r="AU69" s="43">
        <f t="shared" si="99"/>
        <v>0</v>
      </c>
      <c r="AV69" s="43">
        <f t="shared" si="99"/>
        <v>600</v>
      </c>
      <c r="AW69" s="43">
        <f t="shared" si="99"/>
        <v>0</v>
      </c>
      <c r="AX69" s="43">
        <f t="shared" si="99"/>
        <v>0</v>
      </c>
      <c r="AY69" s="43">
        <f>AZ69+BA69+BB69+BC69+BD69+BE69</f>
        <v>600</v>
      </c>
      <c r="AZ69" s="43">
        <f t="shared" ref="AZ69:BE69" si="100">AZ73</f>
        <v>0</v>
      </c>
      <c r="BA69" s="43">
        <f t="shared" si="100"/>
        <v>0</v>
      </c>
      <c r="BB69" s="43">
        <f t="shared" si="100"/>
        <v>0</v>
      </c>
      <c r="BC69" s="43">
        <f t="shared" si="100"/>
        <v>600</v>
      </c>
      <c r="BD69" s="43">
        <f t="shared" si="100"/>
        <v>0</v>
      </c>
      <c r="BE69" s="43">
        <f t="shared" si="100"/>
        <v>0</v>
      </c>
    </row>
    <row r="70" spans="1:82" s="33" customFormat="1" ht="76.5" customHeight="1" x14ac:dyDescent="0.2">
      <c r="A70" s="130"/>
      <c r="B70" s="40" t="s">
        <v>55</v>
      </c>
      <c r="C70" s="54" t="s">
        <v>55</v>
      </c>
      <c r="D70" s="41">
        <f t="shared" si="93"/>
        <v>187.60000000000002</v>
      </c>
      <c r="E70" s="43"/>
      <c r="F70" s="43"/>
      <c r="G70" s="43"/>
      <c r="H70" s="43"/>
      <c r="I70" s="43"/>
      <c r="J70" s="43"/>
      <c r="K70" s="43">
        <f>K77</f>
        <v>187.60000000000002</v>
      </c>
      <c r="L70" s="43">
        <v>0</v>
      </c>
      <c r="M70" s="43">
        <f>M77</f>
        <v>162.30000000000001</v>
      </c>
      <c r="N70" s="43">
        <f>N77</f>
        <v>25.3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77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3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</row>
    <row r="71" spans="1:82" s="33" customFormat="1" ht="76.5" customHeight="1" x14ac:dyDescent="0.2">
      <c r="A71" s="130"/>
      <c r="B71" s="40" t="s">
        <v>12</v>
      </c>
      <c r="C71" s="40" t="s">
        <v>12</v>
      </c>
      <c r="D71" s="41">
        <f t="shared" si="93"/>
        <v>16033.399999999998</v>
      </c>
      <c r="E71" s="43"/>
      <c r="F71" s="43"/>
      <c r="G71" s="43"/>
      <c r="H71" s="43"/>
      <c r="I71" s="43"/>
      <c r="J71" s="43"/>
      <c r="K71" s="43">
        <f>K73</f>
        <v>2099.9</v>
      </c>
      <c r="L71" s="43">
        <v>0</v>
      </c>
      <c r="M71" s="43">
        <f>M73+M75</f>
        <v>1049.9000000000001</v>
      </c>
      <c r="N71" s="43">
        <f>N73+N74+N75</f>
        <v>0</v>
      </c>
      <c r="O71" s="43">
        <f>O73</f>
        <v>1050</v>
      </c>
      <c r="P71" s="43">
        <v>0</v>
      </c>
      <c r="Q71" s="43">
        <v>0</v>
      </c>
      <c r="R71" s="43">
        <f>R73</f>
        <v>4330.6000000000004</v>
      </c>
      <c r="S71" s="43">
        <v>0</v>
      </c>
      <c r="T71" s="43">
        <v>0</v>
      </c>
      <c r="U71" s="43">
        <f>U73</f>
        <v>2830.6</v>
      </c>
      <c r="V71" s="43">
        <v>0</v>
      </c>
      <c r="W71" s="43">
        <f>W73</f>
        <v>1500</v>
      </c>
      <c r="X71" s="43">
        <v>0</v>
      </c>
      <c r="Y71" s="43">
        <v>0</v>
      </c>
      <c r="Z71" s="43">
        <v>0</v>
      </c>
      <c r="AA71" s="43">
        <f>AA73</f>
        <v>2978.3</v>
      </c>
      <c r="AB71" s="43">
        <v>0</v>
      </c>
      <c r="AC71" s="43">
        <f>AC73</f>
        <v>2378.3000000000002</v>
      </c>
      <c r="AD71" s="77">
        <v>0</v>
      </c>
      <c r="AE71" s="43">
        <f>AE73</f>
        <v>600</v>
      </c>
      <c r="AF71" s="43">
        <v>0</v>
      </c>
      <c r="AG71" s="43">
        <v>0</v>
      </c>
      <c r="AH71" s="43">
        <v>0</v>
      </c>
      <c r="AI71" s="43">
        <f>AI73</f>
        <v>3012.3</v>
      </c>
      <c r="AJ71" s="43">
        <v>0</v>
      </c>
      <c r="AK71" s="43">
        <f>AK73</f>
        <v>2412.3000000000002</v>
      </c>
      <c r="AL71" s="43">
        <v>0</v>
      </c>
      <c r="AM71" s="43">
        <f>AM74</f>
        <v>600</v>
      </c>
      <c r="AN71" s="43">
        <v>0</v>
      </c>
      <c r="AO71" s="43">
        <v>0</v>
      </c>
      <c r="AP71" s="43">
        <v>0</v>
      </c>
      <c r="AQ71" s="43">
        <v>0</v>
      </c>
      <c r="AR71" s="43">
        <f>AR73</f>
        <v>3012.3</v>
      </c>
      <c r="AS71" s="43">
        <v>0</v>
      </c>
      <c r="AT71" s="43">
        <f>AT73</f>
        <v>2412.3000000000002</v>
      </c>
      <c r="AU71" s="43">
        <v>0</v>
      </c>
      <c r="AV71" s="43">
        <f>AV73</f>
        <v>600</v>
      </c>
      <c r="AW71" s="43">
        <v>0</v>
      </c>
      <c r="AX71" s="43">
        <v>0</v>
      </c>
      <c r="AY71" s="43">
        <f>AY73</f>
        <v>600</v>
      </c>
      <c r="AZ71" s="43">
        <v>0</v>
      </c>
      <c r="BA71" s="43">
        <v>0</v>
      </c>
      <c r="BB71" s="43">
        <v>0</v>
      </c>
      <c r="BC71" s="43">
        <f>BC73</f>
        <v>600</v>
      </c>
      <c r="BD71" s="43">
        <v>0</v>
      </c>
      <c r="BE71" s="43">
        <v>0</v>
      </c>
    </row>
    <row r="72" spans="1:82" s="33" customFormat="1" ht="120" customHeight="1" x14ac:dyDescent="0.2">
      <c r="A72" s="131"/>
      <c r="B72" s="74" t="s">
        <v>18</v>
      </c>
      <c r="C72" s="74" t="s">
        <v>18</v>
      </c>
      <c r="D72" s="73">
        <f>R72</f>
        <v>550.1</v>
      </c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>
        <f>V72</f>
        <v>550.1</v>
      </c>
      <c r="S72" s="43"/>
      <c r="T72" s="43"/>
      <c r="U72" s="43"/>
      <c r="V72" s="43">
        <f>V75</f>
        <v>550.1</v>
      </c>
      <c r="W72" s="43"/>
      <c r="X72" s="43"/>
      <c r="Y72" s="43"/>
      <c r="Z72" s="43"/>
      <c r="AA72" s="43"/>
      <c r="AB72" s="43"/>
      <c r="AC72" s="43"/>
      <c r="AD72" s="77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43"/>
      <c r="BB72" s="43"/>
      <c r="BC72" s="43"/>
      <c r="BD72" s="43"/>
      <c r="BE72" s="43"/>
    </row>
    <row r="73" spans="1:82" s="6" customFormat="1" ht="128.25" customHeight="1" x14ac:dyDescent="0.2">
      <c r="A73" s="56" t="s">
        <v>38</v>
      </c>
      <c r="B73" s="40" t="s">
        <v>39</v>
      </c>
      <c r="C73" s="40" t="s">
        <v>12</v>
      </c>
      <c r="D73" s="41">
        <f t="shared" si="93"/>
        <v>16033.399999999998</v>
      </c>
      <c r="E73" s="43"/>
      <c r="F73" s="43"/>
      <c r="G73" s="43"/>
      <c r="H73" s="43"/>
      <c r="I73" s="43"/>
      <c r="J73" s="43"/>
      <c r="K73" s="41">
        <f>M73+O73</f>
        <v>2099.9</v>
      </c>
      <c r="L73" s="43">
        <f t="shared" ref="L73:N73" si="101">L74</f>
        <v>0</v>
      </c>
      <c r="M73" s="43">
        <f t="shared" si="101"/>
        <v>1049.9000000000001</v>
      </c>
      <c r="N73" s="43">
        <f t="shared" si="101"/>
        <v>0</v>
      </c>
      <c r="O73" s="43">
        <f>O74</f>
        <v>1050</v>
      </c>
      <c r="P73" s="43">
        <f t="shared" ref="P73:Q73" si="102">P74</f>
        <v>0</v>
      </c>
      <c r="Q73" s="43">
        <f t="shared" si="102"/>
        <v>0</v>
      </c>
      <c r="R73" s="41">
        <f>U73+W73</f>
        <v>4330.6000000000004</v>
      </c>
      <c r="S73" s="43">
        <f t="shared" ref="S73:Z73" si="103">S74</f>
        <v>0</v>
      </c>
      <c r="T73" s="43">
        <f t="shared" si="103"/>
        <v>0</v>
      </c>
      <c r="U73" s="43">
        <f t="shared" si="103"/>
        <v>2830.6</v>
      </c>
      <c r="V73" s="43">
        <f t="shared" si="103"/>
        <v>0</v>
      </c>
      <c r="W73" s="43">
        <f t="shared" si="103"/>
        <v>1500</v>
      </c>
      <c r="X73" s="43">
        <f t="shared" si="103"/>
        <v>0</v>
      </c>
      <c r="Y73" s="43">
        <f t="shared" si="103"/>
        <v>0</v>
      </c>
      <c r="Z73" s="43">
        <f t="shared" si="103"/>
        <v>0</v>
      </c>
      <c r="AA73" s="41">
        <f>AC73+AE73</f>
        <v>2978.3</v>
      </c>
      <c r="AB73" s="43">
        <f t="shared" ref="AB73:AH73" si="104">AB74</f>
        <v>0</v>
      </c>
      <c r="AC73" s="43">
        <f t="shared" si="104"/>
        <v>2378.3000000000002</v>
      </c>
      <c r="AD73" s="77">
        <f t="shared" si="104"/>
        <v>0</v>
      </c>
      <c r="AE73" s="43">
        <f t="shared" si="104"/>
        <v>600</v>
      </c>
      <c r="AF73" s="43">
        <f t="shared" si="104"/>
        <v>0</v>
      </c>
      <c r="AG73" s="43">
        <f t="shared" si="104"/>
        <v>0</v>
      </c>
      <c r="AH73" s="43">
        <f t="shared" si="104"/>
        <v>0</v>
      </c>
      <c r="AI73" s="41">
        <f>AK73+AM73+AN73+AO73+AP73</f>
        <v>3012.3</v>
      </c>
      <c r="AJ73" s="43">
        <f t="shared" ref="AJ73:AQ73" si="105">AJ74</f>
        <v>0</v>
      </c>
      <c r="AK73" s="43">
        <f>AK74</f>
        <v>2412.3000000000002</v>
      </c>
      <c r="AL73" s="43">
        <f t="shared" si="105"/>
        <v>0</v>
      </c>
      <c r="AM73" s="43">
        <f>AM74</f>
        <v>600</v>
      </c>
      <c r="AN73" s="43">
        <f t="shared" si="105"/>
        <v>0</v>
      </c>
      <c r="AO73" s="43">
        <f t="shared" si="105"/>
        <v>0</v>
      </c>
      <c r="AP73" s="43">
        <f t="shared" si="105"/>
        <v>0</v>
      </c>
      <c r="AQ73" s="43">
        <f t="shared" si="105"/>
        <v>0</v>
      </c>
      <c r="AR73" s="41">
        <f>AT73+AV73</f>
        <v>3012.3</v>
      </c>
      <c r="AS73" s="43">
        <f t="shared" ref="AS73:AX73" si="106">AS74</f>
        <v>0</v>
      </c>
      <c r="AT73" s="43">
        <f t="shared" si="106"/>
        <v>2412.3000000000002</v>
      </c>
      <c r="AU73" s="43">
        <f t="shared" si="106"/>
        <v>0</v>
      </c>
      <c r="AV73" s="43">
        <f t="shared" si="106"/>
        <v>600</v>
      </c>
      <c r="AW73" s="43">
        <f t="shared" si="106"/>
        <v>0</v>
      </c>
      <c r="AX73" s="43">
        <f t="shared" si="106"/>
        <v>0</v>
      </c>
      <c r="AY73" s="41">
        <f>BA73+BC73</f>
        <v>600</v>
      </c>
      <c r="AZ73" s="43">
        <f t="shared" ref="AZ73:BE73" si="107">AZ74</f>
        <v>0</v>
      </c>
      <c r="BA73" s="43">
        <f t="shared" si="107"/>
        <v>0</v>
      </c>
      <c r="BB73" s="43">
        <f t="shared" si="107"/>
        <v>0</v>
      </c>
      <c r="BC73" s="43">
        <f t="shared" si="107"/>
        <v>600</v>
      </c>
      <c r="BD73" s="43">
        <f t="shared" si="107"/>
        <v>0</v>
      </c>
      <c r="BE73" s="43">
        <f t="shared" si="107"/>
        <v>0</v>
      </c>
    </row>
    <row r="74" spans="1:82" s="6" customFormat="1" ht="120.75" customHeight="1" x14ac:dyDescent="0.2">
      <c r="A74" s="56"/>
      <c r="B74" s="40" t="s">
        <v>20</v>
      </c>
      <c r="C74" s="40" t="s">
        <v>12</v>
      </c>
      <c r="D74" s="41">
        <f t="shared" si="93"/>
        <v>16033.399999999998</v>
      </c>
      <c r="E74" s="43"/>
      <c r="F74" s="43"/>
      <c r="G74" s="43"/>
      <c r="H74" s="43"/>
      <c r="I74" s="43"/>
      <c r="J74" s="43"/>
      <c r="K74" s="43">
        <f t="shared" ref="K74" si="108">L74+M74+N74+O74+P74+Q74</f>
        <v>2099.9</v>
      </c>
      <c r="L74" s="43">
        <v>0</v>
      </c>
      <c r="M74" s="43">
        <v>1049.9000000000001</v>
      </c>
      <c r="N74" s="43"/>
      <c r="O74" s="43">
        <v>1050</v>
      </c>
      <c r="P74" s="43">
        <v>0</v>
      </c>
      <c r="Q74" s="43">
        <v>0</v>
      </c>
      <c r="R74" s="43">
        <f t="shared" ref="R74" si="109">S74+T74+U74+V74+W74+X74+Y74+Z74</f>
        <v>4330.6000000000004</v>
      </c>
      <c r="S74" s="43">
        <v>0</v>
      </c>
      <c r="T74" s="43">
        <v>0</v>
      </c>
      <c r="U74" s="43">
        <v>2830.6</v>
      </c>
      <c r="V74" s="43">
        <v>0</v>
      </c>
      <c r="W74" s="43">
        <v>1500</v>
      </c>
      <c r="X74" s="43">
        <v>0</v>
      </c>
      <c r="Y74" s="43">
        <v>0</v>
      </c>
      <c r="Z74" s="43">
        <v>0</v>
      </c>
      <c r="AA74" s="41">
        <f>AC74+AE74</f>
        <v>2978.3</v>
      </c>
      <c r="AB74" s="43">
        <v>0</v>
      </c>
      <c r="AC74" s="43">
        <v>2378.3000000000002</v>
      </c>
      <c r="AD74" s="77">
        <v>0</v>
      </c>
      <c r="AE74" s="43">
        <v>600</v>
      </c>
      <c r="AF74" s="43">
        <v>0</v>
      </c>
      <c r="AG74" s="43">
        <v>0</v>
      </c>
      <c r="AH74" s="43">
        <v>0</v>
      </c>
      <c r="AI74" s="41">
        <f>AK74+AM74</f>
        <v>3012.3</v>
      </c>
      <c r="AJ74" s="43">
        <v>0</v>
      </c>
      <c r="AK74" s="43">
        <v>2412.3000000000002</v>
      </c>
      <c r="AL74" s="43">
        <v>0</v>
      </c>
      <c r="AM74" s="43">
        <v>600</v>
      </c>
      <c r="AN74" s="43">
        <v>0</v>
      </c>
      <c r="AO74" s="43">
        <v>0</v>
      </c>
      <c r="AP74" s="43">
        <v>0</v>
      </c>
      <c r="AQ74" s="43">
        <v>0</v>
      </c>
      <c r="AR74" s="41">
        <f>AT74+AV74</f>
        <v>3012.3</v>
      </c>
      <c r="AS74" s="43">
        <v>0</v>
      </c>
      <c r="AT74" s="43">
        <v>2412.3000000000002</v>
      </c>
      <c r="AU74" s="43">
        <v>0</v>
      </c>
      <c r="AV74" s="43">
        <v>600</v>
      </c>
      <c r="AW74" s="43">
        <v>0</v>
      </c>
      <c r="AX74" s="43">
        <v>0</v>
      </c>
      <c r="AY74" s="41">
        <f>BA74+BC74</f>
        <v>600</v>
      </c>
      <c r="AZ74" s="43">
        <v>0</v>
      </c>
      <c r="BA74" s="43">
        <v>0</v>
      </c>
      <c r="BB74" s="43">
        <v>0</v>
      </c>
      <c r="BC74" s="43">
        <v>600</v>
      </c>
      <c r="BD74" s="43">
        <v>0</v>
      </c>
      <c r="BE74" s="43">
        <v>0</v>
      </c>
    </row>
    <row r="75" spans="1:82" s="6" customFormat="1" ht="149.25" customHeight="1" x14ac:dyDescent="0.2">
      <c r="A75" s="55" t="s">
        <v>60</v>
      </c>
      <c r="B75" s="40" t="s">
        <v>18</v>
      </c>
      <c r="C75" s="74" t="s">
        <v>18</v>
      </c>
      <c r="D75" s="41">
        <f>K75</f>
        <v>0</v>
      </c>
      <c r="E75" s="43"/>
      <c r="F75" s="43"/>
      <c r="G75" s="43"/>
      <c r="H75" s="43"/>
      <c r="I75" s="43"/>
      <c r="J75" s="43"/>
      <c r="K75" s="43">
        <f>N75</f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f>S75+T75+U75+V75+W75+X75+Y75+Z75</f>
        <v>550.1</v>
      </c>
      <c r="S75" s="43">
        <v>0</v>
      </c>
      <c r="T75" s="43">
        <v>0</v>
      </c>
      <c r="U75" s="43">
        <v>0</v>
      </c>
      <c r="V75" s="43">
        <v>550.1</v>
      </c>
      <c r="W75" s="43">
        <v>0</v>
      </c>
      <c r="X75" s="43">
        <v>0</v>
      </c>
      <c r="Y75" s="43">
        <v>0</v>
      </c>
      <c r="Z75" s="43">
        <v>0</v>
      </c>
      <c r="AA75" s="43">
        <f>AB75+AC75+AD75+AE75+AF75+AG75+AH75+AI75</f>
        <v>0</v>
      </c>
      <c r="AB75" s="43">
        <v>0</v>
      </c>
      <c r="AC75" s="43">
        <v>0</v>
      </c>
      <c r="AD75" s="77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f>AJ75+AK75+AL75+AM75+AN75+AO75+AP75+AQ75</f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f>AS75+AT75+AU75+AV75+AW75+AX75+AY75+AZ75</f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f>AZ75+BA75+BB75+BC75+BD75+BE75+BF75+BG75</f>
        <v>0</v>
      </c>
      <c r="AZ75" s="43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</row>
    <row r="76" spans="1:82" s="36" customFormat="1" ht="37.5" hidden="1" customHeight="1" x14ac:dyDescent="0.2">
      <c r="A76" s="56"/>
      <c r="B76" s="40"/>
      <c r="C76" s="40"/>
      <c r="D76" s="45">
        <f>K76</f>
        <v>0</v>
      </c>
      <c r="E76" s="45"/>
      <c r="F76" s="45"/>
      <c r="G76" s="45"/>
      <c r="H76" s="45"/>
      <c r="I76" s="45"/>
      <c r="J76" s="45"/>
      <c r="K76" s="45">
        <f>N76</f>
        <v>0</v>
      </c>
      <c r="L76" s="45">
        <v>0</v>
      </c>
      <c r="M76" s="45">
        <v>0</v>
      </c>
      <c r="N76" s="45">
        <v>0</v>
      </c>
      <c r="O76" s="45">
        <v>0</v>
      </c>
      <c r="P76" s="45">
        <v>0</v>
      </c>
      <c r="Q76" s="45">
        <v>0</v>
      </c>
      <c r="R76" s="45">
        <f>S76+T76+U76+V76+W76+X76+Y76+Z76</f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f>AB76+AC76+AD76+AE76+AF76+AG76+AH76</f>
        <v>0</v>
      </c>
      <c r="AB76" s="45">
        <v>0</v>
      </c>
      <c r="AC76" s="45">
        <v>0</v>
      </c>
      <c r="AD76" s="84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f>AJ76+AK76+AL76+AM76+AN76+AO76+AP76+AQ76</f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f>AS76+AT76+AU76+AV76+AW76+AX76</f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f>AZ76+BA76+BB76+BC76+BD76+BE76</f>
        <v>0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  <c r="BF76" s="37"/>
      <c r="BG76" s="37"/>
      <c r="BH76" s="37"/>
      <c r="BI76" s="37"/>
      <c r="BJ76" s="37"/>
      <c r="BK76" s="37"/>
      <c r="BL76" s="37"/>
      <c r="BM76" s="37"/>
      <c r="BN76" s="37"/>
      <c r="BO76" s="37"/>
      <c r="BP76" s="37"/>
      <c r="BQ76" s="37"/>
      <c r="BR76" s="37"/>
      <c r="BS76" s="37"/>
      <c r="BT76" s="37"/>
      <c r="BU76" s="37"/>
      <c r="BV76" s="37"/>
      <c r="BW76" s="37"/>
      <c r="BX76" s="37"/>
      <c r="BY76" s="37"/>
      <c r="BZ76" s="37"/>
      <c r="CA76" s="37"/>
      <c r="CB76" s="37"/>
      <c r="CC76" s="37"/>
      <c r="CD76" s="37"/>
    </row>
    <row r="77" spans="1:82" s="37" customFormat="1" ht="273" customHeight="1" x14ac:dyDescent="0.2">
      <c r="A77" s="55" t="s">
        <v>61</v>
      </c>
      <c r="B77" s="40" t="s">
        <v>70</v>
      </c>
      <c r="C77" s="40" t="s">
        <v>55</v>
      </c>
      <c r="D77" s="45">
        <f>K77</f>
        <v>187.60000000000002</v>
      </c>
      <c r="E77" s="45"/>
      <c r="F77" s="45"/>
      <c r="G77" s="45"/>
      <c r="H77" s="45"/>
      <c r="I77" s="45"/>
      <c r="J77" s="45"/>
      <c r="K77" s="45">
        <f>L77+M77+N77+O77+P77+Q77</f>
        <v>187.60000000000002</v>
      </c>
      <c r="L77" s="45">
        <v>0</v>
      </c>
      <c r="M77" s="45">
        <v>162.30000000000001</v>
      </c>
      <c r="N77" s="45">
        <v>25.3</v>
      </c>
      <c r="O77" s="45">
        <v>0</v>
      </c>
      <c r="P77" s="45">
        <v>0</v>
      </c>
      <c r="Q77" s="45">
        <v>0</v>
      </c>
      <c r="R77" s="45">
        <f>S77+T77+U77+V77+W77+X77+Y77+Z77</f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f>AB77+AC77+AD77+AE77+AF77+AG77+AH77</f>
        <v>0</v>
      </c>
      <c r="AB77" s="45">
        <v>0</v>
      </c>
      <c r="AC77" s="45">
        <v>0</v>
      </c>
      <c r="AD77" s="84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f>AJ77+AK77+AL77+AM77+AN77+AO77+AP77+AQ77</f>
        <v>0</v>
      </c>
      <c r="AJ77" s="45">
        <v>0</v>
      </c>
      <c r="AK77" s="45">
        <v>0</v>
      </c>
      <c r="AL77" s="45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f>AS77+AT77+AU77+AV77+AW77+AX77</f>
        <v>0</v>
      </c>
      <c r="AS77" s="45">
        <v>0</v>
      </c>
      <c r="AT77" s="45">
        <v>0</v>
      </c>
      <c r="AU77" s="45">
        <v>0</v>
      </c>
      <c r="AV77" s="45">
        <v>0</v>
      </c>
      <c r="AW77" s="45">
        <v>0</v>
      </c>
      <c r="AX77" s="45">
        <v>0</v>
      </c>
      <c r="AY77" s="45">
        <f>AZ77+BA77+BB77+BC77+BD77+BE77</f>
        <v>0</v>
      </c>
      <c r="AZ77" s="45">
        <v>0</v>
      </c>
      <c r="BA77" s="45">
        <v>0</v>
      </c>
      <c r="BB77" s="45">
        <v>0</v>
      </c>
      <c r="BC77" s="45">
        <v>0</v>
      </c>
      <c r="BD77" s="45">
        <v>0</v>
      </c>
      <c r="BE77" s="45">
        <v>0</v>
      </c>
    </row>
    <row r="78" spans="1:82" ht="33" customHeight="1" x14ac:dyDescent="0.2">
      <c r="D78" s="6"/>
      <c r="E78" s="6"/>
      <c r="F78" s="6"/>
      <c r="G78" s="6"/>
      <c r="H78" s="6"/>
      <c r="I78" s="6"/>
      <c r="J78" s="6"/>
      <c r="K78" s="21"/>
      <c r="L78" s="6"/>
      <c r="M78" s="6"/>
      <c r="O78" s="6"/>
      <c r="P78" s="6"/>
      <c r="Q78" s="6"/>
      <c r="AA78" s="21"/>
      <c r="AB78" s="6"/>
      <c r="AC78" s="6"/>
      <c r="AE78" s="6"/>
      <c r="AF78" s="6"/>
      <c r="AG78" s="6"/>
      <c r="AH78" s="6"/>
      <c r="AI78" s="6"/>
      <c r="AJ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</row>
    <row r="79" spans="1:82" x14ac:dyDescent="0.2">
      <c r="E79" s="6"/>
      <c r="F79" s="6"/>
      <c r="G79" s="6"/>
      <c r="H79" s="6"/>
      <c r="I79" s="6"/>
      <c r="J79" s="6"/>
      <c r="K79" s="6"/>
      <c r="L79" s="6"/>
      <c r="M79" s="6"/>
      <c r="O79" s="6"/>
      <c r="P79" s="6"/>
      <c r="Q79" s="6"/>
      <c r="AA79" s="21"/>
    </row>
  </sheetData>
  <mergeCells count="181">
    <mergeCell ref="A20:A23"/>
    <mergeCell ref="A15:A19"/>
    <mergeCell ref="Z65:Z66"/>
    <mergeCell ref="X65:X66"/>
    <mergeCell ref="Y65:Y66"/>
    <mergeCell ref="W65:W66"/>
    <mergeCell ref="V65:V66"/>
    <mergeCell ref="U65:U66"/>
    <mergeCell ref="T65:T66"/>
    <mergeCell ref="S65:S66"/>
    <mergeCell ref="R65:R66"/>
    <mergeCell ref="A65:A68"/>
    <mergeCell ref="Q65:Q66"/>
    <mergeCell ref="P65:P66"/>
    <mergeCell ref="O65:O66"/>
    <mergeCell ref="N65:N66"/>
    <mergeCell ref="M65:M66"/>
    <mergeCell ref="L65:L66"/>
    <mergeCell ref="K65:K66"/>
    <mergeCell ref="D65:D66"/>
    <mergeCell ref="B65:B66"/>
    <mergeCell ref="C65:C66"/>
    <mergeCell ref="Q42:Q43"/>
    <mergeCell ref="S42:S43"/>
    <mergeCell ref="A69:A72"/>
    <mergeCell ref="AC65:AC66"/>
    <mergeCell ref="AB65:AB66"/>
    <mergeCell ref="AA65:AA66"/>
    <mergeCell ref="BE65:BE66"/>
    <mergeCell ref="BD65:BD66"/>
    <mergeCell ref="BC65:BC66"/>
    <mergeCell ref="BB65:BB66"/>
    <mergeCell ref="BA65:BA66"/>
    <mergeCell ref="AZ65:AZ66"/>
    <mergeCell ref="AY65:AY66"/>
    <mergeCell ref="AX65:AX66"/>
    <mergeCell ref="AW65:AW66"/>
    <mergeCell ref="AV65:AV66"/>
    <mergeCell ref="AU65:AU66"/>
    <mergeCell ref="AT65:AT66"/>
    <mergeCell ref="AS65:AS66"/>
    <mergeCell ref="AR65:AR66"/>
    <mergeCell ref="AQ65:AQ66"/>
    <mergeCell ref="AP65:AP66"/>
    <mergeCell ref="AO65:AO66"/>
    <mergeCell ref="AN65:AN66"/>
    <mergeCell ref="AM65:AM66"/>
    <mergeCell ref="AL65:AL66"/>
    <mergeCell ref="AK65:AK66"/>
    <mergeCell ref="AJ65:AJ66"/>
    <mergeCell ref="AD42:AD43"/>
    <mergeCell ref="AE42:AE43"/>
    <mergeCell ref="AF42:AF43"/>
    <mergeCell ref="AH65:AH66"/>
    <mergeCell ref="AG65:AG66"/>
    <mergeCell ref="AF65:AF66"/>
    <mergeCell ref="AE65:AE66"/>
    <mergeCell ref="AD65:AD66"/>
    <mergeCell ref="AI65:AI66"/>
    <mergeCell ref="AG42:AG43"/>
    <mergeCell ref="AH42:AH43"/>
    <mergeCell ref="AI42:AI43"/>
    <mergeCell ref="AJ42:AJ43"/>
    <mergeCell ref="AK42:AK43"/>
    <mergeCell ref="A37:A40"/>
    <mergeCell ref="A31:A32"/>
    <mergeCell ref="A33:A34"/>
    <mergeCell ref="A60:A61"/>
    <mergeCell ref="B42:B43"/>
    <mergeCell ref="C42:C43"/>
    <mergeCell ref="D42:D43"/>
    <mergeCell ref="K42:K43"/>
    <mergeCell ref="A51:A52"/>
    <mergeCell ref="A41:A43"/>
    <mergeCell ref="A44:A45"/>
    <mergeCell ref="A35:A36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2022-02-28T08:36:30Z</dcterms:modified>
</cp:coreProperties>
</file>