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Лист1!$A$1:$X$58</definedName>
  </definedNames>
  <calcPr calcId="145621"/>
</workbook>
</file>

<file path=xl/calcChain.xml><?xml version="1.0" encoding="utf-8"?>
<calcChain xmlns="http://schemas.openxmlformats.org/spreadsheetml/2006/main">
  <c r="U30" i="1" l="1"/>
  <c r="U15" i="1" s="1"/>
  <c r="R30" i="1"/>
  <c r="R15" i="1" s="1"/>
  <c r="O30" i="1"/>
  <c r="O15" i="1" s="1"/>
  <c r="P42" i="1"/>
  <c r="W29" i="1" l="1"/>
  <c r="T29" i="1"/>
  <c r="U29" i="1"/>
  <c r="U28" i="1" s="1"/>
  <c r="P46" i="1"/>
  <c r="R29" i="1"/>
  <c r="R28" i="1" s="1"/>
  <c r="Q29" i="1"/>
  <c r="N29" i="1"/>
  <c r="O29" i="1"/>
  <c r="O28" i="1" s="1"/>
  <c r="M45" i="1"/>
  <c r="P45" i="1"/>
  <c r="S45" i="1"/>
  <c r="V45" i="1"/>
  <c r="D45" i="1" l="1"/>
  <c r="K18" i="1"/>
  <c r="J20" i="1"/>
  <c r="J19" i="1" s="1"/>
  <c r="K19" i="1"/>
  <c r="L30" i="1" l="1"/>
  <c r="L29" i="1"/>
  <c r="L28" i="1" s="1"/>
  <c r="J30" i="1" l="1"/>
  <c r="V30" i="1"/>
  <c r="S30" i="1"/>
  <c r="P30" i="1"/>
  <c r="M30" i="1"/>
  <c r="G30" i="1"/>
  <c r="L15" i="1"/>
  <c r="D30" i="1" l="1"/>
  <c r="V39" i="1"/>
  <c r="S39" i="1"/>
  <c r="P39" i="1"/>
  <c r="V42" i="1"/>
  <c r="S42" i="1"/>
  <c r="M42" i="1"/>
  <c r="G42" i="1"/>
  <c r="J42" i="1"/>
  <c r="D42" i="1" s="1"/>
  <c r="G39" i="1"/>
  <c r="J39" i="1"/>
  <c r="D39" i="1" s="1"/>
  <c r="M39" i="1"/>
  <c r="V37" i="1"/>
  <c r="S37" i="1"/>
  <c r="P37" i="1"/>
  <c r="M37" i="1"/>
  <c r="J37" i="1"/>
  <c r="D37" i="1" s="1"/>
  <c r="G37" i="1"/>
  <c r="K29" i="1" l="1"/>
  <c r="V31" i="1"/>
  <c r="S31" i="1"/>
  <c r="P31" i="1"/>
  <c r="M31" i="1"/>
  <c r="G31" i="1"/>
  <c r="J31" i="1" l="1"/>
  <c r="D31" i="1" s="1"/>
  <c r="W18" i="1" l="1"/>
  <c r="T18" i="1"/>
  <c r="Q18" i="1"/>
  <c r="W19" i="1"/>
  <c r="T19" i="1"/>
  <c r="Q19" i="1"/>
  <c r="H29" i="1" l="1"/>
  <c r="H28" i="1" s="1"/>
  <c r="B55" i="1" l="1"/>
  <c r="M35" i="1" l="1"/>
  <c r="W14" i="1" l="1"/>
  <c r="T14" i="1"/>
  <c r="Q14" i="1"/>
  <c r="X29" i="1"/>
  <c r="N28" i="1"/>
  <c r="K28" i="1"/>
  <c r="I29" i="1"/>
  <c r="V46" i="1"/>
  <c r="S46" i="1"/>
  <c r="M46" i="1"/>
  <c r="J46" i="1"/>
  <c r="G46" i="1"/>
  <c r="V44" i="1"/>
  <c r="S44" i="1"/>
  <c r="P44" i="1"/>
  <c r="M44" i="1"/>
  <c r="J44" i="1"/>
  <c r="G44" i="1"/>
  <c r="V43" i="1"/>
  <c r="S43" i="1"/>
  <c r="P43" i="1"/>
  <c r="M43" i="1"/>
  <c r="J43" i="1"/>
  <c r="G43" i="1"/>
  <c r="V41" i="1"/>
  <c r="S41" i="1"/>
  <c r="P41" i="1"/>
  <c r="M41" i="1"/>
  <c r="J41" i="1"/>
  <c r="G41" i="1"/>
  <c r="V40" i="1"/>
  <c r="S40" i="1"/>
  <c r="P40" i="1"/>
  <c r="M40" i="1"/>
  <c r="J40" i="1"/>
  <c r="G40" i="1"/>
  <c r="V38" i="1"/>
  <c r="S38" i="1"/>
  <c r="P38" i="1"/>
  <c r="M38" i="1"/>
  <c r="J38" i="1"/>
  <c r="G38" i="1"/>
  <c r="G36" i="1"/>
  <c r="J36" i="1"/>
  <c r="M36" i="1"/>
  <c r="P36" i="1"/>
  <c r="S36" i="1"/>
  <c r="V36" i="1"/>
  <c r="D46" i="1" l="1"/>
  <c r="D38" i="1"/>
  <c r="D40" i="1"/>
  <c r="D41" i="1"/>
  <c r="D43" i="1"/>
  <c r="D44" i="1"/>
  <c r="W28" i="1"/>
  <c r="T28" i="1"/>
  <c r="Q28" i="1"/>
  <c r="X28" i="1"/>
  <c r="I28" i="1"/>
  <c r="D36" i="1"/>
  <c r="S35" i="1"/>
  <c r="P35" i="1"/>
  <c r="J35" i="1"/>
  <c r="G35" i="1"/>
  <c r="D35" i="1" l="1"/>
  <c r="V34" i="1"/>
  <c r="S34" i="1"/>
  <c r="P34" i="1"/>
  <c r="M34" i="1"/>
  <c r="J34" i="1"/>
  <c r="G34" i="1"/>
  <c r="V33" i="1"/>
  <c r="S33" i="1"/>
  <c r="P33" i="1"/>
  <c r="M33" i="1"/>
  <c r="J33" i="1"/>
  <c r="G33" i="1"/>
  <c r="V32" i="1"/>
  <c r="S32" i="1"/>
  <c r="P32" i="1"/>
  <c r="M32" i="1"/>
  <c r="J32" i="1"/>
  <c r="G32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9" i="1" l="1"/>
  <c r="J28" i="1" s="1"/>
  <c r="M29" i="1"/>
  <c r="M28" i="1" s="1"/>
  <c r="P29" i="1"/>
  <c r="P28" i="1" s="1"/>
  <c r="V29" i="1"/>
  <c r="V28" i="1" s="1"/>
  <c r="S29" i="1"/>
  <c r="S28" i="1" s="1"/>
  <c r="D32" i="1"/>
  <c r="K47" i="1"/>
  <c r="R47" i="1"/>
  <c r="W47" i="1"/>
  <c r="T47" i="1"/>
  <c r="X47" i="1"/>
  <c r="D54" i="1"/>
  <c r="Q47" i="1"/>
  <c r="U47" i="1"/>
  <c r="D34" i="1"/>
  <c r="G29" i="1"/>
  <c r="G28" i="1" s="1"/>
  <c r="D33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6" i="1" s="1"/>
  <c r="W56" i="1"/>
  <c r="W16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4" i="1"/>
  <c r="I18" i="1"/>
  <c r="I14" i="1" s="1"/>
  <c r="H18" i="1"/>
  <c r="H14" i="1" s="1"/>
  <c r="O19" i="1"/>
  <c r="N19" i="1"/>
  <c r="L19" i="1"/>
  <c r="I19" i="1"/>
  <c r="H19" i="1"/>
  <c r="M21" i="1"/>
  <c r="M18" i="1" s="1"/>
  <c r="M14" i="1" s="1"/>
  <c r="J21" i="1"/>
  <c r="J18" i="1" s="1"/>
  <c r="J17" i="1" s="1"/>
  <c r="G21" i="1"/>
  <c r="G18" i="1" s="1"/>
  <c r="G14" i="1" s="1"/>
  <c r="M20" i="1"/>
  <c r="M19" i="1" s="1"/>
  <c r="G20" i="1"/>
  <c r="S48" i="1" l="1"/>
  <c r="S47" i="1" s="1"/>
  <c r="D29" i="1"/>
  <c r="D28" i="1" s="1"/>
  <c r="J14" i="1"/>
  <c r="T56" i="1"/>
  <c r="T16" i="1" s="1"/>
  <c r="J48" i="1"/>
  <c r="J47" i="1" s="1"/>
  <c r="V48" i="1"/>
  <c r="V47" i="1" s="1"/>
  <c r="M48" i="1"/>
  <c r="M47" i="1" s="1"/>
  <c r="D52" i="1"/>
  <c r="D53" i="1"/>
  <c r="S18" i="1"/>
  <c r="S14" i="1" s="1"/>
  <c r="V18" i="1"/>
  <c r="V14" i="1" s="1"/>
  <c r="Q56" i="1"/>
  <c r="U56" i="1"/>
  <c r="W22" i="1"/>
  <c r="W15" i="1"/>
  <c r="W13" i="1" s="1"/>
  <c r="D20" i="1"/>
  <c r="D19" i="1" s="1"/>
  <c r="D26" i="1"/>
  <c r="D25" i="1"/>
  <c r="H22" i="1"/>
  <c r="H15" i="1"/>
  <c r="L22" i="1"/>
  <c r="Q22" i="1"/>
  <c r="Q15" i="1"/>
  <c r="P15" i="1" s="1"/>
  <c r="U22" i="1"/>
  <c r="I22" i="1"/>
  <c r="I15" i="1"/>
  <c r="R22" i="1"/>
  <c r="P18" i="1"/>
  <c r="P14" i="1" s="1"/>
  <c r="R14" i="1"/>
  <c r="K22" i="1"/>
  <c r="K15" i="1"/>
  <c r="O22" i="1"/>
  <c r="T22" i="1"/>
  <c r="T15" i="1"/>
  <c r="X22" i="1"/>
  <c r="X15" i="1"/>
  <c r="X13" i="1" s="1"/>
  <c r="P48" i="1"/>
  <c r="P47" i="1" s="1"/>
  <c r="G48" i="1"/>
  <c r="G47" i="1" s="1"/>
  <c r="N22" i="1"/>
  <c r="N15" i="1"/>
  <c r="M15" i="1" s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8" i="1"/>
  <c r="D50" i="1"/>
  <c r="D51" i="1"/>
  <c r="M17" i="1"/>
  <c r="D21" i="1"/>
  <c r="D18" i="1" s="1"/>
  <c r="D14" i="1" s="1"/>
  <c r="G19" i="1"/>
  <c r="D24" i="1"/>
  <c r="T13" i="1" l="1"/>
  <c r="S15" i="1"/>
  <c r="J15" i="1"/>
  <c r="D23" i="1"/>
  <c r="D15" i="1" s="1"/>
  <c r="U16" i="1"/>
  <c r="U13" i="1" s="1"/>
  <c r="R56" i="1"/>
  <c r="Q16" i="1"/>
  <c r="Q13" i="1" s="1"/>
  <c r="N56" i="1"/>
  <c r="G22" i="1"/>
  <c r="G15" i="1"/>
  <c r="V22" i="1"/>
  <c r="V15" i="1"/>
  <c r="G17" i="1"/>
  <c r="P22" i="1"/>
  <c r="S22" i="1"/>
  <c r="J22" i="1"/>
  <c r="M22" i="1"/>
  <c r="D17" i="1"/>
  <c r="D48" i="1"/>
  <c r="D16" i="1" s="1"/>
  <c r="D13" i="1" l="1"/>
  <c r="D47" i="1"/>
  <c r="D22" i="1"/>
  <c r="K56" i="1"/>
  <c r="K16" i="1" s="1"/>
  <c r="K13" i="1" s="1"/>
  <c r="N16" i="1"/>
  <c r="N13" i="1" s="1"/>
  <c r="R16" i="1"/>
  <c r="R13" i="1" s="1"/>
  <c r="O56" i="1"/>
  <c r="L56" i="1" l="1"/>
  <c r="L16" i="1" s="1"/>
  <c r="O16" i="1"/>
  <c r="O13" i="1" s="1"/>
  <c r="H56" i="1"/>
  <c r="H16" i="1" s="1"/>
  <c r="E56" i="1" l="1"/>
  <c r="H13" i="1"/>
  <c r="I56" i="1"/>
  <c r="L13" i="1"/>
  <c r="F56" i="1" l="1"/>
  <c r="I16" i="1"/>
  <c r="I13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6" i="1" s="1"/>
  <c r="V13" i="1" s="1"/>
  <c r="S56" i="1" l="1"/>
  <c r="S16" i="1" l="1"/>
  <c r="S13" i="1" s="1"/>
  <c r="P56" i="1"/>
  <c r="P16" i="1" l="1"/>
  <c r="P13" i="1" s="1"/>
  <c r="M56" i="1"/>
  <c r="M16" i="1" l="1"/>
  <c r="M13" i="1" s="1"/>
  <c r="J56" i="1"/>
  <c r="J16" i="1" l="1"/>
  <c r="J13" i="1" s="1"/>
  <c r="G56" i="1"/>
  <c r="D56" i="1" l="1"/>
  <c r="G16" i="1"/>
  <c r="G13" i="1" l="1"/>
</calcChain>
</file>

<file path=xl/sharedStrings.xml><?xml version="1.0" encoding="utf-8"?>
<sst xmlns="http://schemas.openxmlformats.org/spreadsheetml/2006/main" count="147" uniqueCount="68">
  <si>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</si>
  <si>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</si>
  <si>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</si>
  <si>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</si>
  <si>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</si>
  <si>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</si>
  <si>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</si>
  <si>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</si>
  <si>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</si>
  <si>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</si>
  <si>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</si>
  <si>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</si>
  <si>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</si>
  <si>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</si>
  <si>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</si>
  <si>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</si>
  <si>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</si>
  <si>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</si>
  <si>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</si>
  <si>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</si>
  <si>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</si>
  <si>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</si>
  <si>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</si>
  <si>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</si>
  <si>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</si>
  <si>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</si>
  <si>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</si>
  <si>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</si>
  <si>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</si>
  <si>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</si>
  <si>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</si>
  <si>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</si>
  <si>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</si>
  <si>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</si>
  <si>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</si>
  <si>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</si>
  <si>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</si>
  <si>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</si>
  <si>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</si>
  <si>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</si>
  <si>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</si>
  <si>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</si>
  <si>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</si>
  <si>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</si>
  <si>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</si>
  <si>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</si>
  <si>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</si>
  <si>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</si>
  <si>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</si>
  <si>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</si>
  <si>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</si>
  <si>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</si>
  <si>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</si>
  <si>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</si>
  <si>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</si>
  <si>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</si>
  <si>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</si>
  <si>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</si>
  <si>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</si>
  <si>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</si>
  <si>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</si>
  <si>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</si>
  <si>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</si>
  <si>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</si>
  <si>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</si>
  <si>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</si>
  <si>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     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к изменениям, вносимым постановлению администрации МР "Печора"                                                                                                                                                                                         от  29  декабря 2021  № 1746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</si>
  <si>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Комитет по управлению муниципальной собственностью МР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</si>
</sst>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0" zoomScaleNormal="60" workbookViewId="0">
      <pane xSplit="1" ySplit="12" topLeftCell="B37" activePane="bottomRight" state="frozen"/>
      <selection pane="topRight" activeCell="B1" sqref="B1"/>
      <selection pane="bottomLeft" activeCell="A16" sqref="A16"/>
      <selection pane="bottomRight" activeCell="J44" sqref="J44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81" t="s">
        <v>66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ht="1.5" customHeight="1" x14ac:dyDescent="0.25">
      <c r="I4" s="9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8"/>
      <c r="P6" s="9"/>
      <c r="R6" s="92" t="s">
        <v>60</v>
      </c>
      <c r="S6" s="93"/>
      <c r="T6" s="93"/>
      <c r="U6" s="93"/>
      <c r="V6" s="93"/>
      <c r="W6" s="93"/>
      <c r="X6" s="93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6" t="s">
        <v>58</v>
      </c>
      <c r="B8" s="86"/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2"/>
      <c r="W8" s="4"/>
      <c r="X8" s="4"/>
    </row>
    <row r="9" spans="1:36" ht="28.5" customHeight="1" x14ac:dyDescent="0.25">
      <c r="A9" s="94" t="s">
        <v>10</v>
      </c>
      <c r="B9" s="94" t="s">
        <v>12</v>
      </c>
      <c r="C9" s="97" t="s">
        <v>13</v>
      </c>
      <c r="D9" s="82" t="s">
        <v>0</v>
      </c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4"/>
    </row>
    <row r="10" spans="1:36" ht="15.75" customHeight="1" x14ac:dyDescent="0.25">
      <c r="A10" s="95"/>
      <c r="B10" s="95"/>
      <c r="C10" s="97"/>
      <c r="D10" s="98" t="s">
        <v>1</v>
      </c>
      <c r="E10" s="88"/>
      <c r="F10" s="89"/>
      <c r="G10" s="80" t="s">
        <v>37</v>
      </c>
      <c r="H10" s="80"/>
      <c r="I10" s="80"/>
      <c r="J10" s="80" t="s">
        <v>39</v>
      </c>
      <c r="K10" s="80"/>
      <c r="L10" s="80"/>
      <c r="M10" s="80" t="s">
        <v>48</v>
      </c>
      <c r="N10" s="80"/>
      <c r="O10" s="80"/>
      <c r="P10" s="80" t="s">
        <v>45</v>
      </c>
      <c r="Q10" s="80"/>
      <c r="R10" s="80"/>
      <c r="S10" s="85" t="s">
        <v>46</v>
      </c>
      <c r="T10" s="85"/>
      <c r="U10" s="85"/>
      <c r="V10" s="80" t="s">
        <v>47</v>
      </c>
      <c r="W10" s="80"/>
      <c r="X10" s="80"/>
    </row>
    <row r="11" spans="1:36" ht="102" customHeight="1" x14ac:dyDescent="0.25">
      <c r="A11" s="96"/>
      <c r="B11" s="96"/>
      <c r="C11" s="97"/>
      <c r="D11" s="98"/>
      <c r="E11" s="90"/>
      <c r="F11" s="91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6" t="s">
        <v>59</v>
      </c>
      <c r="B13" s="74"/>
      <c r="C13" s="49" t="s">
        <v>4</v>
      </c>
      <c r="D13" s="12">
        <f>D14+D15+D16</f>
        <v>1076462.8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200644.49999999997</v>
      </c>
      <c r="K13" s="12">
        <f t="shared" si="0"/>
        <v>199057.90000000002</v>
      </c>
      <c r="L13" s="12">
        <f t="shared" si="0"/>
        <v>1586.6</v>
      </c>
      <c r="M13" s="12">
        <f>M14+M15+M16</f>
        <v>190007.30000000002</v>
      </c>
      <c r="N13" s="12">
        <f t="shared" si="0"/>
        <v>188375.5</v>
      </c>
      <c r="O13" s="12">
        <f t="shared" si="0"/>
        <v>1631.8</v>
      </c>
      <c r="P13" s="12">
        <f t="shared" si="0"/>
        <v>164222</v>
      </c>
      <c r="Q13" s="12">
        <f t="shared" si="0"/>
        <v>162548.1</v>
      </c>
      <c r="R13" s="12">
        <f t="shared" si="0"/>
        <v>1673.9</v>
      </c>
      <c r="S13" s="12">
        <f t="shared" si="0"/>
        <v>164658.1</v>
      </c>
      <c r="T13" s="40">
        <f t="shared" si="0"/>
        <v>162984.20000000001</v>
      </c>
      <c r="U13" s="40">
        <f t="shared" si="0"/>
        <v>1673.9</v>
      </c>
      <c r="V13" s="12">
        <f t="shared" si="0"/>
        <v>162980.5</v>
      </c>
      <c r="W13" s="12">
        <f t="shared" si="0"/>
        <v>162980.5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7"/>
      <c r="B14" s="79"/>
      <c r="C14" s="14" t="s">
        <v>7</v>
      </c>
      <c r="D14" s="12">
        <f>D18</f>
        <v>127831.6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25114.9</v>
      </c>
      <c r="K14" s="15">
        <f t="shared" si="1"/>
        <v>25114.9</v>
      </c>
      <c r="L14" s="15">
        <f t="shared" si="1"/>
        <v>0</v>
      </c>
      <c r="M14" s="15">
        <f t="shared" si="1"/>
        <v>23113</v>
      </c>
      <c r="N14" s="15">
        <f t="shared" si="1"/>
        <v>23113</v>
      </c>
      <c r="O14" s="15">
        <f t="shared" si="1"/>
        <v>0</v>
      </c>
      <c r="P14" s="15">
        <f t="shared" si="1"/>
        <v>19167.7</v>
      </c>
      <c r="Q14" s="15">
        <f t="shared" si="1"/>
        <v>19167.7</v>
      </c>
      <c r="R14" s="15">
        <f t="shared" si="1"/>
        <v>0</v>
      </c>
      <c r="S14" s="15">
        <f t="shared" si="1"/>
        <v>18660.900000000001</v>
      </c>
      <c r="T14" s="20">
        <f t="shared" si="1"/>
        <v>18660.900000000001</v>
      </c>
      <c r="U14" s="20">
        <f t="shared" si="1"/>
        <v>0</v>
      </c>
      <c r="V14" s="15">
        <f t="shared" si="1"/>
        <v>18660.900000000001</v>
      </c>
      <c r="W14" s="15">
        <f t="shared" si="1"/>
        <v>18660.900000000001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95.25" customHeight="1" x14ac:dyDescent="0.25">
      <c r="A15" s="77"/>
      <c r="B15" s="79"/>
      <c r="C15" s="14" t="s">
        <v>29</v>
      </c>
      <c r="D15" s="12">
        <f>D23+D30</f>
        <v>204588.40000000002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>K15+L15</f>
        <v>36299</v>
      </c>
      <c r="K15" s="17">
        <f t="shared" si="2"/>
        <v>35718.6</v>
      </c>
      <c r="L15" s="17">
        <f>L37+L39+L42</f>
        <v>580.4</v>
      </c>
      <c r="M15" s="17">
        <f>N15+O15</f>
        <v>40108</v>
      </c>
      <c r="N15" s="17">
        <f t="shared" si="2"/>
        <v>38936</v>
      </c>
      <c r="O15" s="17">
        <f>O30</f>
        <v>1172</v>
      </c>
      <c r="P15" s="17">
        <f>Q15+R15</f>
        <v>32801.800000000003</v>
      </c>
      <c r="Q15" s="17">
        <f t="shared" si="2"/>
        <v>31595.4</v>
      </c>
      <c r="R15" s="17">
        <f>R30</f>
        <v>1206.4000000000001</v>
      </c>
      <c r="S15" s="17">
        <f>T15+U15</f>
        <v>33614.300000000003</v>
      </c>
      <c r="T15" s="41">
        <f t="shared" si="2"/>
        <v>32407.9</v>
      </c>
      <c r="U15" s="17">
        <f>U30</f>
        <v>1206.4000000000001</v>
      </c>
      <c r="V15" s="17">
        <f t="shared" si="2"/>
        <v>32407.9</v>
      </c>
      <c r="W15" s="17">
        <f t="shared" si="2"/>
        <v>32407.9</v>
      </c>
      <c r="X15" s="17">
        <f t="shared" si="2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8"/>
      <c r="B16" s="75"/>
      <c r="C16" s="49" t="s">
        <v>8</v>
      </c>
      <c r="D16" s="12">
        <f>D19+D29+D48</f>
        <v>744042.8</v>
      </c>
      <c r="E16" s="17"/>
      <c r="F16" s="17"/>
      <c r="G16" s="17">
        <f t="shared" ref="G16:X16" si="3">G19+G29+G48+G56</f>
        <v>141478.79999999996</v>
      </c>
      <c r="H16" s="17">
        <f>H19+H29+H48+H56</f>
        <v>140116.29999999999</v>
      </c>
      <c r="I16" s="17">
        <f t="shared" si="3"/>
        <v>1362.5</v>
      </c>
      <c r="J16" s="17">
        <f t="shared" si="3"/>
        <v>139230.59999999998</v>
      </c>
      <c r="K16" s="17">
        <f t="shared" si="3"/>
        <v>138224.40000000002</v>
      </c>
      <c r="L16" s="17">
        <f t="shared" si="3"/>
        <v>1006.2</v>
      </c>
      <c r="M16" s="17">
        <f t="shared" si="3"/>
        <v>126786.30000000002</v>
      </c>
      <c r="N16" s="17">
        <f t="shared" si="3"/>
        <v>126326.5</v>
      </c>
      <c r="O16" s="17">
        <f t="shared" si="3"/>
        <v>459.8</v>
      </c>
      <c r="P16" s="17">
        <f t="shared" si="3"/>
        <v>112252.50000000001</v>
      </c>
      <c r="Q16" s="17">
        <f t="shared" si="3"/>
        <v>111785</v>
      </c>
      <c r="R16" s="17">
        <f t="shared" si="3"/>
        <v>467.5</v>
      </c>
      <c r="S16" s="17">
        <f t="shared" si="3"/>
        <v>112382.90000000001</v>
      </c>
      <c r="T16" s="41">
        <f t="shared" si="3"/>
        <v>111915.4</v>
      </c>
      <c r="U16" s="41">
        <f t="shared" si="3"/>
        <v>467.5</v>
      </c>
      <c r="V16" s="17">
        <f t="shared" si="3"/>
        <v>111911.7</v>
      </c>
      <c r="W16" s="17">
        <f t="shared" si="3"/>
        <v>111911.7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6" t="s">
        <v>50</v>
      </c>
      <c r="B17" s="74" t="s">
        <v>7</v>
      </c>
      <c r="C17" s="14" t="s">
        <v>11</v>
      </c>
      <c r="D17" s="40">
        <f>D18+D19</f>
        <v>136116.1</v>
      </c>
      <c r="E17" s="66"/>
      <c r="F17" s="66"/>
      <c r="G17" s="66">
        <f t="shared" ref="G17:Q17" si="4">G18+G19</f>
        <v>30155.599999999999</v>
      </c>
      <c r="H17" s="66">
        <f t="shared" si="4"/>
        <v>30155.599999999999</v>
      </c>
      <c r="I17" s="66">
        <f t="shared" si="4"/>
        <v>0</v>
      </c>
      <c r="J17" s="66">
        <f>J18+J19</f>
        <v>26358</v>
      </c>
      <c r="K17" s="66">
        <f t="shared" si="4"/>
        <v>26358</v>
      </c>
      <c r="L17" s="66">
        <f t="shared" si="4"/>
        <v>0</v>
      </c>
      <c r="M17" s="66">
        <f t="shared" si="4"/>
        <v>23113</v>
      </c>
      <c r="N17" s="66">
        <f t="shared" si="4"/>
        <v>23113</v>
      </c>
      <c r="O17" s="66">
        <f t="shared" si="4"/>
        <v>0</v>
      </c>
      <c r="P17" s="66">
        <f>Q17+R17</f>
        <v>19167.7</v>
      </c>
      <c r="Q17" s="66">
        <f t="shared" si="4"/>
        <v>19167.7</v>
      </c>
      <c r="R17" s="66">
        <v>0</v>
      </c>
      <c r="S17" s="66">
        <f t="shared" ref="S17:S21" si="5">T17+U17</f>
        <v>18660.900000000001</v>
      </c>
      <c r="T17" s="66">
        <f t="shared" ref="T17" si="6">T18+T19</f>
        <v>18660.900000000001</v>
      </c>
      <c r="U17" s="66">
        <v>0</v>
      </c>
      <c r="V17" s="66">
        <f t="shared" ref="V17:V21" si="7">W17+X17</f>
        <v>18660.900000000001</v>
      </c>
      <c r="W17" s="66">
        <f t="shared" ref="W17" si="8">W18+W19</f>
        <v>18660.900000000001</v>
      </c>
      <c r="X17" s="66">
        <v>0</v>
      </c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7"/>
      <c r="B18" s="79"/>
      <c r="C18" s="14" t="s">
        <v>7</v>
      </c>
      <c r="D18" s="40">
        <f>D21</f>
        <v>127831.6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>J21</f>
        <v>25114.9</v>
      </c>
      <c r="K18" s="20">
        <f>K21</f>
        <v>25114.9</v>
      </c>
      <c r="L18" s="20">
        <f t="shared" si="9"/>
        <v>0</v>
      </c>
      <c r="M18" s="20">
        <f t="shared" si="9"/>
        <v>23113</v>
      </c>
      <c r="N18" s="20">
        <f t="shared" si="9"/>
        <v>23113</v>
      </c>
      <c r="O18" s="20">
        <f t="shared" si="9"/>
        <v>0</v>
      </c>
      <c r="P18" s="20">
        <f>Q18+R18</f>
        <v>19167.7</v>
      </c>
      <c r="Q18" s="20">
        <f>Q21</f>
        <v>19167.7</v>
      </c>
      <c r="R18" s="20">
        <f t="shared" si="9"/>
        <v>0</v>
      </c>
      <c r="S18" s="20">
        <f t="shared" si="5"/>
        <v>18660.900000000001</v>
      </c>
      <c r="T18" s="20">
        <f>T21</f>
        <v>18660.900000000001</v>
      </c>
      <c r="U18" s="20">
        <f t="shared" ref="U18" si="10">U21</f>
        <v>0</v>
      </c>
      <c r="V18" s="20">
        <f t="shared" si="7"/>
        <v>18660.900000000001</v>
      </c>
      <c r="W18" s="20">
        <f>W21</f>
        <v>18660.900000000001</v>
      </c>
      <c r="X18" s="20">
        <f t="shared" ref="X18" si="11">X21</f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8"/>
      <c r="B19" s="75"/>
      <c r="C19" s="19" t="s">
        <v>8</v>
      </c>
      <c r="D19" s="40">
        <f>D20</f>
        <v>8284.5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>J20</f>
        <v>1243.0999999999999</v>
      </c>
      <c r="K19" s="20">
        <f t="shared" si="12"/>
        <v>1243.0999999999999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8284.5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1243.0999999999999</v>
      </c>
      <c r="K20" s="20">
        <v>1243.0999999999999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127831.6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25114.9</v>
      </c>
      <c r="K21" s="20">
        <v>25114.9</v>
      </c>
      <c r="L21" s="20">
        <v>0</v>
      </c>
      <c r="M21" s="20">
        <f>N21+O21</f>
        <v>23113</v>
      </c>
      <c r="N21" s="20">
        <v>23113</v>
      </c>
      <c r="O21" s="20">
        <v>0</v>
      </c>
      <c r="P21" s="20">
        <f>Q21+R21</f>
        <v>19167.7</v>
      </c>
      <c r="Q21" s="20">
        <v>19167.7</v>
      </c>
      <c r="R21" s="20">
        <v>0</v>
      </c>
      <c r="S21" s="20">
        <f t="shared" si="5"/>
        <v>18660.900000000001</v>
      </c>
      <c r="T21" s="20">
        <v>18660.900000000001</v>
      </c>
      <c r="U21" s="20">
        <v>0</v>
      </c>
      <c r="V21" s="20">
        <f t="shared" si="7"/>
        <v>18660.900000000001</v>
      </c>
      <c r="W21" s="20">
        <v>18660.900000000001</v>
      </c>
      <c r="X21" s="20">
        <v>0</v>
      </c>
      <c r="Y21" s="64"/>
    </row>
    <row r="22" spans="1:36" s="21" customFormat="1" ht="57.75" customHeight="1" x14ac:dyDescent="0.25">
      <c r="A22" s="70" t="s">
        <v>51</v>
      </c>
      <c r="B22" s="72" t="s">
        <v>3</v>
      </c>
      <c r="C22" s="65" t="s">
        <v>36</v>
      </c>
      <c r="D22" s="40">
        <f>D23</f>
        <v>200423.2</v>
      </c>
      <c r="E22" s="66"/>
      <c r="F22" s="66"/>
      <c r="G22" s="66">
        <f t="shared" ref="G22:X22" si="13">G23</f>
        <v>29357.4</v>
      </c>
      <c r="H22" s="66">
        <f t="shared" si="13"/>
        <v>29357.4</v>
      </c>
      <c r="I22" s="66">
        <f t="shared" si="13"/>
        <v>0</v>
      </c>
      <c r="J22" s="66">
        <f t="shared" si="13"/>
        <v>35718.6</v>
      </c>
      <c r="K22" s="66">
        <f t="shared" si="13"/>
        <v>35718.6</v>
      </c>
      <c r="L22" s="66">
        <f t="shared" si="13"/>
        <v>0</v>
      </c>
      <c r="M22" s="66">
        <f t="shared" si="13"/>
        <v>38936</v>
      </c>
      <c r="N22" s="66">
        <f t="shared" si="13"/>
        <v>38936</v>
      </c>
      <c r="O22" s="66">
        <f t="shared" si="13"/>
        <v>0</v>
      </c>
      <c r="P22" s="66">
        <f t="shared" si="13"/>
        <v>31595.4</v>
      </c>
      <c r="Q22" s="66">
        <f t="shared" si="13"/>
        <v>31595.4</v>
      </c>
      <c r="R22" s="66">
        <f t="shared" si="13"/>
        <v>0</v>
      </c>
      <c r="S22" s="66">
        <f t="shared" si="13"/>
        <v>32407.9</v>
      </c>
      <c r="T22" s="66">
        <f t="shared" si="13"/>
        <v>32407.9</v>
      </c>
      <c r="U22" s="66">
        <f t="shared" si="13"/>
        <v>0</v>
      </c>
      <c r="V22" s="66">
        <f t="shared" si="13"/>
        <v>32407.9</v>
      </c>
      <c r="W22" s="66">
        <f t="shared" si="13"/>
        <v>32407.9</v>
      </c>
      <c r="X22" s="66">
        <f t="shared" si="13"/>
        <v>0</v>
      </c>
      <c r="Y22" s="6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5" t="s">
        <v>29</v>
      </c>
      <c r="D23" s="40">
        <f>D24+D25+D26+D27</f>
        <v>200423.2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35718.6</v>
      </c>
      <c r="K23" s="20">
        <f t="shared" si="14"/>
        <v>35718.6</v>
      </c>
      <c r="L23" s="20">
        <f t="shared" si="14"/>
        <v>0</v>
      </c>
      <c r="M23" s="20">
        <f t="shared" si="14"/>
        <v>38936</v>
      </c>
      <c r="N23" s="20">
        <f t="shared" si="14"/>
        <v>38936</v>
      </c>
      <c r="O23" s="20">
        <f t="shared" si="14"/>
        <v>0</v>
      </c>
      <c r="P23" s="20">
        <f t="shared" si="14"/>
        <v>31595.4</v>
      </c>
      <c r="Q23" s="20">
        <f t="shared" si="14"/>
        <v>31595.4</v>
      </c>
      <c r="R23" s="20">
        <f t="shared" si="14"/>
        <v>0</v>
      </c>
      <c r="S23" s="20">
        <f t="shared" si="14"/>
        <v>32407.9</v>
      </c>
      <c r="T23" s="20">
        <f t="shared" si="14"/>
        <v>32407.9</v>
      </c>
      <c r="U23" s="20">
        <f t="shared" si="14"/>
        <v>0</v>
      </c>
      <c r="V23" s="20">
        <f t="shared" si="14"/>
        <v>32407.9</v>
      </c>
      <c r="W23" s="20">
        <f t="shared" si="14"/>
        <v>32407.9</v>
      </c>
      <c r="X23" s="20">
        <f t="shared" si="14"/>
        <v>0</v>
      </c>
      <c r="Y23" s="3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86.25" customHeight="1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4918.6000000000004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710.6</v>
      </c>
      <c r="K24" s="20">
        <v>710.6</v>
      </c>
      <c r="L24" s="20">
        <v>0</v>
      </c>
      <c r="M24" s="20">
        <f>N24+O24</f>
        <v>581</v>
      </c>
      <c r="N24" s="20">
        <v>581</v>
      </c>
      <c r="O24" s="20">
        <v>0</v>
      </c>
      <c r="P24" s="20">
        <f>Q24+R24</f>
        <v>505</v>
      </c>
      <c r="Q24" s="20">
        <v>505</v>
      </c>
      <c r="R24" s="20">
        <v>0</v>
      </c>
      <c r="S24" s="20">
        <f>T24+U24</f>
        <v>505</v>
      </c>
      <c r="T24" s="20">
        <v>505</v>
      </c>
      <c r="U24" s="20">
        <v>0</v>
      </c>
      <c r="V24" s="20">
        <f>W24+X24</f>
        <v>505</v>
      </c>
      <c r="W24" s="20">
        <v>505</v>
      </c>
      <c r="X24" s="20">
        <v>0</v>
      </c>
      <c r="Y24" s="3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732.5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165</v>
      </c>
      <c r="N25" s="20">
        <v>165</v>
      </c>
      <c r="O25" s="20">
        <v>0</v>
      </c>
      <c r="P25" s="20">
        <f>Q25+R25</f>
        <v>130</v>
      </c>
      <c r="Q25" s="20">
        <v>130</v>
      </c>
      <c r="R25" s="20">
        <v>0</v>
      </c>
      <c r="S25" s="20">
        <f>T25+U25</f>
        <v>80</v>
      </c>
      <c r="T25" s="20">
        <v>80</v>
      </c>
      <c r="U25" s="20">
        <v>0</v>
      </c>
      <c r="V25" s="20">
        <f>W25+X25</f>
        <v>80</v>
      </c>
      <c r="W25" s="20">
        <v>80</v>
      </c>
      <c r="X25" s="20">
        <v>0</v>
      </c>
      <c r="Y25" s="4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144976.5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26166.5</v>
      </c>
      <c r="K26" s="20">
        <v>26166.5</v>
      </c>
      <c r="L26" s="20">
        <v>0</v>
      </c>
      <c r="M26" s="20">
        <f>N26+O26</f>
        <v>27908.5</v>
      </c>
      <c r="N26" s="20">
        <v>27908.5</v>
      </c>
      <c r="O26" s="20">
        <v>0</v>
      </c>
      <c r="P26" s="20">
        <f>Q26+R26</f>
        <v>22868.9</v>
      </c>
      <c r="Q26" s="20">
        <v>22868.9</v>
      </c>
      <c r="R26" s="20">
        <v>0</v>
      </c>
      <c r="S26" s="20">
        <f>T26+U26</f>
        <v>22868.9</v>
      </c>
      <c r="T26" s="20">
        <v>22868.9</v>
      </c>
      <c r="U26" s="20">
        <v>0</v>
      </c>
      <c r="V26" s="20">
        <f>W26+X26</f>
        <v>22868.9</v>
      </c>
      <c r="W26" s="20">
        <v>22868.9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49795.6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8691.5</v>
      </c>
      <c r="K27" s="20">
        <v>8691.5</v>
      </c>
      <c r="L27" s="20">
        <v>0</v>
      </c>
      <c r="M27" s="20">
        <f>N27+O27</f>
        <v>10281.5</v>
      </c>
      <c r="N27" s="20">
        <v>10281.5</v>
      </c>
      <c r="O27" s="20">
        <v>0</v>
      </c>
      <c r="P27" s="20">
        <f>Q27+R27</f>
        <v>8091.5</v>
      </c>
      <c r="Q27" s="20">
        <v>8091.5</v>
      </c>
      <c r="R27" s="20">
        <v>0</v>
      </c>
      <c r="S27" s="20">
        <f>T27+U27</f>
        <v>8954</v>
      </c>
      <c r="T27" s="20">
        <v>8954</v>
      </c>
      <c r="U27" s="20">
        <v>0</v>
      </c>
      <c r="V27" s="20">
        <f>W27+X27</f>
        <v>8954</v>
      </c>
      <c r="W27" s="20">
        <v>8954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6" t="s">
        <v>52</v>
      </c>
      <c r="B28" s="74" t="s">
        <v>31</v>
      </c>
      <c r="C28" s="14" t="s">
        <v>5</v>
      </c>
      <c r="D28" s="40">
        <f>D29+D30</f>
        <v>723942.6</v>
      </c>
      <c r="E28" s="66"/>
      <c r="F28" s="66"/>
      <c r="G28" s="66">
        <f t="shared" ref="G28:X28" si="16">G29</f>
        <v>131442.59999999998</v>
      </c>
      <c r="H28" s="66">
        <f>H29</f>
        <v>130279.4</v>
      </c>
      <c r="I28" s="66">
        <f t="shared" si="16"/>
        <v>1163.2</v>
      </c>
      <c r="J28" s="66">
        <f>J29+J30</f>
        <v>135490.49999999997</v>
      </c>
      <c r="K28" s="66">
        <f t="shared" si="16"/>
        <v>134103.20000000001</v>
      </c>
      <c r="L28" s="66">
        <f>L29+L30</f>
        <v>1387.3</v>
      </c>
      <c r="M28" s="66">
        <f>M29+M30</f>
        <v>125994.20000000001</v>
      </c>
      <c r="N28" s="66">
        <f t="shared" si="16"/>
        <v>124542.1</v>
      </c>
      <c r="O28" s="66">
        <f>O29+O30</f>
        <v>1452.1</v>
      </c>
      <c r="P28" s="66">
        <f>P29+P30</f>
        <v>110749.6</v>
      </c>
      <c r="Q28" s="66">
        <f t="shared" si="16"/>
        <v>109255.4</v>
      </c>
      <c r="R28" s="66">
        <f>R29+R30</f>
        <v>1494.2</v>
      </c>
      <c r="S28" s="66">
        <f>S29+S30</f>
        <v>110880</v>
      </c>
      <c r="T28" s="66">
        <f t="shared" si="16"/>
        <v>109385.79999999999</v>
      </c>
      <c r="U28" s="66">
        <f>U29+U30</f>
        <v>1494.2</v>
      </c>
      <c r="V28" s="66">
        <f>V29+V30</f>
        <v>109385.7</v>
      </c>
      <c r="W28" s="66">
        <f t="shared" si="16"/>
        <v>109385.7</v>
      </c>
      <c r="X28" s="66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7"/>
      <c r="B29" s="75"/>
      <c r="C29" s="14" t="s">
        <v>8</v>
      </c>
      <c r="D29" s="41">
        <f>D31+D32+D33+D34+D35+D36+D38+D40+D41+D43+D44+D46+D45</f>
        <v>719777.4</v>
      </c>
      <c r="E29" s="20"/>
      <c r="F29" s="20"/>
      <c r="G29" s="20">
        <f>G32+G33+G34+G35+G36+G38+G40+G41+G43+G44+G46</f>
        <v>131442.59999999998</v>
      </c>
      <c r="H29" s="20">
        <f>H32+H33+H34+H35+H36+H38+H40+H41+H43+H44+H46</f>
        <v>130279.4</v>
      </c>
      <c r="I29" s="20">
        <f>I32+I33+I34+I35+I36+I38+I40+I41+I43+I44+I46</f>
        <v>1163.2</v>
      </c>
      <c r="J29" s="20">
        <f>J32+J33+J34+J35+J36+J38+J40+J41+J43+J44+J46+J31</f>
        <v>134910.09999999998</v>
      </c>
      <c r="K29" s="20">
        <f>K32+K33+K34+K35+K36+K38+K40+K41+K43+K44+K46+K31</f>
        <v>134103.20000000001</v>
      </c>
      <c r="L29" s="20">
        <f>L32+L33+L34+L35+L36+L38+L40+L41+L43+L44+L46</f>
        <v>806.9</v>
      </c>
      <c r="M29" s="20">
        <f>M32+M33+M34+M35+M36+M38+M40+M41+M43+M44+M46+M31+M45</f>
        <v>124822.20000000001</v>
      </c>
      <c r="N29" s="20">
        <f>N32+N33+N34+N35+N36+N38+N40+N41+N43+N44+N46+N31</f>
        <v>124542.1</v>
      </c>
      <c r="O29" s="20">
        <f>O32+O33+O34+O35+O36+O38+O40+O41+O43+O44+O46+O45</f>
        <v>280.10000000000002</v>
      </c>
      <c r="P29" s="20">
        <f>P32+P33+P34+P35+P36+P38+P40+P41+P43+P44+P46+P31+P45</f>
        <v>109543.20000000001</v>
      </c>
      <c r="Q29" s="20">
        <f>Q32+Q33+Q34+Q35+Q36+Q38+Q40+Q41+Q43+Q44+Q46+Q31</f>
        <v>109255.4</v>
      </c>
      <c r="R29" s="20">
        <f>R32+R33+R34+R35+R36+R38+R40+R41+R43+R44+R46+R45</f>
        <v>287.8</v>
      </c>
      <c r="S29" s="20">
        <f>S32+S33+S34+S35+S36+S38+S40+S41+S43+S44+S46+S31+S45</f>
        <v>109673.60000000001</v>
      </c>
      <c r="T29" s="20">
        <f>T32+T33+T34+T35+T36+T38+T40+T41+T43+T44+T46+T31</f>
        <v>109385.79999999999</v>
      </c>
      <c r="U29" s="20">
        <f>U32+U33+U34+U35+U36+U38+U40+U41+U43+U44+U46+U45</f>
        <v>287.8</v>
      </c>
      <c r="V29" s="20">
        <f>V32+V33+V34+V35+V36+V38+V40+V41+V43+V44+V46+V31</f>
        <v>109385.7</v>
      </c>
      <c r="W29" s="20">
        <f>W32+W33+W34+W35+W36+W38+W40+W41+W43+W44+W46+W31</f>
        <v>109385.7</v>
      </c>
      <c r="X29" s="20">
        <f>X32+X33+X34+X35+X36+X38+X40+X41+X43+X44+X46</f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96" customHeight="1" x14ac:dyDescent="0.25">
      <c r="A30" s="99"/>
      <c r="B30" s="65" t="s">
        <v>9</v>
      </c>
      <c r="C30" s="65" t="s">
        <v>29</v>
      </c>
      <c r="D30" s="41">
        <f>G30+J30+M30+P30+S30+V30</f>
        <v>4165.2000000000007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K30+L30</f>
        <v>580.4</v>
      </c>
      <c r="K30" s="20">
        <v>0</v>
      </c>
      <c r="L30" s="20">
        <f>L37+L39+L42</f>
        <v>580.4</v>
      </c>
      <c r="M30" s="20">
        <f>N30+O30</f>
        <v>1172</v>
      </c>
      <c r="N30" s="20">
        <v>0</v>
      </c>
      <c r="O30" s="20">
        <f>O37+O39+O42</f>
        <v>1172</v>
      </c>
      <c r="P30" s="20">
        <f>Q30+R30</f>
        <v>1206.4000000000001</v>
      </c>
      <c r="Q30" s="20">
        <v>0</v>
      </c>
      <c r="R30" s="20">
        <f>R37+R39+R42</f>
        <v>1206.4000000000001</v>
      </c>
      <c r="S30" s="20">
        <f>T30+U30</f>
        <v>1206.4000000000001</v>
      </c>
      <c r="T30" s="20">
        <v>0</v>
      </c>
      <c r="U30" s="20">
        <f>U37+U39+U42</f>
        <v>1206.4000000000001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6" customFormat="1" ht="81.75" customHeight="1" x14ac:dyDescent="0.25">
      <c r="A31" s="46" t="s">
        <v>62</v>
      </c>
      <c r="B31" s="23" t="s">
        <v>31</v>
      </c>
      <c r="C31" s="23" t="s">
        <v>8</v>
      </c>
      <c r="D31" s="41">
        <f>G31+J31+M31+P31+S31+V31</f>
        <v>900</v>
      </c>
      <c r="E31" s="20"/>
      <c r="F31" s="20"/>
      <c r="G31" s="20">
        <f>H31+I31</f>
        <v>0</v>
      </c>
      <c r="H31" s="20">
        <v>0</v>
      </c>
      <c r="I31" s="20">
        <v>0</v>
      </c>
      <c r="J31" s="20">
        <f>K31</f>
        <v>100</v>
      </c>
      <c r="K31" s="20">
        <v>100</v>
      </c>
      <c r="L31" s="20">
        <v>0</v>
      </c>
      <c r="M31" s="20">
        <f>N31+O31</f>
        <v>200</v>
      </c>
      <c r="N31" s="20">
        <v>200</v>
      </c>
      <c r="O31" s="20">
        <v>0</v>
      </c>
      <c r="P31" s="20">
        <f>Q31+R31</f>
        <v>200</v>
      </c>
      <c r="Q31" s="20">
        <v>200</v>
      </c>
      <c r="R31" s="20">
        <v>0</v>
      </c>
      <c r="S31" s="20">
        <f>T31+U31</f>
        <v>200</v>
      </c>
      <c r="T31" s="20">
        <v>200</v>
      </c>
      <c r="U31" s="20">
        <v>0</v>
      </c>
      <c r="V31" s="20">
        <f>W31+X31</f>
        <v>200</v>
      </c>
      <c r="W31" s="20">
        <v>200</v>
      </c>
      <c r="X31" s="20"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83.25" customHeight="1" x14ac:dyDescent="0.25">
      <c r="A32" s="22" t="s">
        <v>21</v>
      </c>
      <c r="B32" s="23" t="s">
        <v>31</v>
      </c>
      <c r="C32" s="23" t="s">
        <v>8</v>
      </c>
      <c r="D32" s="41">
        <f>G32+J32+M32+P32+S32+V32</f>
        <v>1196.8</v>
      </c>
      <c r="E32" s="20"/>
      <c r="F32" s="20"/>
      <c r="G32" s="20">
        <f t="shared" ref="G32:G46" si="17">H32+I32</f>
        <v>196.8</v>
      </c>
      <c r="H32" s="20">
        <v>196.8</v>
      </c>
      <c r="I32" s="20">
        <v>0</v>
      </c>
      <c r="J32" s="20">
        <f t="shared" ref="J32:J46" si="18">K32+L32</f>
        <v>200</v>
      </c>
      <c r="K32" s="20">
        <v>200</v>
      </c>
      <c r="L32" s="20">
        <v>0</v>
      </c>
      <c r="M32" s="20">
        <f t="shared" ref="M32:M46" si="19">N32+O32</f>
        <v>200</v>
      </c>
      <c r="N32" s="20">
        <v>200</v>
      </c>
      <c r="O32" s="20">
        <v>0</v>
      </c>
      <c r="P32" s="20">
        <f t="shared" ref="P32:P45" si="20">Q32+R32</f>
        <v>200</v>
      </c>
      <c r="Q32" s="20">
        <v>200</v>
      </c>
      <c r="R32" s="20">
        <v>0</v>
      </c>
      <c r="S32" s="20">
        <f t="shared" ref="S32:S46" si="21">T32+U32</f>
        <v>200</v>
      </c>
      <c r="T32" s="20">
        <v>200</v>
      </c>
      <c r="U32" s="20">
        <v>0</v>
      </c>
      <c r="V32" s="20">
        <f t="shared" ref="V32:V46" si="22">W32+X32</f>
        <v>200</v>
      </c>
      <c r="W32" s="20">
        <v>200</v>
      </c>
      <c r="X32" s="20">
        <v>0</v>
      </c>
    </row>
    <row r="33" spans="1:36" ht="47.25" x14ac:dyDescent="0.25">
      <c r="A33" s="22" t="s">
        <v>23</v>
      </c>
      <c r="B33" s="23" t="s">
        <v>32</v>
      </c>
      <c r="C33" s="23" t="s">
        <v>8</v>
      </c>
      <c r="D33" s="41">
        <f t="shared" ref="D33:D46" si="23">G33+J33+M33+P33+S33+V33</f>
        <v>620993</v>
      </c>
      <c r="E33" s="20"/>
      <c r="F33" s="20"/>
      <c r="G33" s="20">
        <f t="shared" si="17"/>
        <v>112856.5</v>
      </c>
      <c r="H33" s="20">
        <v>112856.5</v>
      </c>
      <c r="I33" s="20">
        <v>0</v>
      </c>
      <c r="J33" s="20">
        <f t="shared" si="18"/>
        <v>116737.5</v>
      </c>
      <c r="K33" s="20">
        <v>116737.5</v>
      </c>
      <c r="L33" s="20">
        <v>0</v>
      </c>
      <c r="M33" s="20">
        <f t="shared" si="19"/>
        <v>108995.3</v>
      </c>
      <c r="N33" s="20">
        <v>108995.3</v>
      </c>
      <c r="O33" s="20">
        <v>0</v>
      </c>
      <c r="P33" s="20">
        <f t="shared" si="20"/>
        <v>94053</v>
      </c>
      <c r="Q33" s="20">
        <v>94053</v>
      </c>
      <c r="R33" s="20">
        <v>0</v>
      </c>
      <c r="S33" s="20">
        <f t="shared" si="21"/>
        <v>94175.4</v>
      </c>
      <c r="T33" s="20">
        <v>94175.4</v>
      </c>
      <c r="U33" s="20">
        <v>0</v>
      </c>
      <c r="V33" s="20">
        <f t="shared" si="22"/>
        <v>94175.3</v>
      </c>
      <c r="W33" s="20">
        <v>94175.3</v>
      </c>
      <c r="X33" s="20">
        <v>0</v>
      </c>
    </row>
    <row r="34" spans="1:36" ht="92.25" customHeight="1" x14ac:dyDescent="0.25">
      <c r="A34" s="22" t="s">
        <v>27</v>
      </c>
      <c r="B34" s="23" t="s">
        <v>30</v>
      </c>
      <c r="C34" s="23" t="s">
        <v>8</v>
      </c>
      <c r="D34" s="41">
        <f t="shared" si="23"/>
        <v>52343.700000000004</v>
      </c>
      <c r="E34" s="20"/>
      <c r="F34" s="20"/>
      <c r="G34" s="20">
        <f t="shared" si="17"/>
        <v>10318.700000000001</v>
      </c>
      <c r="H34" s="20">
        <v>10318.700000000001</v>
      </c>
      <c r="I34" s="20">
        <v>0</v>
      </c>
      <c r="J34" s="20">
        <f t="shared" si="18"/>
        <v>10132.700000000001</v>
      </c>
      <c r="K34" s="20">
        <v>10132.700000000001</v>
      </c>
      <c r="L34" s="20">
        <v>0</v>
      </c>
      <c r="M34" s="20">
        <f t="shared" si="19"/>
        <v>8214.1</v>
      </c>
      <c r="N34" s="20">
        <v>8214.1</v>
      </c>
      <c r="O34" s="20">
        <v>0</v>
      </c>
      <c r="P34" s="20">
        <f t="shared" si="20"/>
        <v>7887.4</v>
      </c>
      <c r="Q34" s="20">
        <v>7887.4</v>
      </c>
      <c r="R34" s="20">
        <v>0</v>
      </c>
      <c r="S34" s="20">
        <f t="shared" si="21"/>
        <v>7895.4</v>
      </c>
      <c r="T34" s="20">
        <v>7895.4</v>
      </c>
      <c r="U34" s="20">
        <v>0</v>
      </c>
      <c r="V34" s="20">
        <f t="shared" si="22"/>
        <v>7895.4</v>
      </c>
      <c r="W34" s="20">
        <v>7895.4</v>
      </c>
      <c r="X34" s="20">
        <v>0</v>
      </c>
    </row>
    <row r="35" spans="1:36" ht="187.5" customHeight="1" x14ac:dyDescent="0.25">
      <c r="A35" s="22" t="s">
        <v>54</v>
      </c>
      <c r="B35" s="23" t="s">
        <v>32</v>
      </c>
      <c r="C35" s="23" t="s">
        <v>8</v>
      </c>
      <c r="D35" s="40">
        <f t="shared" si="23"/>
        <v>148</v>
      </c>
      <c r="E35" s="20"/>
      <c r="F35" s="20"/>
      <c r="G35" s="20">
        <f t="shared" si="17"/>
        <v>25.1</v>
      </c>
      <c r="H35" s="20">
        <v>0</v>
      </c>
      <c r="I35" s="20">
        <v>25.1</v>
      </c>
      <c r="J35" s="20">
        <f t="shared" si="18"/>
        <v>28.7</v>
      </c>
      <c r="K35" s="20">
        <v>0</v>
      </c>
      <c r="L35" s="20">
        <v>28.7</v>
      </c>
      <c r="M35" s="20">
        <f t="shared" si="19"/>
        <v>31</v>
      </c>
      <c r="N35" s="20">
        <v>0</v>
      </c>
      <c r="O35" s="20">
        <v>31</v>
      </c>
      <c r="P35" s="20">
        <f t="shared" si="20"/>
        <v>31.6</v>
      </c>
      <c r="Q35" s="20">
        <v>0</v>
      </c>
      <c r="R35" s="20">
        <v>31.6</v>
      </c>
      <c r="S35" s="20">
        <f t="shared" si="21"/>
        <v>31.6</v>
      </c>
      <c r="T35" s="20">
        <v>0</v>
      </c>
      <c r="U35" s="20">
        <v>31.6</v>
      </c>
      <c r="V35" s="20">
        <v>0</v>
      </c>
      <c r="W35" s="20">
        <v>0</v>
      </c>
      <c r="X35" s="20">
        <v>0</v>
      </c>
    </row>
    <row r="36" spans="1:36" s="24" customFormat="1" ht="101.25" customHeight="1" x14ac:dyDescent="0.25">
      <c r="A36" s="100" t="s">
        <v>57</v>
      </c>
      <c r="B36" s="23" t="s">
        <v>33</v>
      </c>
      <c r="C36" s="23" t="s">
        <v>8</v>
      </c>
      <c r="D36" s="40">
        <f t="shared" si="23"/>
        <v>25.4</v>
      </c>
      <c r="E36" s="20"/>
      <c r="F36" s="20"/>
      <c r="G36" s="20">
        <f t="shared" si="17"/>
        <v>15.9</v>
      </c>
      <c r="H36" s="20">
        <v>0</v>
      </c>
      <c r="I36" s="20">
        <v>15.9</v>
      </c>
      <c r="J36" s="20">
        <f t="shared" si="18"/>
        <v>9.5</v>
      </c>
      <c r="K36" s="20">
        <v>0</v>
      </c>
      <c r="L36" s="20">
        <v>9.5</v>
      </c>
      <c r="M36" s="20">
        <f t="shared" si="19"/>
        <v>0</v>
      </c>
      <c r="N36" s="20">
        <v>0</v>
      </c>
      <c r="O36" s="20">
        <v>0</v>
      </c>
      <c r="P36" s="20">
        <f t="shared" si="20"/>
        <v>0</v>
      </c>
      <c r="Q36" s="20">
        <v>0</v>
      </c>
      <c r="R36" s="20">
        <v>0</v>
      </c>
      <c r="S36" s="20">
        <f t="shared" si="21"/>
        <v>0</v>
      </c>
      <c r="T36" s="20">
        <v>0</v>
      </c>
      <c r="U36" s="20">
        <v>0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89.25" customHeight="1" x14ac:dyDescent="0.25">
      <c r="A37" s="99"/>
      <c r="B37" s="23" t="s">
        <v>29</v>
      </c>
      <c r="C37" s="23" t="s">
        <v>29</v>
      </c>
      <c r="D37" s="40">
        <f>J37</f>
        <v>9.6</v>
      </c>
      <c r="E37" s="20"/>
      <c r="F37" s="20"/>
      <c r="G37" s="20">
        <f t="shared" si="17"/>
        <v>0</v>
      </c>
      <c r="H37" s="20">
        <v>0</v>
      </c>
      <c r="I37" s="20">
        <v>0</v>
      </c>
      <c r="J37" s="20">
        <f t="shared" si="18"/>
        <v>9.6</v>
      </c>
      <c r="K37" s="20">
        <v>0</v>
      </c>
      <c r="L37" s="20">
        <v>9.6</v>
      </c>
      <c r="M37" s="20">
        <f t="shared" si="19"/>
        <v>19.3</v>
      </c>
      <c r="N37" s="20">
        <v>0</v>
      </c>
      <c r="O37" s="20">
        <v>19.3</v>
      </c>
      <c r="P37" s="20">
        <f t="shared" si="20"/>
        <v>19.899999999999999</v>
      </c>
      <c r="Q37" s="20">
        <v>0</v>
      </c>
      <c r="R37" s="20">
        <v>19.899999999999999</v>
      </c>
      <c r="S37" s="20">
        <f t="shared" si="21"/>
        <v>19.899999999999999</v>
      </c>
      <c r="T37" s="20">
        <v>0</v>
      </c>
      <c r="U37" s="20">
        <v>19.899999999999999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" customHeight="1" x14ac:dyDescent="0.25">
      <c r="A38" s="100" t="s">
        <v>55</v>
      </c>
      <c r="B38" s="23" t="s">
        <v>33</v>
      </c>
      <c r="C38" s="23" t="s">
        <v>8</v>
      </c>
      <c r="D38" s="40">
        <f t="shared" si="23"/>
        <v>96.9</v>
      </c>
      <c r="E38" s="20"/>
      <c r="F38" s="20"/>
      <c r="G38" s="20">
        <f t="shared" si="17"/>
        <v>63.5</v>
      </c>
      <c r="H38" s="20">
        <v>0</v>
      </c>
      <c r="I38" s="20">
        <v>63.5</v>
      </c>
      <c r="J38" s="20">
        <f t="shared" si="18"/>
        <v>33.4</v>
      </c>
      <c r="K38" s="20">
        <v>0</v>
      </c>
      <c r="L38" s="20">
        <v>33.4</v>
      </c>
      <c r="M38" s="20">
        <f t="shared" si="19"/>
        <v>0</v>
      </c>
      <c r="N38" s="20">
        <v>0</v>
      </c>
      <c r="O38" s="20">
        <v>0</v>
      </c>
      <c r="P38" s="20">
        <f t="shared" si="20"/>
        <v>0</v>
      </c>
      <c r="Q38" s="20">
        <v>0</v>
      </c>
      <c r="R38" s="20">
        <v>0</v>
      </c>
      <c r="S38" s="20">
        <f t="shared" si="21"/>
        <v>0</v>
      </c>
      <c r="T38" s="20">
        <v>0</v>
      </c>
      <c r="U38" s="20">
        <v>0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6.5" customHeight="1" x14ac:dyDescent="0.25">
      <c r="A39" s="99"/>
      <c r="B39" s="23" t="s">
        <v>29</v>
      </c>
      <c r="C39" s="23" t="s">
        <v>29</v>
      </c>
      <c r="D39" s="40">
        <f>J39</f>
        <v>33.5</v>
      </c>
      <c r="E39" s="20"/>
      <c r="F39" s="20"/>
      <c r="G39" s="20">
        <f t="shared" si="17"/>
        <v>0</v>
      </c>
      <c r="H39" s="20">
        <v>0</v>
      </c>
      <c r="I39" s="20">
        <v>0</v>
      </c>
      <c r="J39" s="20">
        <f t="shared" si="18"/>
        <v>33.5</v>
      </c>
      <c r="K39" s="20">
        <v>0</v>
      </c>
      <c r="L39" s="20">
        <v>33.5</v>
      </c>
      <c r="M39" s="20">
        <f>O39</f>
        <v>67.5</v>
      </c>
      <c r="N39" s="20">
        <v>0</v>
      </c>
      <c r="O39" s="20">
        <v>67.5</v>
      </c>
      <c r="P39" s="20">
        <f t="shared" si="20"/>
        <v>69.5</v>
      </c>
      <c r="Q39" s="20">
        <v>0</v>
      </c>
      <c r="R39" s="20">
        <v>69.5</v>
      </c>
      <c r="S39" s="20">
        <f t="shared" si="21"/>
        <v>69.5</v>
      </c>
      <c r="T39" s="20">
        <v>0</v>
      </c>
      <c r="U39" s="20">
        <v>69.5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121.5" customHeight="1" x14ac:dyDescent="0.25">
      <c r="A40" s="22" t="s">
        <v>34</v>
      </c>
      <c r="B40" s="23" t="s">
        <v>33</v>
      </c>
      <c r="C40" s="23" t="s">
        <v>8</v>
      </c>
      <c r="D40" s="40">
        <f t="shared" si="23"/>
        <v>487.5</v>
      </c>
      <c r="E40" s="20"/>
      <c r="F40" s="20"/>
      <c r="G40" s="20">
        <f t="shared" si="17"/>
        <v>82.9</v>
      </c>
      <c r="H40" s="20">
        <v>0</v>
      </c>
      <c r="I40" s="20">
        <v>82.9</v>
      </c>
      <c r="J40" s="20">
        <f t="shared" si="18"/>
        <v>99</v>
      </c>
      <c r="K40" s="20">
        <v>0</v>
      </c>
      <c r="L40" s="20">
        <v>99</v>
      </c>
      <c r="M40" s="20">
        <f t="shared" si="19"/>
        <v>100</v>
      </c>
      <c r="N40" s="20">
        <v>0</v>
      </c>
      <c r="O40" s="20">
        <v>100</v>
      </c>
      <c r="P40" s="20">
        <f t="shared" si="20"/>
        <v>102.8</v>
      </c>
      <c r="Q40" s="20">
        <v>0</v>
      </c>
      <c r="R40" s="20">
        <v>102.8</v>
      </c>
      <c r="S40" s="20">
        <f t="shared" si="21"/>
        <v>102.8</v>
      </c>
      <c r="T40" s="20">
        <v>0</v>
      </c>
      <c r="U40" s="20">
        <v>102.8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100" t="s">
        <v>63</v>
      </c>
      <c r="B41" s="23" t="s">
        <v>33</v>
      </c>
      <c r="C41" s="23" t="s">
        <v>8</v>
      </c>
      <c r="D41" s="40">
        <f t="shared" si="23"/>
        <v>1430.1999999999998</v>
      </c>
      <c r="E41" s="20"/>
      <c r="F41" s="20"/>
      <c r="G41" s="20">
        <f t="shared" si="17"/>
        <v>892.9</v>
      </c>
      <c r="H41" s="20">
        <v>0</v>
      </c>
      <c r="I41" s="20">
        <v>892.9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0</v>
      </c>
      <c r="N41" s="20">
        <v>0</v>
      </c>
      <c r="O41" s="20">
        <v>0</v>
      </c>
      <c r="P41" s="20">
        <f t="shared" si="20"/>
        <v>0</v>
      </c>
      <c r="Q41" s="20">
        <v>0</v>
      </c>
      <c r="R41" s="20">
        <v>0</v>
      </c>
      <c r="S41" s="20">
        <f t="shared" si="21"/>
        <v>0</v>
      </c>
      <c r="T41" s="20">
        <v>0</v>
      </c>
      <c r="U41" s="20">
        <v>0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99.75" customHeight="1" x14ac:dyDescent="0.25">
      <c r="A42" s="99"/>
      <c r="B42" s="23" t="s">
        <v>29</v>
      </c>
      <c r="C42" s="23" t="s">
        <v>29</v>
      </c>
      <c r="D42" s="40">
        <f>J42</f>
        <v>537.29999999999995</v>
      </c>
      <c r="E42" s="20"/>
      <c r="F42" s="20"/>
      <c r="G42" s="20">
        <f t="shared" si="17"/>
        <v>0</v>
      </c>
      <c r="H42" s="20">
        <v>0</v>
      </c>
      <c r="I42" s="20">
        <v>0</v>
      </c>
      <c r="J42" s="20">
        <f t="shared" si="18"/>
        <v>537.29999999999995</v>
      </c>
      <c r="K42" s="20">
        <v>0</v>
      </c>
      <c r="L42" s="20">
        <v>537.29999999999995</v>
      </c>
      <c r="M42" s="20">
        <f t="shared" si="19"/>
        <v>1085.2</v>
      </c>
      <c r="N42" s="20">
        <v>0</v>
      </c>
      <c r="O42" s="20">
        <v>1085.2</v>
      </c>
      <c r="P42" s="20">
        <f>R42</f>
        <v>1117</v>
      </c>
      <c r="Q42" s="20">
        <v>0</v>
      </c>
      <c r="R42" s="20">
        <v>1117</v>
      </c>
      <c r="S42" s="20">
        <f t="shared" si="21"/>
        <v>1117</v>
      </c>
      <c r="T42" s="20">
        <v>0</v>
      </c>
      <c r="U42" s="20">
        <v>1117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105.75" customHeight="1" x14ac:dyDescent="0.25">
      <c r="A43" s="22" t="s">
        <v>56</v>
      </c>
      <c r="B43" s="23" t="s">
        <v>33</v>
      </c>
      <c r="C43" s="23" t="s">
        <v>8</v>
      </c>
      <c r="D43" s="40">
        <f t="shared" si="23"/>
        <v>487.5</v>
      </c>
      <c r="E43" s="20"/>
      <c r="F43" s="20"/>
      <c r="G43" s="20">
        <f t="shared" si="17"/>
        <v>82.9</v>
      </c>
      <c r="H43" s="20">
        <v>0</v>
      </c>
      <c r="I43" s="20">
        <v>82.9</v>
      </c>
      <c r="J43" s="20">
        <f t="shared" si="18"/>
        <v>99</v>
      </c>
      <c r="K43" s="20">
        <v>0</v>
      </c>
      <c r="L43" s="20">
        <v>99</v>
      </c>
      <c r="M43" s="20">
        <f t="shared" si="19"/>
        <v>100</v>
      </c>
      <c r="N43" s="20">
        <v>0</v>
      </c>
      <c r="O43" s="20">
        <v>100</v>
      </c>
      <c r="P43" s="20">
        <f t="shared" si="20"/>
        <v>102.8</v>
      </c>
      <c r="Q43" s="20">
        <v>0</v>
      </c>
      <c r="R43" s="20">
        <v>102.8</v>
      </c>
      <c r="S43" s="20">
        <f t="shared" si="21"/>
        <v>102.8</v>
      </c>
      <c r="T43" s="20">
        <v>0</v>
      </c>
      <c r="U43" s="20">
        <v>102.8</v>
      </c>
      <c r="V43" s="20">
        <f t="shared" si="22"/>
        <v>0</v>
      </c>
      <c r="W43" s="20">
        <v>0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22" t="s">
        <v>28</v>
      </c>
      <c r="B44" s="23" t="s">
        <v>33</v>
      </c>
      <c r="C44" s="23" t="s">
        <v>8</v>
      </c>
      <c r="D44" s="40">
        <f t="shared" si="23"/>
        <v>13950.099999999999</v>
      </c>
      <c r="E44" s="20"/>
      <c r="F44" s="20"/>
      <c r="G44" s="20">
        <f t="shared" si="17"/>
        <v>2323.4</v>
      </c>
      <c r="H44" s="20">
        <v>2323.4</v>
      </c>
      <c r="I44" s="20">
        <v>0</v>
      </c>
      <c r="J44" s="20">
        <f t="shared" si="18"/>
        <v>2349</v>
      </c>
      <c r="K44" s="20">
        <v>2349</v>
      </c>
      <c r="L44" s="20">
        <v>0</v>
      </c>
      <c r="M44" s="20">
        <f t="shared" si="19"/>
        <v>2332.6999999999998</v>
      </c>
      <c r="N44" s="20">
        <v>2332.6999999999998</v>
      </c>
      <c r="O44" s="20">
        <v>0</v>
      </c>
      <c r="P44" s="20">
        <f t="shared" si="20"/>
        <v>2315</v>
      </c>
      <c r="Q44" s="20">
        <v>2315</v>
      </c>
      <c r="R44" s="20">
        <v>0</v>
      </c>
      <c r="S44" s="20">
        <f t="shared" si="21"/>
        <v>2315</v>
      </c>
      <c r="T44" s="20">
        <v>2315</v>
      </c>
      <c r="U44" s="20">
        <v>0</v>
      </c>
      <c r="V44" s="20">
        <f t="shared" si="22"/>
        <v>2315</v>
      </c>
      <c r="W44" s="20">
        <v>2315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 t="s">
        <v>65</v>
      </c>
      <c r="B45" s="23" t="s">
        <v>67</v>
      </c>
      <c r="C45" s="23" t="s">
        <v>67</v>
      </c>
      <c r="D45" s="40">
        <f>G45+J45+M45+P45+S45+V45</f>
        <v>150.30000000000001</v>
      </c>
      <c r="E45" s="20"/>
      <c r="F45" s="20"/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f t="shared" si="19"/>
        <v>49.1</v>
      </c>
      <c r="N45" s="20">
        <v>0</v>
      </c>
      <c r="O45" s="20">
        <v>49.1</v>
      </c>
      <c r="P45" s="20">
        <f t="shared" si="20"/>
        <v>50.6</v>
      </c>
      <c r="Q45" s="20">
        <v>0</v>
      </c>
      <c r="R45" s="20">
        <v>50.6</v>
      </c>
      <c r="S45" s="20">
        <f t="shared" si="21"/>
        <v>50.6</v>
      </c>
      <c r="T45" s="20">
        <v>0</v>
      </c>
      <c r="U45" s="20">
        <v>50.6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15980.900000000001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</v>
      </c>
      <c r="N47" s="66">
        <f t="shared" si="24"/>
        <v>1784.3999999999999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15980.900000000001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</v>
      </c>
      <c r="N48" s="20">
        <f t="shared" si="25"/>
        <v>1784.3999999999999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990.59999999999991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183.29999999999998</v>
      </c>
      <c r="N54" s="20">
        <v>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2:I12"/>
  <mergeCells count="31">
    <mergeCell ref="B55:B56"/>
    <mergeCell ref="M10:O10"/>
    <mergeCell ref="A47:A48"/>
    <mergeCell ref="B47:B48"/>
    <mergeCell ref="B9:B11"/>
    <mergeCell ref="A9:A11"/>
    <mergeCell ref="A13:A16"/>
    <mergeCell ref="B13:B16"/>
    <mergeCell ref="A55:A56"/>
    <mergeCell ref="J10:L10"/>
    <mergeCell ref="C9:C11"/>
    <mergeCell ref="D10:D11"/>
    <mergeCell ref="A28:A30"/>
    <mergeCell ref="A36:A37"/>
    <mergeCell ref="A38:A39"/>
    <mergeCell ref="A41:A42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G10:I10"/>
    <mergeCell ref="A22:A23"/>
    <mergeCell ref="B22:B23"/>
    <mergeCell ref="B28:B29"/>
    <mergeCell ref="A17:A19"/>
    <mergeCell ref="B17:B19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2022-03-05T08:15:59Z</cp:lastPrinted>
  <dcterms:created xsi:type="dcterms:W3CDTF">2013-10-25T08:40:08Z</dcterms:created>
  <dcterms:modified xsi:type="dcterms:W3CDTF">2022-03-09T12:07:05Z</dcterms:modified>
</cp:coreProperties>
</file>