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025" windowHeight="12285"/>
  </bookViews>
  <sheets>
    <sheet name="для публикаци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'для публикации'!$A$1:$AB$27</definedName>
  </definedNames>
  <calcPr calcId="144525"/>
  <customWorkbookViews>
    <customWorkbookView name="Администратор - Личное представление" guid="{821FDAD2-F854-437A-95B8-C01583F8A058}" mergeInterval="0" personalView="1" maximized="1" xWindow="1" yWindow="1" windowWidth="1916" windowHeight="855" activeSheetId="1" showComments="commIndAndComment"/>
    <customWorkbookView name="1 - Личное представление" guid="{85EFFFCC-1AB2-4E78-BB42-81786105F106}" mergeInterval="0" personalView="1" maximized="1" windowWidth="1313" windowHeight="51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T22" i="1"/>
  <c r="R22" i="1"/>
  <c r="P22" i="1"/>
  <c r="N22" i="1"/>
  <c r="L22" i="1"/>
  <c r="J22" i="1"/>
  <c r="H22" i="1"/>
  <c r="F22" i="1"/>
  <c r="D22" i="1"/>
  <c r="B22" i="1"/>
  <c r="X8" i="1"/>
  <c r="V8" i="1"/>
  <c r="T8" i="1"/>
  <c r="R8" i="1"/>
  <c r="P8" i="1"/>
  <c r="N8" i="1"/>
  <c r="L8" i="1"/>
  <c r="J8" i="1"/>
  <c r="H8" i="1"/>
  <c r="F8" i="1"/>
  <c r="D8" i="1"/>
  <c r="B8" i="1"/>
  <c r="T23" i="1" l="1"/>
  <c r="R23" i="1"/>
  <c r="P23" i="1"/>
  <c r="N23" i="1"/>
  <c r="H23" i="1"/>
  <c r="L23" i="1"/>
  <c r="J23" i="1"/>
  <c r="F23" i="1"/>
  <c r="D23" i="1"/>
  <c r="B23" i="1"/>
  <c r="X9" i="1"/>
  <c r="V9" i="1"/>
  <c r="T9" i="1"/>
  <c r="R9" i="1"/>
  <c r="P9" i="1"/>
  <c r="N9" i="1"/>
  <c r="L9" i="1"/>
  <c r="J9" i="1"/>
  <c r="H9" i="1"/>
  <c r="F9" i="1"/>
  <c r="D9" i="1"/>
  <c r="B9" i="1"/>
  <c r="T24" i="1"/>
  <c r="R24" i="1"/>
  <c r="P24" i="1"/>
  <c r="N24" i="1"/>
  <c r="L24" i="1"/>
  <c r="J24" i="1"/>
  <c r="H24" i="1"/>
  <c r="F24" i="1"/>
  <c r="D24" i="1"/>
  <c r="B24" i="1"/>
  <c r="X10" i="1"/>
  <c r="V10" i="1"/>
  <c r="T10" i="1"/>
  <c r="R10" i="1"/>
  <c r="P10" i="1"/>
  <c r="N10" i="1"/>
  <c r="L10" i="1"/>
  <c r="J10" i="1"/>
  <c r="H10" i="1"/>
  <c r="F10" i="1"/>
  <c r="D10" i="1"/>
  <c r="B10" i="1"/>
  <c r="T25" i="1" l="1"/>
  <c r="R25" i="1"/>
  <c r="P25" i="1"/>
  <c r="N25" i="1"/>
  <c r="L25" i="1"/>
  <c r="J25" i="1"/>
  <c r="H25" i="1"/>
  <c r="F25" i="1"/>
  <c r="D25" i="1"/>
  <c r="B25" i="1"/>
  <c r="X11" i="1"/>
  <c r="V11" i="1"/>
  <c r="T11" i="1"/>
  <c r="R11" i="1"/>
  <c r="P11" i="1"/>
  <c r="N11" i="1"/>
  <c r="L11" i="1"/>
  <c r="J11" i="1"/>
  <c r="H11" i="1"/>
  <c r="F11" i="1"/>
  <c r="D11" i="1"/>
  <c r="B11" i="1"/>
  <c r="D12" i="1"/>
  <c r="F12" i="1"/>
  <c r="J12" i="1"/>
  <c r="T26" i="1" l="1"/>
  <c r="R26" i="1"/>
  <c r="P26" i="1"/>
  <c r="N26" i="1"/>
  <c r="L26" i="1"/>
  <c r="J26" i="1"/>
  <c r="F26" i="1"/>
  <c r="D26" i="1"/>
  <c r="B26" i="1"/>
  <c r="X12" i="1"/>
  <c r="V12" i="1"/>
  <c r="T12" i="1"/>
  <c r="P12" i="1"/>
  <c r="N12" i="1"/>
  <c r="L12" i="1"/>
  <c r="H12" i="1"/>
  <c r="B12" i="1"/>
  <c r="T21" i="1"/>
  <c r="R21" i="1"/>
  <c r="P21" i="1"/>
  <c r="N21" i="1"/>
  <c r="L21" i="1"/>
  <c r="J21" i="1"/>
  <c r="H21" i="1"/>
  <c r="F21" i="1"/>
  <c r="D21" i="1"/>
  <c r="B21" i="1"/>
  <c r="X7" i="1"/>
  <c r="V7" i="1"/>
  <c r="T7" i="1"/>
  <c r="R7" i="1"/>
  <c r="P7" i="1"/>
  <c r="N7" i="1"/>
  <c r="L7" i="1"/>
  <c r="J7" i="1"/>
  <c r="H7" i="1"/>
  <c r="F7" i="1"/>
  <c r="D7" i="1"/>
  <c r="B7" i="1"/>
  <c r="X22" i="1" l="1"/>
  <c r="X23" i="1"/>
  <c r="X24" i="1"/>
  <c r="X25" i="1"/>
  <c r="X26" i="1"/>
  <c r="X27" i="1"/>
  <c r="X21" i="1"/>
  <c r="W25" i="1" l="1"/>
  <c r="W22" i="1" l="1"/>
  <c r="W23" i="1"/>
  <c r="W21" i="1" l="1"/>
  <c r="W24" i="1"/>
  <c r="H26" i="1" l="1"/>
  <c r="R12" i="1"/>
  <c r="W26" i="1" l="1"/>
</calcChain>
</file>

<file path=xl/sharedStrings.xml><?xml version="1.0" encoding="utf-8"?>
<sst xmlns="http://schemas.openxmlformats.org/spreadsheetml/2006/main" count="139" uniqueCount="66">
  <si>
    <t>Итоговая оценка</t>
  </si>
  <si>
    <t>Соответствие нормативному значению</t>
  </si>
  <si>
    <t>Нормативное значение</t>
  </si>
  <si>
    <t>&gt;0,000</t>
  </si>
  <si>
    <t>Количество 
нарушений, всего</t>
  </si>
  <si>
    <t>Количество нарушений, всего</t>
  </si>
  <si>
    <t>Качество планирования расходов</t>
  </si>
  <si>
    <t>ПК1</t>
  </si>
  <si>
    <t>Совет МР "Печора"</t>
  </si>
  <si>
    <t>Администрация МР "Печора"</t>
  </si>
  <si>
    <t>Управление культуры и туризма</t>
  </si>
  <si>
    <t>КУМС МР "Печора"</t>
  </si>
  <si>
    <t>Управление образования</t>
  </si>
  <si>
    <t>Наименование</t>
  </si>
  <si>
    <t xml:space="preserve">Управление финансов </t>
  </si>
  <si>
    <t>Доля изменений в сводную бюджетную роспись в отчетном периоде</t>
  </si>
  <si>
    <t>ПК2</t>
  </si>
  <si>
    <t>ПК3</t>
  </si>
  <si>
    <t>Равномерность расходов</t>
  </si>
  <si>
    <t>Эффективность управления кредиторской задолженностью по расчетам с поставщиками и подрядчиками</t>
  </si>
  <si>
    <t>ИP1</t>
  </si>
  <si>
    <t>ИP2</t>
  </si>
  <si>
    <t>ИP3</t>
  </si>
  <si>
    <t>Эффективность управления дебиторской задолженностью по расчетам с поставщиками и подрядчиками</t>
  </si>
  <si>
    <t>ИP4</t>
  </si>
  <si>
    <t>Исполнение расходов, запланированных в рамках муниципальных программ</t>
  </si>
  <si>
    <t>КД1</t>
  </si>
  <si>
    <t>Выполнение подведомственными учреждениями показателей результативности, установленных стандартами качества</t>
  </si>
  <si>
    <t>КД2</t>
  </si>
  <si>
    <t>Проведение контрольных мероприятий</t>
  </si>
  <si>
    <t xml:space="preserve">Отчет по сети, штатам и контингентам (далее – отчет по СШК) :
Представление отчета в установленные сроки, наличие пояснительной записки и расшифров-кой показателей, нали-чие арифметических ошибок, соответствие показателей в бланке расшифровкам. 
</t>
  </si>
  <si>
    <t>УО1</t>
  </si>
  <si>
    <t>УО2</t>
  </si>
  <si>
    <t>Сведения об исполнении расходов бюджета МО МР «Печора»: Представление сведений в установленные сроки, в полном объеме, правильность применения КБК</t>
  </si>
  <si>
    <t>УО3</t>
  </si>
  <si>
    <t>УО4</t>
  </si>
  <si>
    <t>УО6</t>
  </si>
  <si>
    <t xml:space="preserve">Отчет о расходах и численности работников органов местного самоуправления:
Представление отчета в установленные сроки, наличие пояснительной записки и расшифро-вок, наличие арифме-тических ошибок.
</t>
  </si>
  <si>
    <t xml:space="preserve">Бюджетная отчетность:
предоставление в УФ МР «Печора» бюджетной отчетности в установленные сроки, в полном объеме, отсутствие ошибок
</t>
  </si>
  <si>
    <t>Бухгалтерская отчетность бюджетных, автономных учреждений.</t>
  </si>
  <si>
    <t>УО7</t>
  </si>
  <si>
    <t>Объем недостач и хищений денежных средств и материальных ценностей</t>
  </si>
  <si>
    <t>Сумма, подлежащая взысканию по исполнительным документам</t>
  </si>
  <si>
    <t>ИСА1</t>
  </si>
  <si>
    <t>ИСА2</t>
  </si>
  <si>
    <t>КС1</t>
  </si>
  <si>
    <t>НА1</t>
  </si>
  <si>
    <t>НА3</t>
  </si>
  <si>
    <t>НА2</t>
  </si>
  <si>
    <t>Наличие нормативного акта ГРБС о порядке осуществления контроля за соответствием качества оказания услуг</t>
  </si>
  <si>
    <t xml:space="preserve">Наличие нормативных актов в области контроля </t>
  </si>
  <si>
    <t>Занимаемое место в целом по МР "Печора"</t>
  </si>
  <si>
    <t xml:space="preserve"> Наличие утвержденных стандартов качества предоставляемых услуг</t>
  </si>
  <si>
    <t>НА5</t>
  </si>
  <si>
    <t>Качество бюджетного планирования  20 баллов</t>
  </si>
  <si>
    <t>Исполнение расходной части бюджета  20 баллов</t>
  </si>
  <si>
    <t>Учет и отчетность  15 баллов</t>
  </si>
  <si>
    <t>Наличие нормативных актов в области финансового менеджмента  10 баллов</t>
  </si>
  <si>
    <t>Исполнение судебных актов   10  баллов</t>
  </si>
  <si>
    <t>Квалификация сотрудников финансово-экономического подразделения ГРБС  5 баллов</t>
  </si>
  <si>
    <t>Качество контроля за результатами деятельности подведомственных учреждений  20 баллав</t>
  </si>
  <si>
    <t>Доля  муниципальных программ, реализуемых ГАС, по которым утвержденный объем финансирования изменился в течение отчетного года более чем на 15 процентов от первоначального</t>
  </si>
  <si>
    <t>Исполнение судебных актов по денежным обязательствам ГАС</t>
  </si>
  <si>
    <t>Повышение квалификации сотрудников финансового (финансово экономического ) подразделения ГАС</t>
  </si>
  <si>
    <t>Наличие нормативного акта , регламентирующего  проведение ГАС мониторинга результатов деятельности подведомственных муниципальных учреждений</t>
  </si>
  <si>
    <t>Мониторинг качества управления финансами и платежеспособности главных администраторов средств бюджета МО МР "Печора"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</si>
</sst>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8" x14ac:knownFonts="1"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0" xfId="3" applyFont="1" applyAlignment="1">
      <alignment horizontal="center"/>
    </xf>
    <xf numFmtId="164" fontId="3" fillId="0" borderId="0" xfId="3" applyNumberFormat="1" applyFont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2" xfId="3" applyFont="1" applyBorder="1" applyAlignment="1">
      <alignment horizontal="center" vertical="top" wrapText="1"/>
    </xf>
    <xf numFmtId="0" fontId="3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" fontId="4" fillId="0" borderId="2" xfId="3" applyNumberFormat="1" applyFont="1" applyBorder="1" applyAlignment="1">
      <alignment horizontal="left" vertical="center" wrapText="1"/>
    </xf>
    <xf numFmtId="1" fontId="4" fillId="0" borderId="2" xfId="2" applyNumberFormat="1" applyFont="1" applyBorder="1" applyAlignment="1">
      <alignment horizontal="center" vertical="center"/>
    </xf>
    <xf numFmtId="1" fontId="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/>
    </xf>
    <xf numFmtId="164" fontId="3" fillId="0" borderId="0" xfId="3" applyNumberFormat="1" applyFont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1" fontId="4" fillId="2" borderId="2" xfId="2" applyNumberFormat="1" applyFont="1" applyFill="1" applyBorder="1" applyAlignment="1">
      <alignment horizontal="center" vertical="center"/>
    </xf>
    <xf numFmtId="4" fontId="5" fillId="3" borderId="2" xfId="3" applyNumberFormat="1" applyFont="1" applyFill="1" applyBorder="1" applyAlignment="1">
      <alignment horizontal="center" vertical="center"/>
    </xf>
    <xf numFmtId="0" fontId="3" fillId="4" borderId="0" xfId="3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4" fontId="5" fillId="4" borderId="2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top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0" xfId="3" applyFont="1" applyAlignment="1">
      <alignment horizontal="center"/>
    </xf>
    <xf numFmtId="2" fontId="3" fillId="4" borderId="0" xfId="3" applyNumberFormat="1" applyFont="1" applyFill="1" applyAlignment="1">
      <alignment horizontal="center"/>
    </xf>
    <xf numFmtId="3" fontId="2" fillId="0" borderId="2" xfId="3" applyNumberFormat="1" applyFont="1" applyBorder="1" applyAlignment="1">
      <alignment horizontal="center" vertical="center"/>
    </xf>
    <xf numFmtId="0" fontId="4" fillId="0" borderId="2" xfId="3" applyFont="1" applyFill="1" applyBorder="1" applyAlignment="1">
      <alignment horizontal="left" wrapText="1"/>
    </xf>
    <xf numFmtId="0" fontId="4" fillId="0" borderId="5" xfId="3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top"/>
    </xf>
    <xf numFmtId="0" fontId="3" fillId="0" borderId="0" xfId="3" applyFont="1" applyFill="1" applyBorder="1" applyAlignment="1">
      <alignment horizontal="center" vertical="top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4" xfId="3"/>
    <cellStyle name="Процентный" xfId="2" builtinId="5"/>
    <cellStyle name="Финансовый" xfId="1" builtinId="3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6;&#1074;&#1077;&#1090;/921%20&#1084;&#1086;&#1085;&#1080;&#1090;&#1086;&#1088;&#1080;&#1085;&#1075;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6;&#1084;&#1080;&#1085;&#1080;&#1089;&#1090;&#1088;&#1072;&#1094;&#1080;&#1103;/&#1052;&#1086;&#1085;&#1080;&#1090;&#1086;&#1088;&#1080;&#1085;&#1075;%20&#1052;&#1056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91;&#1083;&#1100;&#1090;&#1091;&#1088;&#1072;/&#1052;&#1086;&#1085;&#1080;&#1090;&#1086;&#1088;&#1080;&#1085;&#1075;%20&#1043;&#1056;&#1041;&#1057;%202021%20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9;&#1052;&#1057;/&#1050;&#1059;&#1052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8;&#1072;&#1079;&#1086;&#1074;&#1072;&#1085;&#1080;&#1077;/&#1087;&#1086;&#1082;&#1072;&#1079;&#1072;&#1090;&#1077;&#1083;&#1080;%20&#1084;&#1086;&#1085;&#1080;&#1090;&#1086;&#1088;&#1080;&#1085;&#1075;&#1072;%20&#1043;&#1056;&#1041;&#1057;1%20&#1088;&#1072;&#1073;&#1086;&#1095;&#1080;&#1081;%20%2019.04.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60;/&#1087;&#1086;&#1082;&#1072;&#1079;&#1072;&#1090;&#1077;&#1083;&#1080;%20&#1084;&#1086;&#1085;&#1080;&#1090;&#1086;&#1088;&#1080;&#1085;&#1075;&#1072;%20&#1059;&#10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  <sheetName val="Лист1"/>
    </sheetNames>
    <sheetDataSet>
      <sheetData sheetId="0">
        <row r="7">
          <cell r="R7">
            <v>12.5</v>
          </cell>
        </row>
        <row r="8">
          <cell r="R8">
            <v>11.739908321249825</v>
          </cell>
        </row>
        <row r="9">
          <cell r="R9">
            <v>0</v>
          </cell>
        </row>
        <row r="12">
          <cell r="R12">
            <v>6.6621575342465773</v>
          </cell>
        </row>
        <row r="13">
          <cell r="R13">
            <v>8.25</v>
          </cell>
        </row>
        <row r="14">
          <cell r="R14">
            <v>8.5</v>
          </cell>
        </row>
        <row r="15">
          <cell r="R15">
            <v>0</v>
          </cell>
        </row>
        <row r="18">
          <cell r="R18">
            <v>0</v>
          </cell>
        </row>
        <row r="19">
          <cell r="R19">
            <v>0</v>
          </cell>
        </row>
        <row r="22">
          <cell r="R22">
            <v>0</v>
          </cell>
        </row>
        <row r="23">
          <cell r="R23">
            <v>4.6875</v>
          </cell>
        </row>
        <row r="24">
          <cell r="R24">
            <v>4.6875</v>
          </cell>
        </row>
        <row r="25">
          <cell r="R25">
            <v>4.6875</v>
          </cell>
        </row>
        <row r="26">
          <cell r="R26">
            <v>0</v>
          </cell>
        </row>
        <row r="27">
          <cell r="R27">
            <v>4.6875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3">
          <cell r="R33">
            <v>0</v>
          </cell>
        </row>
        <row r="36">
          <cell r="R36">
            <v>0</v>
          </cell>
        </row>
        <row r="37">
          <cell r="R37">
            <v>6.25</v>
          </cell>
        </row>
        <row r="40">
          <cell r="R4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  <sheetName val="Лист1"/>
      <sheetName val="Лист2"/>
    </sheetNames>
    <sheetDataSet>
      <sheetData sheetId="0">
        <row r="7">
          <cell r="R7">
            <v>0</v>
          </cell>
        </row>
        <row r="8">
          <cell r="R8">
            <v>5.0068993099111987</v>
          </cell>
        </row>
        <row r="9">
          <cell r="R9">
            <v>0</v>
          </cell>
        </row>
        <row r="12">
          <cell r="R12">
            <v>5</v>
          </cell>
        </row>
        <row r="13">
          <cell r="R13">
            <v>2.5</v>
          </cell>
        </row>
        <row r="14">
          <cell r="R14">
            <v>2.5</v>
          </cell>
        </row>
        <row r="15">
          <cell r="R15">
            <v>3.5</v>
          </cell>
        </row>
        <row r="18">
          <cell r="R18">
            <v>10</v>
          </cell>
        </row>
        <row r="19">
          <cell r="R19">
            <v>0</v>
          </cell>
        </row>
        <row r="22">
          <cell r="R22">
            <v>0</v>
          </cell>
        </row>
        <row r="23">
          <cell r="R23">
            <v>3</v>
          </cell>
        </row>
        <row r="24">
          <cell r="R24">
            <v>2.25</v>
          </cell>
        </row>
        <row r="25">
          <cell r="R25">
            <v>3</v>
          </cell>
        </row>
        <row r="26">
          <cell r="R26">
            <v>3</v>
          </cell>
        </row>
        <row r="27">
          <cell r="R27">
            <v>3</v>
          </cell>
        </row>
        <row r="30">
          <cell r="R30">
            <v>1.5</v>
          </cell>
        </row>
        <row r="31">
          <cell r="R31">
            <v>0</v>
          </cell>
        </row>
        <row r="32">
          <cell r="R32">
            <v>0</v>
          </cell>
        </row>
        <row r="33">
          <cell r="R33">
            <v>0</v>
          </cell>
        </row>
        <row r="36">
          <cell r="R36">
            <v>1.4780191572547066</v>
          </cell>
        </row>
        <row r="37">
          <cell r="R37">
            <v>4.4455114170186522E-2</v>
          </cell>
        </row>
        <row r="40">
          <cell r="R40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6"/>
      <sheetName val="УО 4"/>
      <sheetName val="УО 7"/>
      <sheetName val="НА 1"/>
      <sheetName val="НА 2"/>
      <sheetName val="НА 3"/>
      <sheetName val="НА 5"/>
      <sheetName val="ИСА 1"/>
      <sheetName val="ИСА1"/>
      <sheetName val="ИСА 2"/>
      <sheetName val="КС 1"/>
      <sheetName val="Лист1"/>
    </sheetNames>
    <sheetDataSet>
      <sheetData sheetId="0">
        <row r="7">
          <cell r="R7">
            <v>2.8000000000000003</v>
          </cell>
        </row>
        <row r="8">
          <cell r="R8">
            <v>5.1937980086247633</v>
          </cell>
        </row>
        <row r="9">
          <cell r="R9">
            <v>0</v>
          </cell>
        </row>
        <row r="12">
          <cell r="R12">
            <v>5</v>
          </cell>
        </row>
        <row r="13">
          <cell r="R13">
            <v>5</v>
          </cell>
        </row>
        <row r="14">
          <cell r="R14">
            <v>2.5</v>
          </cell>
        </row>
        <row r="15">
          <cell r="R15">
            <v>5</v>
          </cell>
        </row>
        <row r="18">
          <cell r="R18">
            <v>10</v>
          </cell>
        </row>
        <row r="19">
          <cell r="R19">
            <v>10</v>
          </cell>
        </row>
        <row r="22">
          <cell r="R22">
            <v>0</v>
          </cell>
        </row>
        <row r="23">
          <cell r="R23">
            <v>3</v>
          </cell>
        </row>
        <row r="24">
          <cell r="R24">
            <v>2.25</v>
          </cell>
        </row>
        <row r="25">
          <cell r="R25">
            <v>3</v>
          </cell>
        </row>
        <row r="26">
          <cell r="R26">
            <v>3</v>
          </cell>
        </row>
        <row r="27">
          <cell r="R27">
            <v>3</v>
          </cell>
        </row>
        <row r="30">
          <cell r="R30">
            <v>3</v>
          </cell>
        </row>
        <row r="31">
          <cell r="R31">
            <v>3</v>
          </cell>
        </row>
        <row r="32">
          <cell r="R32">
            <v>2</v>
          </cell>
        </row>
        <row r="33">
          <cell r="R33">
            <v>2</v>
          </cell>
        </row>
        <row r="36">
          <cell r="R36">
            <v>0</v>
          </cell>
        </row>
        <row r="37">
          <cell r="R37">
            <v>5</v>
          </cell>
        </row>
        <row r="40">
          <cell r="R40">
            <v>1.6666666666666665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  <sheetName val="Лист1"/>
    </sheetNames>
    <sheetDataSet>
      <sheetData sheetId="0">
        <row r="7">
          <cell r="R7">
            <v>3.5</v>
          </cell>
        </row>
        <row r="8">
          <cell r="R8">
            <v>6.8508093891502355</v>
          </cell>
        </row>
        <row r="9">
          <cell r="R9">
            <v>0</v>
          </cell>
        </row>
        <row r="12">
          <cell r="R12">
            <v>6.25</v>
          </cell>
        </row>
        <row r="13">
          <cell r="R13">
            <v>3.125</v>
          </cell>
        </row>
        <row r="14">
          <cell r="R14">
            <v>3.125</v>
          </cell>
        </row>
        <row r="15">
          <cell r="R15">
            <v>4.375</v>
          </cell>
        </row>
        <row r="18">
          <cell r="R18">
            <v>0</v>
          </cell>
        </row>
        <row r="19">
          <cell r="R19">
            <v>0</v>
          </cell>
        </row>
        <row r="21">
          <cell r="R21">
            <v>0</v>
          </cell>
        </row>
        <row r="22">
          <cell r="R22">
            <v>1.640625</v>
          </cell>
        </row>
        <row r="23">
          <cell r="R23">
            <v>3.515625</v>
          </cell>
        </row>
        <row r="24">
          <cell r="R24">
            <v>3.046875</v>
          </cell>
        </row>
        <row r="25">
          <cell r="R25">
            <v>0</v>
          </cell>
        </row>
        <row r="26">
          <cell r="R26">
            <v>4.6875</v>
          </cell>
        </row>
        <row r="29">
          <cell r="R29">
            <v>0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5">
          <cell r="R35">
            <v>0</v>
          </cell>
        </row>
        <row r="36">
          <cell r="R36">
            <v>6.25</v>
          </cell>
        </row>
        <row r="39">
          <cell r="R39">
            <v>1.5625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0</v>
          </cell>
        </row>
        <row r="8">
          <cell r="R8">
            <v>4.9052055464392064</v>
          </cell>
        </row>
        <row r="9">
          <cell r="R9">
            <v>0</v>
          </cell>
        </row>
        <row r="12">
          <cell r="R12">
            <v>5</v>
          </cell>
        </row>
        <row r="13">
          <cell r="R13">
            <v>2.5</v>
          </cell>
        </row>
        <row r="14">
          <cell r="R14">
            <v>5</v>
          </cell>
        </row>
        <row r="15">
          <cell r="R15">
            <v>5</v>
          </cell>
        </row>
        <row r="18">
          <cell r="R18">
            <v>10</v>
          </cell>
        </row>
        <row r="19">
          <cell r="R19">
            <v>10</v>
          </cell>
        </row>
        <row r="22">
          <cell r="R22">
            <v>0</v>
          </cell>
        </row>
        <row r="23">
          <cell r="R23">
            <v>3</v>
          </cell>
        </row>
        <row r="24">
          <cell r="R24">
            <v>2.25</v>
          </cell>
        </row>
        <row r="25">
          <cell r="R25">
            <v>3</v>
          </cell>
        </row>
        <row r="26">
          <cell r="R26">
            <v>3</v>
          </cell>
        </row>
        <row r="27">
          <cell r="R27">
            <v>3</v>
          </cell>
        </row>
        <row r="30">
          <cell r="R30">
            <v>3</v>
          </cell>
        </row>
        <row r="31">
          <cell r="R31">
            <v>3</v>
          </cell>
        </row>
        <row r="32">
          <cell r="R32">
            <v>2</v>
          </cell>
        </row>
        <row r="33">
          <cell r="R33">
            <v>2</v>
          </cell>
        </row>
        <row r="36">
          <cell r="R36">
            <v>0</v>
          </cell>
        </row>
        <row r="37">
          <cell r="R37">
            <v>5</v>
          </cell>
        </row>
        <row r="40">
          <cell r="R40">
            <v>0.74468085106382986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8.75</v>
          </cell>
        </row>
        <row r="8">
          <cell r="R8">
            <v>3.6939715758928036</v>
          </cell>
        </row>
        <row r="9">
          <cell r="R9">
            <v>0</v>
          </cell>
        </row>
        <row r="12">
          <cell r="R12">
            <v>0</v>
          </cell>
        </row>
        <row r="13">
          <cell r="R13">
            <v>3.125</v>
          </cell>
        </row>
        <row r="14">
          <cell r="R14">
            <v>3.125</v>
          </cell>
        </row>
        <row r="15">
          <cell r="R15">
            <v>6.25</v>
          </cell>
        </row>
        <row r="18">
          <cell r="R18">
            <v>0</v>
          </cell>
        </row>
        <row r="19">
          <cell r="R19">
            <v>0</v>
          </cell>
        </row>
        <row r="22">
          <cell r="R22">
            <v>0</v>
          </cell>
        </row>
        <row r="23">
          <cell r="R23">
            <v>4.6875</v>
          </cell>
        </row>
        <row r="24">
          <cell r="R24">
            <v>4.6875</v>
          </cell>
        </row>
        <row r="25">
          <cell r="R25">
            <v>4.6875</v>
          </cell>
        </row>
        <row r="26">
          <cell r="R26">
            <v>0</v>
          </cell>
        </row>
        <row r="27">
          <cell r="R27">
            <v>4.6875</v>
          </cell>
        </row>
        <row r="30">
          <cell r="R30">
            <v>0</v>
          </cell>
        </row>
        <row r="31">
          <cell r="R31">
            <v>3.125</v>
          </cell>
        </row>
        <row r="32">
          <cell r="R32">
            <v>6.25</v>
          </cell>
        </row>
        <row r="33">
          <cell r="R33">
            <v>0</v>
          </cell>
        </row>
        <row r="36">
          <cell r="R36">
            <v>0</v>
          </cell>
        </row>
        <row r="37">
          <cell r="R37">
            <v>6.1542979089604026</v>
          </cell>
        </row>
        <row r="40">
          <cell r="R40">
            <v>1.3586956521739131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B31"/>
  <sheetViews>
    <sheetView tabSelected="1" view="pageBreakPreview" topLeftCell="A16" zoomScaleNormal="100" zoomScaleSheetLayoutView="100" workbookViewId="0">
      <selection activeCell="V25" sqref="V25"/>
    </sheetView>
  </sheetViews>
  <sheetFormatPr defaultColWidth="10.19921875" defaultRowHeight="12.75" x14ac:dyDescent="0.25"/>
  <cols>
    <col min="1" max="1" width="17.59765625" style="13" customWidth="1"/>
    <col min="2" max="2" width="8.796875" style="1" customWidth="1"/>
    <col min="3" max="3" width="11.59765625" style="1" customWidth="1"/>
    <col min="4" max="4" width="8.796875" style="1" customWidth="1"/>
    <col min="5" max="5" width="11.59765625" style="1" customWidth="1"/>
    <col min="6" max="6" width="8.796875" style="1" customWidth="1"/>
    <col min="7" max="7" width="11.59765625" style="1" customWidth="1"/>
    <col min="8" max="8" width="8.796875" style="1" customWidth="1"/>
    <col min="9" max="9" width="11.59765625" style="1" customWidth="1"/>
    <col min="10" max="10" width="8.796875" style="1" customWidth="1"/>
    <col min="11" max="11" width="11.59765625" style="1" customWidth="1"/>
    <col min="12" max="12" width="8.796875" style="1" customWidth="1"/>
    <col min="13" max="13" width="11.59765625" style="1" customWidth="1"/>
    <col min="14" max="14" width="8.796875" style="1" customWidth="1"/>
    <col min="15" max="15" width="11.59765625" style="1" customWidth="1"/>
    <col min="16" max="16" width="8.796875" style="1" customWidth="1"/>
    <col min="17" max="17" width="11.59765625" style="1" customWidth="1"/>
    <col min="18" max="18" width="8.796875" style="1" customWidth="1"/>
    <col min="19" max="19" width="11.59765625" style="1" customWidth="1"/>
    <col min="20" max="20" width="8.796875" style="1" customWidth="1"/>
    <col min="21" max="21" width="11.59765625" style="1" customWidth="1"/>
    <col min="22" max="23" width="13.796875" style="1" customWidth="1"/>
    <col min="24" max="24" width="14.19921875" style="1" customWidth="1"/>
    <col min="25" max="25" width="14.3984375" style="1" customWidth="1"/>
    <col min="26" max="26" width="8.796875" style="1" customWidth="1"/>
    <col min="27" max="27" width="11.59765625" style="1" customWidth="1"/>
    <col min="28" max="28" width="8.796875" style="1" customWidth="1"/>
    <col min="29" max="29" width="11.59765625" style="1" customWidth="1"/>
    <col min="30" max="30" width="8.796875" style="1" customWidth="1"/>
    <col min="31" max="31" width="11.59765625" style="1" customWidth="1"/>
    <col min="32" max="32" width="8.796875" style="1" customWidth="1"/>
    <col min="33" max="33" width="11.59765625" style="1" customWidth="1"/>
    <col min="34" max="34" width="8.796875" style="1" customWidth="1"/>
    <col min="35" max="35" width="11.59765625" style="1" customWidth="1"/>
    <col min="36" max="36" width="8.796875" style="1" customWidth="1"/>
    <col min="37" max="37" width="11.59765625" style="1" customWidth="1"/>
    <col min="38" max="38" width="8.796875" style="1" customWidth="1"/>
    <col min="39" max="39" width="11.59765625" style="1" customWidth="1"/>
    <col min="40" max="40" width="8.796875" style="1" customWidth="1"/>
    <col min="41" max="41" width="11.59765625" style="1" customWidth="1"/>
    <col min="42" max="42" width="8.796875" style="1" customWidth="1"/>
    <col min="43" max="43" width="11.59765625" style="1" customWidth="1"/>
    <col min="44" max="44" width="8.796875" style="1" customWidth="1"/>
    <col min="45" max="45" width="11.59765625" style="1" customWidth="1"/>
    <col min="46" max="46" width="8.796875" style="1" customWidth="1"/>
    <col min="47" max="47" width="11.59765625" style="1" customWidth="1"/>
    <col min="48" max="48" width="10.19921875" style="1"/>
    <col min="49" max="49" width="10.19921875" style="2"/>
    <col min="50" max="16384" width="10.19921875" style="1"/>
  </cols>
  <sheetData>
    <row r="1" spans="1:54" ht="24.6" customHeight="1" x14ac:dyDescent="0.25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54" s="3" customFormat="1" x14ac:dyDescent="0.25">
      <c r="A2" s="29" t="s">
        <v>13</v>
      </c>
      <c r="B2" s="37" t="s">
        <v>7</v>
      </c>
      <c r="C2" s="37"/>
      <c r="D2" s="37" t="s">
        <v>16</v>
      </c>
      <c r="E2" s="37"/>
      <c r="F2" s="37" t="s">
        <v>17</v>
      </c>
      <c r="G2" s="37"/>
      <c r="H2" s="37" t="s">
        <v>20</v>
      </c>
      <c r="I2" s="37"/>
      <c r="J2" s="37" t="s">
        <v>21</v>
      </c>
      <c r="K2" s="37"/>
      <c r="L2" s="37" t="s">
        <v>22</v>
      </c>
      <c r="M2" s="37"/>
      <c r="N2" s="37" t="s">
        <v>24</v>
      </c>
      <c r="O2" s="37"/>
      <c r="P2" s="35" t="s">
        <v>26</v>
      </c>
      <c r="Q2" s="36"/>
      <c r="R2" s="35" t="s">
        <v>28</v>
      </c>
      <c r="S2" s="36"/>
      <c r="T2" s="35" t="s">
        <v>43</v>
      </c>
      <c r="U2" s="36"/>
      <c r="V2" s="35" t="s">
        <v>44</v>
      </c>
      <c r="W2" s="36"/>
      <c r="X2" s="37" t="s">
        <v>45</v>
      </c>
      <c r="Y2" s="37"/>
    </row>
    <row r="3" spans="1:54" s="3" customFormat="1" ht="128.25" customHeight="1" x14ac:dyDescent="0.25">
      <c r="A3" s="31"/>
      <c r="B3" s="38" t="s">
        <v>6</v>
      </c>
      <c r="C3" s="38"/>
      <c r="D3" s="38" t="s">
        <v>15</v>
      </c>
      <c r="E3" s="38"/>
      <c r="F3" s="38" t="s">
        <v>61</v>
      </c>
      <c r="G3" s="38"/>
      <c r="H3" s="38" t="s">
        <v>18</v>
      </c>
      <c r="I3" s="38"/>
      <c r="J3" s="38" t="s">
        <v>19</v>
      </c>
      <c r="K3" s="38"/>
      <c r="L3" s="38" t="s">
        <v>23</v>
      </c>
      <c r="M3" s="38"/>
      <c r="N3" s="38" t="s">
        <v>25</v>
      </c>
      <c r="O3" s="38"/>
      <c r="P3" s="41" t="s">
        <v>27</v>
      </c>
      <c r="Q3" s="42"/>
      <c r="R3" s="41" t="s">
        <v>29</v>
      </c>
      <c r="S3" s="42"/>
      <c r="T3" s="41" t="s">
        <v>62</v>
      </c>
      <c r="U3" s="42"/>
      <c r="V3" s="41" t="s">
        <v>42</v>
      </c>
      <c r="W3" s="42"/>
      <c r="X3" s="38" t="s">
        <v>63</v>
      </c>
      <c r="Y3" s="38"/>
    </row>
    <row r="4" spans="1:54" s="3" customFormat="1" ht="68.25" customHeight="1" x14ac:dyDescent="0.25">
      <c r="A4" s="24" t="s">
        <v>2</v>
      </c>
      <c r="B4" s="32" t="s">
        <v>54</v>
      </c>
      <c r="C4" s="33"/>
      <c r="D4" s="33"/>
      <c r="E4" s="33"/>
      <c r="F4" s="33"/>
      <c r="G4" s="34"/>
      <c r="H4" s="32" t="s">
        <v>55</v>
      </c>
      <c r="I4" s="33"/>
      <c r="J4" s="33"/>
      <c r="K4" s="33"/>
      <c r="L4" s="33"/>
      <c r="M4" s="33"/>
      <c r="N4" s="33"/>
      <c r="O4" s="34"/>
      <c r="P4" s="32" t="s">
        <v>60</v>
      </c>
      <c r="Q4" s="33"/>
      <c r="R4" s="33"/>
      <c r="S4" s="34"/>
      <c r="T4" s="32" t="s">
        <v>58</v>
      </c>
      <c r="U4" s="33"/>
      <c r="V4" s="33"/>
      <c r="W4" s="34"/>
      <c r="X4" s="47" t="s">
        <v>59</v>
      </c>
      <c r="Y4" s="48"/>
    </row>
    <row r="5" spans="1:54" ht="52.5" customHeight="1" x14ac:dyDescent="0.25">
      <c r="A5" s="23"/>
      <c r="B5" s="4" t="s">
        <v>0</v>
      </c>
      <c r="C5" s="4" t="s">
        <v>1</v>
      </c>
      <c r="D5" s="4" t="s">
        <v>0</v>
      </c>
      <c r="E5" s="4" t="s">
        <v>1</v>
      </c>
      <c r="F5" s="4" t="s">
        <v>0</v>
      </c>
      <c r="G5" s="4" t="s">
        <v>1</v>
      </c>
      <c r="H5" s="4" t="s">
        <v>0</v>
      </c>
      <c r="I5" s="4" t="s">
        <v>1</v>
      </c>
      <c r="J5" s="4" t="s">
        <v>0</v>
      </c>
      <c r="K5" s="4" t="s">
        <v>1</v>
      </c>
      <c r="L5" s="4" t="s">
        <v>0</v>
      </c>
      <c r="M5" s="4" t="s">
        <v>1</v>
      </c>
      <c r="N5" s="4" t="s">
        <v>0</v>
      </c>
      <c r="O5" s="4" t="s">
        <v>1</v>
      </c>
      <c r="P5" s="4" t="s">
        <v>0</v>
      </c>
      <c r="Q5" s="4" t="s">
        <v>1</v>
      </c>
      <c r="R5" s="4" t="s">
        <v>0</v>
      </c>
      <c r="S5" s="4" t="s">
        <v>1</v>
      </c>
      <c r="T5" s="4" t="s">
        <v>0</v>
      </c>
      <c r="U5" s="4" t="s">
        <v>1</v>
      </c>
      <c r="V5" s="4" t="s">
        <v>0</v>
      </c>
      <c r="W5" s="4" t="s">
        <v>1</v>
      </c>
      <c r="X5" s="4" t="s">
        <v>0</v>
      </c>
      <c r="Y5" s="4" t="s">
        <v>1</v>
      </c>
    </row>
    <row r="6" spans="1:54" s="7" customFormat="1" x14ac:dyDescent="0.25">
      <c r="A6" s="5"/>
      <c r="B6" s="15"/>
      <c r="C6" s="6" t="s">
        <v>3</v>
      </c>
      <c r="D6" s="15"/>
      <c r="E6" s="6" t="s">
        <v>3</v>
      </c>
      <c r="F6" s="15"/>
      <c r="G6" s="6" t="s">
        <v>3</v>
      </c>
      <c r="H6" s="15"/>
      <c r="I6" s="6" t="s">
        <v>3</v>
      </c>
      <c r="J6" s="15"/>
      <c r="K6" s="6" t="s">
        <v>3</v>
      </c>
      <c r="L6" s="15"/>
      <c r="M6" s="6" t="s">
        <v>3</v>
      </c>
      <c r="N6" s="15"/>
      <c r="O6" s="6" t="s">
        <v>3</v>
      </c>
      <c r="P6" s="15"/>
      <c r="Q6" s="6" t="s">
        <v>3</v>
      </c>
      <c r="R6" s="15"/>
      <c r="S6" s="6" t="s">
        <v>3</v>
      </c>
      <c r="T6" s="15"/>
      <c r="U6" s="6" t="s">
        <v>3</v>
      </c>
      <c r="V6" s="15">
        <v>5.6</v>
      </c>
      <c r="W6" s="6" t="s">
        <v>3</v>
      </c>
      <c r="X6" s="15"/>
      <c r="Y6" s="6" t="s">
        <v>3</v>
      </c>
    </row>
    <row r="7" spans="1:54" ht="25.5" x14ac:dyDescent="0.25">
      <c r="A7" s="28" t="s">
        <v>8</v>
      </c>
      <c r="B7" s="16">
        <f>[1]таблица!$R$7</f>
        <v>12.5</v>
      </c>
      <c r="C7" s="8"/>
      <c r="D7" s="16">
        <f>[1]таблица!$R$8</f>
        <v>11.739908321249825</v>
      </c>
      <c r="E7" s="8"/>
      <c r="F7" s="16">
        <f>[1]таблица!$R$9</f>
        <v>0</v>
      </c>
      <c r="G7" s="8"/>
      <c r="H7" s="16">
        <f>[1]таблица!$R$12</f>
        <v>6.6621575342465773</v>
      </c>
      <c r="I7" s="8"/>
      <c r="J7" s="16">
        <f>[1]таблица!$R$13</f>
        <v>8.25</v>
      </c>
      <c r="K7" s="8"/>
      <c r="L7" s="16">
        <f>[1]таблица!$R$14</f>
        <v>8.5</v>
      </c>
      <c r="M7" s="8"/>
      <c r="N7" s="16">
        <f>[1]таблица!$R$15</f>
        <v>0</v>
      </c>
      <c r="O7" s="8"/>
      <c r="P7" s="16">
        <f>[1]таблица!$R$18</f>
        <v>0</v>
      </c>
      <c r="Q7" s="8"/>
      <c r="R7" s="16">
        <f>[1]таблица!$R$19</f>
        <v>0</v>
      </c>
      <c r="S7" s="8"/>
      <c r="T7" s="16">
        <f>[1]таблица!$R$36</f>
        <v>0</v>
      </c>
      <c r="U7" s="8"/>
      <c r="V7" s="16">
        <f>[1]таблица!$R$37</f>
        <v>6.25</v>
      </c>
      <c r="W7" s="8"/>
      <c r="X7" s="16">
        <f>[1]таблица!$R$40</f>
        <v>0</v>
      </c>
      <c r="Y7" s="8"/>
      <c r="BA7" s="2"/>
      <c r="BB7" s="2"/>
    </row>
    <row r="8" spans="1:54" ht="22.5" customHeight="1" x14ac:dyDescent="0.25">
      <c r="A8" s="28" t="s">
        <v>9</v>
      </c>
      <c r="B8" s="16">
        <f>[2]таблица!$R$7</f>
        <v>0</v>
      </c>
      <c r="C8" s="9"/>
      <c r="D8" s="16">
        <f>[2]таблица!$R$8</f>
        <v>5.0068993099111987</v>
      </c>
      <c r="E8" s="9"/>
      <c r="F8" s="16">
        <f>[2]таблица!$R$9</f>
        <v>0</v>
      </c>
      <c r="G8" s="9"/>
      <c r="H8" s="16">
        <f>[2]таблица!$R$12</f>
        <v>5</v>
      </c>
      <c r="I8" s="9"/>
      <c r="J8" s="16">
        <f>[2]таблица!$R$13</f>
        <v>2.5</v>
      </c>
      <c r="K8" s="9"/>
      <c r="L8" s="16">
        <f>[2]таблица!$R$14</f>
        <v>2.5</v>
      </c>
      <c r="M8" s="9"/>
      <c r="N8" s="16">
        <f>[2]таблица!$R$15</f>
        <v>3.5</v>
      </c>
      <c r="O8" s="9"/>
      <c r="P8" s="16">
        <f>[2]таблица!$R$18</f>
        <v>10</v>
      </c>
      <c r="Q8" s="9"/>
      <c r="R8" s="16">
        <f>[2]таблица!$R$19</f>
        <v>0</v>
      </c>
      <c r="S8" s="9"/>
      <c r="T8" s="16">
        <f>[2]таблица!$R$36</f>
        <v>1.4780191572547066</v>
      </c>
      <c r="U8" s="9"/>
      <c r="V8" s="16">
        <f>[2]таблица!$R$37</f>
        <v>4.4455114170186522E-2</v>
      </c>
      <c r="W8" s="9"/>
      <c r="X8" s="16">
        <f>[2]таблица!$R$40</f>
        <v>2</v>
      </c>
      <c r="Y8" s="9"/>
      <c r="BA8" s="2"/>
      <c r="BB8" s="2"/>
    </row>
    <row r="9" spans="1:54" ht="38.25" x14ac:dyDescent="0.25">
      <c r="A9" s="28" t="s">
        <v>10</v>
      </c>
      <c r="B9" s="16">
        <f>[3]таблица!$R$7</f>
        <v>2.8000000000000003</v>
      </c>
      <c r="C9" s="9"/>
      <c r="D9" s="16">
        <f>[3]таблица!$R$8</f>
        <v>5.1937980086247633</v>
      </c>
      <c r="E9" s="9"/>
      <c r="F9" s="16">
        <f>[3]таблица!$R$9</f>
        <v>0</v>
      </c>
      <c r="G9" s="9"/>
      <c r="H9" s="16">
        <f>[3]таблица!$R$12</f>
        <v>5</v>
      </c>
      <c r="I9" s="9"/>
      <c r="J9" s="16">
        <f>[3]таблица!$R$13</f>
        <v>5</v>
      </c>
      <c r="K9" s="9"/>
      <c r="L9" s="16">
        <f>[3]таблица!$R$14</f>
        <v>2.5</v>
      </c>
      <c r="M9" s="9"/>
      <c r="N9" s="16">
        <f>[3]таблица!$R$15</f>
        <v>5</v>
      </c>
      <c r="O9" s="9"/>
      <c r="P9" s="16">
        <f>[3]таблица!$R$18</f>
        <v>10</v>
      </c>
      <c r="Q9" s="9"/>
      <c r="R9" s="16">
        <f>[3]таблица!$R$19</f>
        <v>10</v>
      </c>
      <c r="S9" s="9"/>
      <c r="T9" s="16">
        <f>[3]таблица!$R$36</f>
        <v>0</v>
      </c>
      <c r="U9" s="9"/>
      <c r="V9" s="16">
        <f>[3]таблица!$R$37</f>
        <v>5</v>
      </c>
      <c r="W9" s="9"/>
      <c r="X9" s="16">
        <f>[3]таблица!$R$40</f>
        <v>1.6666666666666665</v>
      </c>
      <c r="Y9" s="9"/>
      <c r="BA9" s="2"/>
      <c r="BB9" s="2"/>
    </row>
    <row r="10" spans="1:54" ht="25.5" x14ac:dyDescent="0.25">
      <c r="A10" s="28" t="s">
        <v>11</v>
      </c>
      <c r="B10" s="16">
        <f>[4]таблица!$R$7</f>
        <v>3.5</v>
      </c>
      <c r="C10" s="9"/>
      <c r="D10" s="16">
        <f>[4]таблица!$R$8</f>
        <v>6.8508093891502355</v>
      </c>
      <c r="E10" s="9"/>
      <c r="F10" s="16">
        <f>[4]таблица!$R$9</f>
        <v>0</v>
      </c>
      <c r="G10" s="9"/>
      <c r="H10" s="16">
        <f>[4]таблица!$R$12</f>
        <v>6.25</v>
      </c>
      <c r="I10" s="9"/>
      <c r="J10" s="16">
        <f>[4]таблица!$R$13</f>
        <v>3.125</v>
      </c>
      <c r="K10" s="9"/>
      <c r="L10" s="16">
        <f>[4]таблица!$R$14</f>
        <v>3.125</v>
      </c>
      <c r="M10" s="9"/>
      <c r="N10" s="16">
        <f>[4]таблица!$R$15</f>
        <v>4.375</v>
      </c>
      <c r="O10" s="9"/>
      <c r="P10" s="16">
        <f>[4]таблица!$R$18</f>
        <v>0</v>
      </c>
      <c r="Q10" s="9"/>
      <c r="R10" s="16">
        <f>[4]таблица!$R$19</f>
        <v>0</v>
      </c>
      <c r="S10" s="9"/>
      <c r="T10" s="16">
        <f>[4]таблица!$R$35</f>
        <v>0</v>
      </c>
      <c r="U10" s="9"/>
      <c r="V10" s="16">
        <f>[4]таблица!$R$36</f>
        <v>6.25</v>
      </c>
      <c r="W10" s="9"/>
      <c r="X10" s="16">
        <f>[4]таблица!$R$39</f>
        <v>1.5625</v>
      </c>
      <c r="Y10" s="9"/>
      <c r="BA10" s="2"/>
      <c r="BB10" s="2"/>
    </row>
    <row r="11" spans="1:54" ht="25.5" x14ac:dyDescent="0.25">
      <c r="A11" s="28" t="s">
        <v>12</v>
      </c>
      <c r="B11" s="16">
        <f>[5]таблица!$R$7</f>
        <v>0</v>
      </c>
      <c r="C11" s="9"/>
      <c r="D11" s="16">
        <f>[5]таблица!$R$8</f>
        <v>4.9052055464392064</v>
      </c>
      <c r="E11" s="9"/>
      <c r="F11" s="16">
        <f>[5]таблица!$R$9</f>
        <v>0</v>
      </c>
      <c r="G11" s="9"/>
      <c r="H11" s="16">
        <f>[5]таблица!$R$12</f>
        <v>5</v>
      </c>
      <c r="I11" s="9"/>
      <c r="J11" s="16">
        <f>[5]таблица!$R$13</f>
        <v>2.5</v>
      </c>
      <c r="K11" s="9"/>
      <c r="L11" s="16">
        <f>[5]таблица!$R$14</f>
        <v>5</v>
      </c>
      <c r="M11" s="9"/>
      <c r="N11" s="16">
        <f>[5]таблица!$R$15</f>
        <v>5</v>
      </c>
      <c r="O11" s="9"/>
      <c r="P11" s="16">
        <f>[5]таблица!$R$18</f>
        <v>10</v>
      </c>
      <c r="Q11" s="9"/>
      <c r="R11" s="16">
        <f>[5]таблица!$R$19</f>
        <v>10</v>
      </c>
      <c r="S11" s="9"/>
      <c r="T11" s="16">
        <f>[5]таблица!$R$36</f>
        <v>0</v>
      </c>
      <c r="U11" s="9"/>
      <c r="V11" s="16">
        <f>[5]таблица!$R$37</f>
        <v>5</v>
      </c>
      <c r="W11" s="9"/>
      <c r="X11" s="16">
        <f>[5]таблица!$R$40</f>
        <v>0.74468085106382986</v>
      </c>
      <c r="Y11" s="9"/>
      <c r="BA11" s="2"/>
      <c r="BB11" s="2"/>
    </row>
    <row r="12" spans="1:54" ht="25.5" x14ac:dyDescent="0.25">
      <c r="A12" s="28" t="s">
        <v>14</v>
      </c>
      <c r="B12" s="16">
        <f>[6]таблица!$R$7</f>
        <v>8.75</v>
      </c>
      <c r="C12" s="9"/>
      <c r="D12" s="16">
        <f>[6]таблица!$R$8</f>
        <v>3.6939715758928036</v>
      </c>
      <c r="E12" s="9"/>
      <c r="F12" s="16">
        <f>[6]таблица!$R$9</f>
        <v>0</v>
      </c>
      <c r="G12" s="9"/>
      <c r="H12" s="16">
        <f>[6]таблица!$R$12</f>
        <v>0</v>
      </c>
      <c r="I12" s="9"/>
      <c r="J12" s="16">
        <f>[6]таблица!$R$13</f>
        <v>3.125</v>
      </c>
      <c r="K12" s="9"/>
      <c r="L12" s="16">
        <f>[6]таблица!$R$14</f>
        <v>3.125</v>
      </c>
      <c r="M12" s="9"/>
      <c r="N12" s="16">
        <f>[6]таблица!$R$15</f>
        <v>6.25</v>
      </c>
      <c r="O12" s="9"/>
      <c r="P12" s="16">
        <f>[6]таблица!$R$18</f>
        <v>0</v>
      </c>
      <c r="Q12" s="9"/>
      <c r="R12" s="16">
        <f>[6]таблица!$R$19</f>
        <v>0</v>
      </c>
      <c r="S12" s="9"/>
      <c r="T12" s="16">
        <f>[6]таблица!$R$36</f>
        <v>0</v>
      </c>
      <c r="U12" s="9"/>
      <c r="V12" s="16">
        <f>[6]таблица!$R$37</f>
        <v>6.1542979089604026</v>
      </c>
      <c r="W12" s="9"/>
      <c r="X12" s="16">
        <f>[6]таблица!$R$40</f>
        <v>1.3586956521739131</v>
      </c>
      <c r="Y12" s="9"/>
      <c r="BA12" s="2"/>
      <c r="BB12" s="2"/>
    </row>
    <row r="13" spans="1:54" s="12" customFormat="1" ht="34.9" customHeight="1" x14ac:dyDescent="0.25">
      <c r="A13" s="10" t="s">
        <v>4</v>
      </c>
      <c r="B13" s="17"/>
      <c r="C13" s="11"/>
      <c r="D13" s="17"/>
      <c r="E13" s="11"/>
      <c r="F13" s="17"/>
      <c r="G13" s="11"/>
      <c r="H13" s="17"/>
      <c r="I13" s="11"/>
      <c r="J13" s="17"/>
      <c r="K13" s="11"/>
      <c r="L13" s="17"/>
      <c r="M13" s="11"/>
      <c r="N13" s="17"/>
      <c r="O13" s="11"/>
      <c r="P13" s="17"/>
      <c r="Q13" s="11"/>
      <c r="R13" s="17"/>
      <c r="S13" s="11"/>
      <c r="T13" s="17"/>
      <c r="U13" s="11"/>
      <c r="V13" s="17"/>
      <c r="W13" s="11"/>
      <c r="X13" s="17"/>
      <c r="Y13" s="11"/>
    </row>
    <row r="15" spans="1:54" x14ac:dyDescent="0.25">
      <c r="AU15" s="2"/>
      <c r="AW15" s="1"/>
    </row>
    <row r="16" spans="1:54" ht="21" customHeight="1" x14ac:dyDescent="0.25">
      <c r="A16" s="29" t="s">
        <v>13</v>
      </c>
      <c r="B16" s="37" t="s">
        <v>31</v>
      </c>
      <c r="C16" s="37"/>
      <c r="D16" s="37" t="s">
        <v>32</v>
      </c>
      <c r="E16" s="37"/>
      <c r="F16" s="37" t="s">
        <v>34</v>
      </c>
      <c r="G16" s="37"/>
      <c r="H16" s="37" t="s">
        <v>35</v>
      </c>
      <c r="I16" s="37"/>
      <c r="J16" s="37" t="s">
        <v>36</v>
      </c>
      <c r="K16" s="37"/>
      <c r="L16" s="37" t="s">
        <v>40</v>
      </c>
      <c r="M16" s="37"/>
      <c r="N16" s="35" t="s">
        <v>46</v>
      </c>
      <c r="O16" s="36"/>
      <c r="P16" s="35" t="s">
        <v>48</v>
      </c>
      <c r="Q16" s="36"/>
      <c r="R16" s="35" t="s">
        <v>47</v>
      </c>
      <c r="S16" s="36"/>
      <c r="T16" s="35" t="s">
        <v>53</v>
      </c>
      <c r="U16" s="36"/>
      <c r="V16" s="29" t="s">
        <v>51</v>
      </c>
      <c r="W16" s="49" t="s">
        <v>0</v>
      </c>
      <c r="X16" s="29" t="s">
        <v>5</v>
      </c>
      <c r="AU16" s="2"/>
      <c r="AW16" s="1"/>
    </row>
    <row r="17" spans="1:49" ht="166.5" customHeight="1" x14ac:dyDescent="0.25">
      <c r="A17" s="30"/>
      <c r="B17" s="38" t="s">
        <v>30</v>
      </c>
      <c r="C17" s="38"/>
      <c r="D17" s="38" t="s">
        <v>33</v>
      </c>
      <c r="E17" s="38"/>
      <c r="F17" s="38" t="s">
        <v>37</v>
      </c>
      <c r="G17" s="38"/>
      <c r="H17" s="38" t="s">
        <v>38</v>
      </c>
      <c r="I17" s="38"/>
      <c r="J17" s="38" t="s">
        <v>39</v>
      </c>
      <c r="K17" s="38"/>
      <c r="L17" s="38" t="s">
        <v>41</v>
      </c>
      <c r="M17" s="38"/>
      <c r="N17" s="41" t="s">
        <v>52</v>
      </c>
      <c r="O17" s="42"/>
      <c r="P17" s="41" t="s">
        <v>49</v>
      </c>
      <c r="Q17" s="42"/>
      <c r="R17" s="41" t="s">
        <v>50</v>
      </c>
      <c r="S17" s="42"/>
      <c r="T17" s="41" t="s">
        <v>64</v>
      </c>
      <c r="U17" s="42"/>
      <c r="V17" s="43"/>
      <c r="W17" s="50"/>
      <c r="X17" s="43"/>
      <c r="Y17" s="40"/>
      <c r="Z17" s="40"/>
      <c r="AA17" s="40"/>
      <c r="AU17" s="2"/>
      <c r="AW17" s="1"/>
    </row>
    <row r="18" spans="1:49" ht="24.75" customHeight="1" x14ac:dyDescent="0.25">
      <c r="A18" s="24" t="s">
        <v>2</v>
      </c>
      <c r="B18" s="45" t="s">
        <v>56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45" t="s">
        <v>57</v>
      </c>
      <c r="Q18" s="46"/>
      <c r="R18" s="46"/>
      <c r="S18" s="46"/>
      <c r="T18" s="46"/>
      <c r="U18" s="46"/>
      <c r="V18" s="43"/>
      <c r="W18" s="50"/>
      <c r="X18" s="43"/>
      <c r="Y18" s="40"/>
      <c r="Z18" s="40"/>
      <c r="AA18" s="40"/>
      <c r="AU18" s="2"/>
      <c r="AW18" s="1"/>
    </row>
    <row r="19" spans="1:49" ht="48.75" customHeight="1" x14ac:dyDescent="0.25">
      <c r="A19" s="22"/>
      <c r="B19" s="4" t="s">
        <v>0</v>
      </c>
      <c r="C19" s="4" t="s">
        <v>1</v>
      </c>
      <c r="D19" s="4" t="s">
        <v>0</v>
      </c>
      <c r="E19" s="4" t="s">
        <v>1</v>
      </c>
      <c r="F19" s="4" t="s">
        <v>0</v>
      </c>
      <c r="G19" s="4" t="s">
        <v>1</v>
      </c>
      <c r="H19" s="4" t="s">
        <v>0</v>
      </c>
      <c r="I19" s="4" t="s">
        <v>1</v>
      </c>
      <c r="J19" s="4" t="s">
        <v>0</v>
      </c>
      <c r="K19" s="4" t="s">
        <v>1</v>
      </c>
      <c r="L19" s="4" t="s">
        <v>0</v>
      </c>
      <c r="M19" s="4" t="s">
        <v>1</v>
      </c>
      <c r="N19" s="4" t="s">
        <v>0</v>
      </c>
      <c r="O19" s="4" t="s">
        <v>1</v>
      </c>
      <c r="P19" s="4" t="s">
        <v>0</v>
      </c>
      <c r="Q19" s="4" t="s">
        <v>1</v>
      </c>
      <c r="R19" s="4" t="s">
        <v>0</v>
      </c>
      <c r="S19" s="4" t="s">
        <v>1</v>
      </c>
      <c r="T19" s="4" t="s">
        <v>0</v>
      </c>
      <c r="U19" s="4" t="s">
        <v>1</v>
      </c>
      <c r="V19" s="43"/>
      <c r="W19" s="50"/>
      <c r="X19" s="43"/>
      <c r="Y19" s="40"/>
      <c r="Z19" s="40"/>
      <c r="AA19" s="40"/>
      <c r="AC19" s="19"/>
      <c r="AU19" s="2"/>
      <c r="AW19" s="1"/>
    </row>
    <row r="20" spans="1:49" x14ac:dyDescent="0.25">
      <c r="A20" s="5"/>
      <c r="B20" s="15"/>
      <c r="C20" s="6" t="s">
        <v>3</v>
      </c>
      <c r="D20" s="15"/>
      <c r="E20" s="6" t="s">
        <v>3</v>
      </c>
      <c r="F20" s="15"/>
      <c r="G20" s="6" t="s">
        <v>3</v>
      </c>
      <c r="H20" s="15"/>
      <c r="I20" s="6" t="s">
        <v>3</v>
      </c>
      <c r="J20" s="15"/>
      <c r="K20" s="6" t="s">
        <v>3</v>
      </c>
      <c r="L20" s="15"/>
      <c r="M20" s="6" t="s">
        <v>3</v>
      </c>
      <c r="N20" s="15"/>
      <c r="O20" s="6" t="s">
        <v>3</v>
      </c>
      <c r="P20" s="15"/>
      <c r="Q20" s="6" t="s">
        <v>3</v>
      </c>
      <c r="R20" s="15"/>
      <c r="S20" s="6" t="s">
        <v>3</v>
      </c>
      <c r="T20" s="15"/>
      <c r="U20" s="6" t="s">
        <v>3</v>
      </c>
      <c r="V20" s="44"/>
      <c r="W20" s="51"/>
      <c r="X20" s="44"/>
      <c r="Y20" s="40"/>
      <c r="Z20" s="40"/>
      <c r="AA20" s="40"/>
      <c r="AC20" s="19"/>
      <c r="AU20" s="2"/>
      <c r="AW20" s="1"/>
    </row>
    <row r="21" spans="1:49" ht="25.5" x14ac:dyDescent="0.25">
      <c r="A21" s="28" t="s">
        <v>8</v>
      </c>
      <c r="B21" s="16">
        <f>[1]таблица!$R$22</f>
        <v>0</v>
      </c>
      <c r="C21" s="8"/>
      <c r="D21" s="16">
        <f>[1]таблица!$R$23</f>
        <v>4.6875</v>
      </c>
      <c r="E21" s="8"/>
      <c r="F21" s="16">
        <f>[1]таблица!$R$24</f>
        <v>4.6875</v>
      </c>
      <c r="G21" s="8"/>
      <c r="H21" s="16">
        <f>[1]таблица!$R$25</f>
        <v>4.6875</v>
      </c>
      <c r="I21" s="8"/>
      <c r="J21" s="16">
        <f>[1]таблица!$R$26</f>
        <v>0</v>
      </c>
      <c r="K21" s="8"/>
      <c r="L21" s="16">
        <f>[1]таблица!$R$27</f>
        <v>4.6875</v>
      </c>
      <c r="M21" s="8"/>
      <c r="N21" s="16">
        <f>[1]таблица!$R$30</f>
        <v>0</v>
      </c>
      <c r="O21" s="8"/>
      <c r="P21" s="16">
        <f>[1]таблица!$R$31</f>
        <v>0</v>
      </c>
      <c r="Q21" s="8"/>
      <c r="R21" s="16">
        <f>[1]таблица!$R$32</f>
        <v>0</v>
      </c>
      <c r="S21" s="8"/>
      <c r="T21" s="16">
        <f>[1]таблица!$R$33</f>
        <v>0</v>
      </c>
      <c r="U21" s="8"/>
      <c r="V21" s="27">
        <v>2</v>
      </c>
      <c r="W21" s="18">
        <f>B7+D7+F7+H7+J7+L7+N7+P7+R7+T7+V7+B21+D21+F21+H21+J21+L21+N21+P21+R21+T21+X7</f>
        <v>72.652065855496403</v>
      </c>
      <c r="X21" s="21">
        <f>C7+E7+G7+I7+K7+M7+O7+Q7+S7+U7+W7+Y7+C21+E21+G21+I21+K21+M21+O21+Q21+S21+U21</f>
        <v>0</v>
      </c>
      <c r="Y21" s="40"/>
      <c r="Z21" s="40"/>
      <c r="AA21" s="40"/>
      <c r="AB21" s="25"/>
      <c r="AC21" s="26"/>
      <c r="AD21" s="20"/>
      <c r="AU21" s="2"/>
      <c r="AW21" s="1"/>
    </row>
    <row r="22" spans="1:49" ht="25.5" x14ac:dyDescent="0.25">
      <c r="A22" s="28" t="s">
        <v>9</v>
      </c>
      <c r="B22" s="16">
        <f>[2]таблица!$R$22</f>
        <v>0</v>
      </c>
      <c r="C22" s="9"/>
      <c r="D22" s="16">
        <f>[2]таблица!$R$23</f>
        <v>3</v>
      </c>
      <c r="E22" s="9"/>
      <c r="F22" s="16">
        <f>[2]таблица!$R$24</f>
        <v>2.25</v>
      </c>
      <c r="G22" s="9"/>
      <c r="H22" s="16">
        <f>[2]таблица!$R$25</f>
        <v>3</v>
      </c>
      <c r="I22" s="9"/>
      <c r="J22" s="16">
        <f>[2]таблица!$R$26</f>
        <v>3</v>
      </c>
      <c r="K22" s="9"/>
      <c r="L22" s="16">
        <f>[2]таблица!$R$27</f>
        <v>3</v>
      </c>
      <c r="M22" s="9"/>
      <c r="N22" s="16">
        <f>[2]таблица!$R$30</f>
        <v>1.5</v>
      </c>
      <c r="O22" s="9"/>
      <c r="P22" s="16">
        <f>[2]таблица!$R$31</f>
        <v>0</v>
      </c>
      <c r="Q22" s="9"/>
      <c r="R22" s="16">
        <f>[2]таблица!$R$32</f>
        <v>0</v>
      </c>
      <c r="S22" s="9"/>
      <c r="T22" s="16">
        <f>[2]таблица!$R$33</f>
        <v>0</v>
      </c>
      <c r="U22" s="9"/>
      <c r="V22" s="27">
        <v>6</v>
      </c>
      <c r="W22" s="18">
        <f>B8+D8+F8+H8+J8+L8+N8+P8+R8+T8+V8+B22+D22+F22+H22+J22+L22+N22+P22+R22+T22+X8</f>
        <v>47.779373581336088</v>
      </c>
      <c r="X22" s="21">
        <f t="shared" ref="X22:X27" si="0">C8+E8+G8+I8+K8+M8+O8+Q8+S8+U8+W8+Y8+C22+E22+G22+I22+K22+M22+O22+Q22+S22+U22</f>
        <v>0</v>
      </c>
      <c r="AB22" s="25"/>
      <c r="AC22" s="26"/>
      <c r="AD22" s="20"/>
      <c r="AU22" s="2"/>
      <c r="AW22" s="1"/>
    </row>
    <row r="23" spans="1:49" ht="38.25" x14ac:dyDescent="0.25">
      <c r="A23" s="28" t="s">
        <v>10</v>
      </c>
      <c r="B23" s="16">
        <f>[3]таблица!$R$22</f>
        <v>0</v>
      </c>
      <c r="C23" s="9"/>
      <c r="D23" s="16">
        <f>[3]таблица!$R$23</f>
        <v>3</v>
      </c>
      <c r="E23" s="9"/>
      <c r="F23" s="16">
        <f>[3]таблица!$R$24</f>
        <v>2.25</v>
      </c>
      <c r="G23" s="9"/>
      <c r="H23" s="16">
        <f>[3]таблица!$R$25</f>
        <v>3</v>
      </c>
      <c r="I23" s="9"/>
      <c r="J23" s="16">
        <f>[3]таблица!$R$26</f>
        <v>3</v>
      </c>
      <c r="K23" s="9"/>
      <c r="L23" s="16">
        <f>[3]таблица!$R$27</f>
        <v>3</v>
      </c>
      <c r="M23" s="9"/>
      <c r="N23" s="16">
        <f>[3]таблица!$R$30</f>
        <v>3</v>
      </c>
      <c r="O23" s="9"/>
      <c r="P23" s="16">
        <f>[3]таблица!$R$31</f>
        <v>3</v>
      </c>
      <c r="Q23" s="9"/>
      <c r="R23" s="16">
        <f>[3]таблица!$R$32</f>
        <v>2</v>
      </c>
      <c r="S23" s="9"/>
      <c r="T23" s="16">
        <f>[3]таблица!$R$33</f>
        <v>2</v>
      </c>
      <c r="U23" s="9"/>
      <c r="V23" s="27">
        <v>1</v>
      </c>
      <c r="W23" s="18">
        <f t="shared" ref="W23:W26" si="1">B9+D9+F9+H9+J9+L9+N9+P9+R9+T9+V9+B23+D23+F23+H23+J23+L23+N23+P23+R23+T23+X9</f>
        <v>76.410464675291436</v>
      </c>
      <c r="X23" s="21">
        <f t="shared" si="0"/>
        <v>0</v>
      </c>
      <c r="AB23" s="25"/>
      <c r="AC23" s="26"/>
      <c r="AD23" s="20"/>
      <c r="AU23" s="2"/>
      <c r="AW23" s="1"/>
    </row>
    <row r="24" spans="1:49" ht="25.5" x14ac:dyDescent="0.25">
      <c r="A24" s="28" t="s">
        <v>11</v>
      </c>
      <c r="B24" s="16">
        <f>[4]таблица!$R$21</f>
        <v>0</v>
      </c>
      <c r="C24" s="9"/>
      <c r="D24" s="16">
        <f>[4]таблица!$R$22</f>
        <v>1.640625</v>
      </c>
      <c r="E24" s="9"/>
      <c r="F24" s="16">
        <f>[4]таблица!$R$23</f>
        <v>3.515625</v>
      </c>
      <c r="G24" s="9"/>
      <c r="H24" s="16">
        <f>[4]таблица!$R$24</f>
        <v>3.046875</v>
      </c>
      <c r="I24" s="9"/>
      <c r="J24" s="16">
        <f>[4]таблица!$R$25</f>
        <v>0</v>
      </c>
      <c r="K24" s="9"/>
      <c r="L24" s="16">
        <f>[4]таблица!$R$26</f>
        <v>4.6875</v>
      </c>
      <c r="M24" s="9"/>
      <c r="N24" s="16">
        <f>[4]таблица!$R$29</f>
        <v>0</v>
      </c>
      <c r="O24" s="9"/>
      <c r="P24" s="16">
        <f>[4]таблица!$R$30</f>
        <v>0</v>
      </c>
      <c r="Q24" s="9"/>
      <c r="R24" s="16">
        <f>[4]таблица!$R$31</f>
        <v>0</v>
      </c>
      <c r="S24" s="9"/>
      <c r="T24" s="16">
        <f>[4]таблица!$R$32</f>
        <v>0</v>
      </c>
      <c r="U24" s="9"/>
      <c r="V24" s="27">
        <v>5</v>
      </c>
      <c r="W24" s="18">
        <f t="shared" si="1"/>
        <v>47.928934389150236</v>
      </c>
      <c r="X24" s="21">
        <f t="shared" si="0"/>
        <v>0</v>
      </c>
      <c r="AB24" s="25"/>
      <c r="AC24" s="26"/>
      <c r="AD24" s="20"/>
      <c r="AU24" s="2"/>
      <c r="AW24" s="1"/>
    </row>
    <row r="25" spans="1:49" ht="25.5" x14ac:dyDescent="0.25">
      <c r="A25" s="28" t="s">
        <v>12</v>
      </c>
      <c r="B25" s="16">
        <f>[5]таблица!$R$22</f>
        <v>0</v>
      </c>
      <c r="C25" s="9"/>
      <c r="D25" s="16">
        <f>[5]таблица!$R$23</f>
        <v>3</v>
      </c>
      <c r="E25" s="9"/>
      <c r="F25" s="16">
        <f>[5]таблица!$R$24</f>
        <v>2.25</v>
      </c>
      <c r="G25" s="9"/>
      <c r="H25" s="16">
        <f>[5]таблица!$R$25</f>
        <v>3</v>
      </c>
      <c r="I25" s="9"/>
      <c r="J25" s="16">
        <f>[5]таблица!$R$26</f>
        <v>3</v>
      </c>
      <c r="K25" s="9"/>
      <c r="L25" s="16">
        <f>[5]таблица!$R$27</f>
        <v>3</v>
      </c>
      <c r="M25" s="9"/>
      <c r="N25" s="16">
        <f>[5]таблица!$R$30</f>
        <v>3</v>
      </c>
      <c r="O25" s="9"/>
      <c r="P25" s="16">
        <f>[5]таблица!$R$31</f>
        <v>3</v>
      </c>
      <c r="Q25" s="9"/>
      <c r="R25" s="16">
        <f>[5]таблица!$R$32</f>
        <v>2</v>
      </c>
      <c r="S25" s="9"/>
      <c r="T25" s="16">
        <f>[5]таблица!$R$33</f>
        <v>2</v>
      </c>
      <c r="U25" s="9"/>
      <c r="V25" s="27">
        <v>3</v>
      </c>
      <c r="W25" s="18">
        <f t="shared" si="1"/>
        <v>72.399886397503039</v>
      </c>
      <c r="X25" s="21">
        <f t="shared" si="0"/>
        <v>0</v>
      </c>
      <c r="AB25" s="25"/>
      <c r="AC25" s="26"/>
      <c r="AD25" s="20"/>
      <c r="AU25" s="2"/>
      <c r="AW25" s="1"/>
    </row>
    <row r="26" spans="1:49" ht="25.5" x14ac:dyDescent="0.25">
      <c r="A26" s="28" t="s">
        <v>14</v>
      </c>
      <c r="B26" s="16">
        <f>[6]таблица!$R$22</f>
        <v>0</v>
      </c>
      <c r="C26" s="9"/>
      <c r="D26" s="16">
        <f>[6]таблица!$R$23</f>
        <v>4.6875</v>
      </c>
      <c r="E26" s="9"/>
      <c r="F26" s="16">
        <f>[6]таблица!$R$24</f>
        <v>4.6875</v>
      </c>
      <c r="G26" s="9"/>
      <c r="H26" s="16">
        <f>[6]таблица!$R$25</f>
        <v>4.6875</v>
      </c>
      <c r="I26" s="9"/>
      <c r="J26" s="16">
        <f>[6]таблица!$R$26</f>
        <v>0</v>
      </c>
      <c r="K26" s="9"/>
      <c r="L26" s="16">
        <f>[6]таблица!$R$27</f>
        <v>4.6875</v>
      </c>
      <c r="M26" s="9"/>
      <c r="N26" s="16">
        <f>[6]таблица!$R$30</f>
        <v>0</v>
      </c>
      <c r="O26" s="9"/>
      <c r="P26" s="16">
        <f>[6]таблица!$R$31</f>
        <v>3.125</v>
      </c>
      <c r="Q26" s="9"/>
      <c r="R26" s="16">
        <f>[6]таблица!$R$32</f>
        <v>6.25</v>
      </c>
      <c r="S26" s="9"/>
      <c r="T26" s="16">
        <f>[6]таблица!$R$33</f>
        <v>0</v>
      </c>
      <c r="U26" s="9"/>
      <c r="V26" s="27">
        <v>4</v>
      </c>
      <c r="W26" s="18">
        <f t="shared" si="1"/>
        <v>60.581965137027119</v>
      </c>
      <c r="X26" s="21">
        <f t="shared" si="0"/>
        <v>0</v>
      </c>
      <c r="AB26" s="25"/>
      <c r="AC26" s="26"/>
      <c r="AD26" s="20"/>
      <c r="AU26" s="2"/>
      <c r="AW26" s="1"/>
    </row>
    <row r="27" spans="1:49" s="7" customFormat="1" ht="43.5" customHeight="1" x14ac:dyDescent="0.25">
      <c r="A27" s="10" t="s">
        <v>4</v>
      </c>
      <c r="B27" s="17"/>
      <c r="C27" s="11"/>
      <c r="D27" s="17"/>
      <c r="E27" s="11"/>
      <c r="F27" s="17"/>
      <c r="G27" s="11"/>
      <c r="H27" s="17"/>
      <c r="I27" s="11"/>
      <c r="J27" s="17"/>
      <c r="K27" s="11"/>
      <c r="L27" s="17"/>
      <c r="M27" s="11"/>
      <c r="N27" s="17"/>
      <c r="O27" s="11"/>
      <c r="P27" s="17"/>
      <c r="Q27" s="11"/>
      <c r="R27" s="17"/>
      <c r="S27" s="11"/>
      <c r="T27" s="17"/>
      <c r="U27" s="11"/>
      <c r="V27" s="27"/>
      <c r="W27" s="18">
        <f>B13+D13+F13+H13+J13+L13+N13+P13+R13+T13+V13+B27+D27+F27+H27+J27+L27+N27+P27+R27+T27+X13</f>
        <v>0</v>
      </c>
      <c r="X27" s="21">
        <f t="shared" si="0"/>
        <v>0</v>
      </c>
      <c r="AU27" s="14"/>
    </row>
    <row r="28" spans="1:49" x14ac:dyDescent="0.25">
      <c r="AU28" s="2"/>
      <c r="AW28" s="1"/>
    </row>
    <row r="29" spans="1:49" x14ac:dyDescent="0.25">
      <c r="AU29" s="2"/>
      <c r="AW29" s="1"/>
    </row>
    <row r="31" spans="1:49" x14ac:dyDescent="0.25">
      <c r="U31" s="2"/>
    </row>
  </sheetData>
  <customSheetViews>
    <customSheetView guid="{821FDAD2-F854-437A-95B8-C01583F8A058}" fitToPage="1">
      <selection activeCell="U24" sqref="U24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verticalDpi="0" r:id="rId1"/>
    </customSheetView>
    <customSheetView guid="{85EFFFCC-1AB2-4E78-BB42-81786105F106}" fitToPage="1">
      <selection activeCell="J17" sqref="J17:K1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verticalDpi="0" r:id="rId2"/>
    </customSheetView>
  </customSheetViews>
  <mergeCells count="60">
    <mergeCell ref="X3:Y3"/>
    <mergeCell ref="T3:U3"/>
    <mergeCell ref="J17:K17"/>
    <mergeCell ref="L17:M17"/>
    <mergeCell ref="T17:U17"/>
    <mergeCell ref="V3:W3"/>
    <mergeCell ref="P3:Q3"/>
    <mergeCell ref="R3:S3"/>
    <mergeCell ref="X4:Y4"/>
    <mergeCell ref="V16:V20"/>
    <mergeCell ref="W16:W20"/>
    <mergeCell ref="Y17:Y21"/>
    <mergeCell ref="AA17:AA21"/>
    <mergeCell ref="N17:O17"/>
    <mergeCell ref="P17:Q17"/>
    <mergeCell ref="R17:S17"/>
    <mergeCell ref="P16:Q16"/>
    <mergeCell ref="R16:S16"/>
    <mergeCell ref="T16:U16"/>
    <mergeCell ref="X16:X20"/>
    <mergeCell ref="B18:O18"/>
    <mergeCell ref="B16:C16"/>
    <mergeCell ref="D16:E16"/>
    <mergeCell ref="P18:U18"/>
    <mergeCell ref="Z17:Z21"/>
    <mergeCell ref="A1:Y1"/>
    <mergeCell ref="B2:C2"/>
    <mergeCell ref="D2:E2"/>
    <mergeCell ref="F2:G2"/>
    <mergeCell ref="H2:I2"/>
    <mergeCell ref="J2:K2"/>
    <mergeCell ref="L2:M2"/>
    <mergeCell ref="N2:O2"/>
    <mergeCell ref="V2:W2"/>
    <mergeCell ref="R2:S2"/>
    <mergeCell ref="T2:U2"/>
    <mergeCell ref="X2:Y2"/>
    <mergeCell ref="H3:I3"/>
    <mergeCell ref="B4:G4"/>
    <mergeCell ref="H4:O4"/>
    <mergeCell ref="L3:M3"/>
    <mergeCell ref="N3:O3"/>
    <mergeCell ref="B3:C3"/>
    <mergeCell ref="D3:E3"/>
    <mergeCell ref="A16:A17"/>
    <mergeCell ref="A2:A3"/>
    <mergeCell ref="P4:S4"/>
    <mergeCell ref="T4:W4"/>
    <mergeCell ref="P2:Q2"/>
    <mergeCell ref="F16:G16"/>
    <mergeCell ref="H16:I16"/>
    <mergeCell ref="B17:C17"/>
    <mergeCell ref="D17:E17"/>
    <mergeCell ref="F17:G17"/>
    <mergeCell ref="H17:I17"/>
    <mergeCell ref="J3:K3"/>
    <mergeCell ref="J16:K16"/>
    <mergeCell ref="L16:M16"/>
    <mergeCell ref="N16:O16"/>
    <mergeCell ref="F3:G3"/>
  </mergeCells>
  <conditionalFormatting sqref="E13 I27 G13 I13 K13 M13 O13 Q13 S13 U13 W13 K27 M27 O27 Q27 S27">
    <cfRule type="cellIs" dxfId="27" priority="34" operator="equal">
      <formula>0</formula>
    </cfRule>
  </conditionalFormatting>
  <conditionalFormatting sqref="C13">
    <cfRule type="cellIs" dxfId="26" priority="33" operator="equal">
      <formula>0</formula>
    </cfRule>
  </conditionalFormatting>
  <conditionalFormatting sqref="Y13">
    <cfRule type="cellIs" dxfId="25" priority="32" operator="equal">
      <formula>0</formula>
    </cfRule>
  </conditionalFormatting>
  <conditionalFormatting sqref="C27 E27">
    <cfRule type="cellIs" dxfId="24" priority="31" operator="equal">
      <formula>0</formula>
    </cfRule>
  </conditionalFormatting>
  <conditionalFormatting sqref="G27">
    <cfRule type="cellIs" dxfId="23" priority="30" operator="equal">
      <formula>0</formula>
    </cfRule>
  </conditionalFormatting>
  <conditionalFormatting sqref="U27">
    <cfRule type="cellIs" dxfId="22" priority="29" operator="equal">
      <formula>0</formula>
    </cfRule>
  </conditionalFormatting>
  <conditionalFormatting sqref="B13">
    <cfRule type="cellIs" dxfId="21" priority="28" operator="equal">
      <formula>0</formula>
    </cfRule>
  </conditionalFormatting>
  <conditionalFormatting sqref="D13">
    <cfRule type="cellIs" dxfId="20" priority="25" operator="equal">
      <formula>0</formula>
    </cfRule>
  </conditionalFormatting>
  <conditionalFormatting sqref="F13">
    <cfRule type="cellIs" dxfId="19" priority="24" operator="equal">
      <formula>0</formula>
    </cfRule>
  </conditionalFormatting>
  <conditionalFormatting sqref="H13">
    <cfRule type="cellIs" dxfId="18" priority="23" operator="equal">
      <formula>0</formula>
    </cfRule>
  </conditionalFormatting>
  <conditionalFormatting sqref="J13">
    <cfRule type="cellIs" dxfId="17" priority="22" operator="equal">
      <formula>0</formula>
    </cfRule>
  </conditionalFormatting>
  <conditionalFormatting sqref="L13">
    <cfRule type="cellIs" dxfId="16" priority="21" operator="equal">
      <formula>0</formula>
    </cfRule>
  </conditionalFormatting>
  <conditionalFormatting sqref="N13">
    <cfRule type="cellIs" dxfId="15" priority="20" operator="equal">
      <formula>0</formula>
    </cfRule>
  </conditionalFormatting>
  <conditionalFormatting sqref="P13">
    <cfRule type="cellIs" dxfId="14" priority="17" operator="equal">
      <formula>0</formula>
    </cfRule>
  </conditionalFormatting>
  <conditionalFormatting sqref="R13">
    <cfRule type="cellIs" dxfId="13" priority="16" operator="equal">
      <formula>0</formula>
    </cfRule>
  </conditionalFormatting>
  <conditionalFormatting sqref="T13">
    <cfRule type="cellIs" dxfId="12" priority="15" operator="equal">
      <formula>0</formula>
    </cfRule>
  </conditionalFormatting>
  <conditionalFormatting sqref="V13">
    <cfRule type="cellIs" dxfId="11" priority="14" operator="equal">
      <formula>0</formula>
    </cfRule>
  </conditionalFormatting>
  <conditionalFormatting sqref="X13">
    <cfRule type="cellIs" dxfId="10" priority="13" operator="equal">
      <formula>0</formula>
    </cfRule>
  </conditionalFormatting>
  <conditionalFormatting sqref="B27">
    <cfRule type="cellIs" dxfId="9" priority="12" operator="equal">
      <formula>0</formula>
    </cfRule>
  </conditionalFormatting>
  <conditionalFormatting sqref="D27">
    <cfRule type="cellIs" dxfId="8" priority="11" operator="equal">
      <formula>0</formula>
    </cfRule>
  </conditionalFormatting>
  <conditionalFormatting sqref="F27">
    <cfRule type="cellIs" dxfId="7" priority="10" operator="equal">
      <formula>0</formula>
    </cfRule>
  </conditionalFormatting>
  <conditionalFormatting sqref="H27">
    <cfRule type="cellIs" dxfId="6" priority="9" operator="equal">
      <formula>0</formula>
    </cfRule>
  </conditionalFormatting>
  <conditionalFormatting sqref="J27">
    <cfRule type="cellIs" dxfId="5" priority="8" operator="equal">
      <formula>0</formula>
    </cfRule>
  </conditionalFormatting>
  <conditionalFormatting sqref="L27">
    <cfRule type="cellIs" dxfId="4" priority="7" operator="equal">
      <formula>0</formula>
    </cfRule>
  </conditionalFormatting>
  <conditionalFormatting sqref="N27">
    <cfRule type="cellIs" dxfId="3" priority="6" operator="equal">
      <formula>0</formula>
    </cfRule>
  </conditionalFormatting>
  <conditionalFormatting sqref="P27">
    <cfRule type="cellIs" dxfId="2" priority="4" operator="equal">
      <formula>0</formula>
    </cfRule>
  </conditionalFormatting>
  <conditionalFormatting sqref="R27">
    <cfRule type="cellIs" dxfId="1" priority="3" operator="equal">
      <formula>0</formula>
    </cfRule>
  </conditionalFormatting>
  <conditionalFormatting sqref="T27">
    <cfRule type="cellIs" dxfId="0" priority="2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публикации</vt:lpstr>
      <vt:lpstr>'для публикации'!Область_печати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Администратор</cp:lastModifiedBy>
  <cp:lastPrinted>2022-05-13T08:57:09Z</cp:lastPrinted>
  <dcterms:created xsi:type="dcterms:W3CDTF">2015-04-02T13:41:21Z</dcterms:created>
  <dcterms:modified xsi:type="dcterms:W3CDTF">2022-05-13T11:31:09Z</dcterms:modified>
</cp:coreProperties>
</file>