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K177" i="1" l="1"/>
  <c r="P177" i="1"/>
  <c r="U177" i="1"/>
  <c r="T177" i="1"/>
  <c r="T176" i="1" s="1"/>
  <c r="O177" i="1"/>
  <c r="O176" i="1" s="1"/>
  <c r="J177" i="1"/>
  <c r="J176" i="1" s="1"/>
  <c r="K178" i="1"/>
  <c r="P178" i="1"/>
  <c r="U178" i="1"/>
  <c r="T178" i="1"/>
  <c r="R178" i="1" s="1"/>
  <c r="O178" i="1"/>
  <c r="M178" i="1" s="1"/>
  <c r="J178" i="1"/>
  <c r="H178" i="1" s="1"/>
  <c r="R182" i="1"/>
  <c r="M182" i="1"/>
  <c r="H182" i="1"/>
  <c r="R180" i="1"/>
  <c r="M180" i="1"/>
  <c r="H180" i="1"/>
  <c r="H177" i="1" l="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K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K190" i="1" s="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L63" i="1" s="1"/>
  <c r="K27" i="1"/>
  <c r="J27" i="1"/>
  <c r="I27" i="1"/>
  <c r="J190" i="1" l="1"/>
  <c r="P277" i="1"/>
  <c r="P190" i="1"/>
  <c r="K109" i="1"/>
  <c r="P63" i="1"/>
  <c r="P109" i="1"/>
  <c r="K277" i="1"/>
  <c r="Q63" i="1"/>
  <c r="N190" i="1"/>
  <c r="N63" i="1"/>
  <c r="Q190" i="1"/>
  <c r="J63" i="1"/>
  <c r="O63" i="1"/>
  <c r="H54" i="1"/>
  <c r="M54" i="1"/>
  <c r="M227" i="1"/>
  <c r="L109" i="1"/>
  <c r="H162" i="1"/>
  <c r="M158" i="1"/>
  <c r="H99" i="1"/>
  <c r="H150" i="1"/>
  <c r="H158" i="1"/>
  <c r="I277" i="1"/>
  <c r="J406" i="1"/>
  <c r="L406" i="1"/>
  <c r="M99" i="1"/>
  <c r="M135" i="1"/>
  <c r="M150" i="1"/>
  <c r="M166" i="1"/>
  <c r="M170" i="1"/>
  <c r="Q277" i="1"/>
  <c r="O406" i="1"/>
  <c r="Q406" i="1"/>
  <c r="M146" i="1"/>
  <c r="L190" i="1"/>
  <c r="M66" i="1"/>
  <c r="J109" i="1"/>
  <c r="H27" i="1"/>
  <c r="K63" i="1"/>
  <c r="I109" i="1"/>
  <c r="I190" i="1"/>
  <c r="H146" i="1"/>
  <c r="H166" i="1"/>
  <c r="L277" i="1"/>
  <c r="H227" i="1"/>
  <c r="H262" i="1"/>
  <c r="I406" i="1"/>
  <c r="K406" i="1"/>
  <c r="H406" i="1" s="1"/>
  <c r="M27" i="1"/>
  <c r="O109" i="1"/>
  <c r="Q109" i="1"/>
  <c r="N98" i="1"/>
  <c r="M98" i="1" s="1"/>
  <c r="M162" i="1"/>
  <c r="M197" i="1"/>
  <c r="N406" i="1"/>
  <c r="P406" i="1"/>
  <c r="M406" i="1" s="1"/>
  <c r="H98" i="1"/>
  <c r="H141" i="1"/>
  <c r="M141" i="1"/>
  <c r="M262" i="1"/>
  <c r="H170" i="1"/>
  <c r="H135" i="1"/>
  <c r="M84" i="1"/>
  <c r="H66" i="1"/>
  <c r="M63" i="1"/>
  <c r="N277" i="1"/>
  <c r="I63"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M190" i="1" l="1"/>
  <c r="H190" i="1"/>
  <c r="T190" i="1"/>
  <c r="H109" i="1"/>
  <c r="R66" i="1"/>
  <c r="U190" i="1"/>
  <c r="K407" i="1"/>
  <c r="J407" i="1"/>
  <c r="M109" i="1"/>
  <c r="M277" i="1"/>
  <c r="H63" i="1"/>
  <c r="U63" i="1"/>
  <c r="R170" i="1"/>
  <c r="O407" i="1"/>
  <c r="H277" i="1"/>
  <c r="P407" i="1"/>
  <c r="T63" i="1"/>
  <c r="S190" i="1"/>
  <c r="N109" i="1"/>
  <c r="L407" i="1"/>
  <c r="S63" i="1"/>
  <c r="R54" i="1"/>
  <c r="S277" i="1"/>
  <c r="U277" i="1"/>
  <c r="V63" i="1"/>
  <c r="V190" i="1"/>
  <c r="T109" i="1"/>
  <c r="S406" i="1"/>
  <c r="U406" i="1"/>
  <c r="R406" i="1" s="1"/>
  <c r="R227" i="1"/>
  <c r="R27" i="1"/>
  <c r="R141" i="1"/>
  <c r="V109" i="1"/>
  <c r="R98" i="1"/>
  <c r="R99" i="1"/>
  <c r="R146" i="1"/>
  <c r="R162" i="1"/>
  <c r="V277" i="1"/>
  <c r="T406" i="1"/>
  <c r="V406" i="1"/>
  <c r="R262" i="1"/>
  <c r="R197" i="1"/>
  <c r="R166" i="1"/>
  <c r="R158" i="1"/>
  <c r="R150" i="1"/>
  <c r="R135" i="1"/>
  <c r="U109" i="1"/>
  <c r="R84" i="1"/>
  <c r="S109" i="1"/>
  <c r="M407" i="1" l="1"/>
  <c r="R190" i="1"/>
  <c r="R277" i="1"/>
  <c r="R109" i="1"/>
  <c r="H407" i="1"/>
  <c r="T407" i="1"/>
  <c r="U407" i="1"/>
  <c r="R63" i="1"/>
  <c r="V407" i="1"/>
  <c r="R407" i="1" l="1"/>
</calcChain>
</file>

<file path=xl/sharedStrings.xml><?xml version="1.0" encoding="utf-8"?>
<sst xmlns="http://schemas.openxmlformats.org/spreadsheetml/2006/main" count="4679" uniqueCount="796">
  <si>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</si>
  <si>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</si>
  <si>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</si>
  <si>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</si>
  <si>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</si>
  <si>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</si>
  <si>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</si>
  <si>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</si>
  <si>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</si>
  <si>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</si>
  <si>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</si>
  <si>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</si>
  <si>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</si>
  <si>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</si>
  <si>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</si>
  <si>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</si>
  <si>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</si>
  <si>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</si>
  <si>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</si>
  <si>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</si>
  <si>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</si>
  <si>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</si>
  <si>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</si>
  <si>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</si>
  <si>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</si>
  <si>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</si>
  <si>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</si>
  <si>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</si>
  <si>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</si>
  <si>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</si>
  <si>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</si>
  <si>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</si>
  <si>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</si>
  <si>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</si>
  <si>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</si>
  <si>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</si>
  <si>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</si>
  <si>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</si>
  <si>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</si>
  <si>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</si>
  <si>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</si>
  <si>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</si>
  <si>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</si>
  <si>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</si>
  <si>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</si>
  <si>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</si>
  <si>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</si>
  <si>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</si>
  <si>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</si>
  <si>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</si>
  <si>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</si>
  <si>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</si>
  <si>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</si>
  <si>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</si>
  <si>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</si>
  <si>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</si>
  <si>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</si>
  <si>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</si>
  <si>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</si>
  <si>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</si>
  <si>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</si>
  <si>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</si>
  <si>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</si>
  <si>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</si>
  <si>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</si>
  <si>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</si>
  <si>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</si>
  <si>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</si>
  <si>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</si>
  <si>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</si>
  <si>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</si>
  <si>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</si>
  <si>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</si>
  <si>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</si>
  <si>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</si>
  <si>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</si>
  <si>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</si>
  <si>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</si>
  <si>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</si>
  <si>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</si>
  <si>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</si>
  <si>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</si>
  <si>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</si>
  <si>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</si>
  <si>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</si>
  <si>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</si>
  <si>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</si>
  <si>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</si>
  <si>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</si>
  <si>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</si>
  <si>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</si>
  <si>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</si>
  <si>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</si>
  <si>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</si>
  <si>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</si>
  <si>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</si>
  <si>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</si>
  <si>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</si>
  <si>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</si>
  <si>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</si>
  <si>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</si>
  <si>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</si>
  <si>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</si>
  <si>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</si>
  <si>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</si>
  <si>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</si>
  <si>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</si>
  <si>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</si>
  <si>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</si>
  <si>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</si>
  <si>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</si>
  <si>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</si>
  <si>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</si>
  <si>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</si>
  <si>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</si>
  <si>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</si>
  <si>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</si>
  <si>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</si>
  <si>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</si>
  <si>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</si>
  <si>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</si>
  <si>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</si>
  <si>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</si>
  <si>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</si>
  <si>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</si>
  <si>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</si>
  <si>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</si>
  <si>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</si>
  <si>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</si>
  <si>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</si>
  <si>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</si>
  <si>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</si>
  <si>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</si>
  <si>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</si>
  <si>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</si>
  <si>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</si>
  <si>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</si>
  <si>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</si>
  <si>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</si>
  <si>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</si>
  <si>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</si>
  <si>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</si>
  <si>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</si>
  <si>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</si>
  <si>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</si>
  <si>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</si>
  <si>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</si>
  <si>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</si>
  <si>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</si>
  <si>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</si>
  <si>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</si>
  <si>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</si>
  <si>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</si>
  <si>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</si>
  <si>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</si>
  <si>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</si>
  <si>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</si>
  <si>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</si>
  <si>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</si>
  <si>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</si>
  <si>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</si>
  <si>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</si>
  <si>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</si>
  <si>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</si>
  <si>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</si>
  <si>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</si>
  <si>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</si>
  <si>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</si>
  <si>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</si>
  <si>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</si>
  <si>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</si>
  <si>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</si>
  <si>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</si>
  <si>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</si>
  <si>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</si>
  <si>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</si>
  <si>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</si>
  <si>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</si>
  <si>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</si>
  <si>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</si>
  <si>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</si>
  <si>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</si>
  <si>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</si>
  <si>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</si>
  <si>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</si>
  <si>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</si>
  <si>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</si>
  <si>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</si>
  <si>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</si>
  <si>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</si>
  <si>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</si>
  <si>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</si>
  <si>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</si>
  <si>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</si>
  <si>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</si>
  <si>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</si>
  <si>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</si>
  <si>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</si>
  <si>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</si>
  <si>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</si>
  <si>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</si>
  <si>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</si>
  <si>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</si>
  <si>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</si>
  <si>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</si>
  <si>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</si>
  <si>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</si>
  <si>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</si>
  <si>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</si>
  <si>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</si>
  <si>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</si>
  <si>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</si>
  <si>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</si>
  <si>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</si>
  <si>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</si>
  <si>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</si>
  <si>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</si>
  <si>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</si>
  <si>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</si>
  <si>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</si>
  <si>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</si>
  <si>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</si>
  <si>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</si>
  <si>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</si>
  <si>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</si>
  <si>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</si>
  <si>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</si>
  <si>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</si>
  <si>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</si>
  <si>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</si>
  <si>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</si>
  <si>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</si>
  <si>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</si>
  <si>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</si>
  <si>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</si>
  <si>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</si>
  <si>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</si>
  <si>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</si>
  <si>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</si>
  <si>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</si>
  <si>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</si>
  <si>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</si>
  <si>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</si>
  <si>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</si>
  <si>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</si>
  <si>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</si>
  <si>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</si>
  <si>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</si>
  <si>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</si>
  <si>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</si>
  <si>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</si>
  <si>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</si>
  <si>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</si>
  <si>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</si>
  <si>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</si>
  <si>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</si>
  <si>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</si>
  <si>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</si>
  <si>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</si>
  <si>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</si>
  <si>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</si>
  <si>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</si>
  <si>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</si>
  <si>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</si>
  <si>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</si>
  <si>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</si>
  <si>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</si>
  <si>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</si>
  <si>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</si>
  <si>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</si>
  <si>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</si>
  <si>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</si>
  <si>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</si>
  <si>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</si>
  <si>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</si>
  <si>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</si>
  <si>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</si>
  <si>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</si>
  <si>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</si>
  <si>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</si>
  <si>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</si>
  <si>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</si>
  <si>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</si>
  <si>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</si>
  <si>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</si>
  <si>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</si>
  <si>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</si>
  <si>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</si>
  <si>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</si>
  <si>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</si>
  <si>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</si>
  <si>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</si>
  <si>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</si>
  <si>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</si>
  <si>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</si>
  <si>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</si>
  <si>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</si>
  <si>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</si>
  <si>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</si>
  <si>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</si>
  <si>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</si>
  <si>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</si>
  <si>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</si>
  <si>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</si>
  <si>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</si>
  <si>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</si>
  <si>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</si>
  <si>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</si>
  <si>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</si>
  <si>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</si>
  <si>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</si>
  <si>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</si>
  <si>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</si>
  <si>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</si>
  <si>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</si>
  <si>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</si>
  <si>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</si>
  <si>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</si>
  <si>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</si>
  <si>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</si>
  <si>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</si>
  <si>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</si>
  <si>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</si>
  <si>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</si>
  <si>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</si>
  <si>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</si>
  <si>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</si>
  <si>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</si>
  <si>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</si>
  <si>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</si>
  <si>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</si>
  <si>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</si>
  <si>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</si>
  <si>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</si>
  <si>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</si>
  <si>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</si>
  <si>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</si>
  <si>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</si>
  <si>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</si>
  <si>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</si>
  <si>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</si>
  <si>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</si>
  <si>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</si>
  <si>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</si>
  <si>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</si>
  <si>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</si>
  <si>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</si>
  <si>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</si>
  <si>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</si>
  <si>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</si>
  <si>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</si>
  <si>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</si>
  <si>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</si>
  <si>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</si>
  <si>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</si>
  <si>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</si>
  <si>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</si>
  <si>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</si>
  <si>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</si>
  <si>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</si>
  <si>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</si>
  <si>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</si>
  <si>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</si>
  <si>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</si>
  <si>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</si>
  <si>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</si>
  <si>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</si>
  <si>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</si>
  <si>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</si>
  <si>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</si>
  <si>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</si>
  <si>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</si>
  <si>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</si>
  <si>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</si>
  <si>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</si>
  <si>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</si>
  <si>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</si>
  <si>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</si>
  <si>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</si>
  <si>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</si>
  <si>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</si>
  <si>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</si>
  <si>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</si>
  <si>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</si>
  <si>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</si>
  <si>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</si>
  <si>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</si>
  <si>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</si>
  <si>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</si>
  <si>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</si>
  <si>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</si>
  <si>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</si>
  <si>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</si>
  <si>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</si>
  <si>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</si>
  <si>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</si>
  <si>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</si>
  <si>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</si>
  <si>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</si>
  <si>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</si>
  <si>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</si>
  <si>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</si>
  <si>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</si>
  <si>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</si>
  <si>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</si>
  <si>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</si>
  <si>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</si>
  <si>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</si>
  <si>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</si>
  <si>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</si>
  <si>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</si>
  <si>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</si>
  <si>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</si>
  <si>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</si>
  <si>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</si>
  <si>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</si>
  <si>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</si>
  <si>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</si>
  <si>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</si>
  <si>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</si>
  <si>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</si>
  <si>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</si>
  <si>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</si>
  <si>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</si>
  <si>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</si>
  <si>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</si>
  <si>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</si>
  <si>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</si>
  <si>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</si>
  <si>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</si>
  <si>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</si>
  <si>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</si>
  <si>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</si>
  <si>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</si>
  <si>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</si>
  <si>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</si>
  <si>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</si>
  <si>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</si>
  <si>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</si>
  <si>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</si>
  <si>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</si>
  <si>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</si>
  <si>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</si>
  <si>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</si>
  <si>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</si>
  <si>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</si>
  <si>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</si>
  <si>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</si>
  <si>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</si>
  <si>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</si>
  <si>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</si>
  <si>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</si>
  <si>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</si>
  <si>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</si>
  <si>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</si>
  <si>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</si>
  <si>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</si>
  <si>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</si>
  <si>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</si>
  <si>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</si>
  <si>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</si>
  <si>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</si>
  <si>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</si>
  <si>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</si>
  <si>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</si>
  <si>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</si>
  <si>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</si>
  <si>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</si>
  <si>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</si>
  <si>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</si>
  <si>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</si>
  <si>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</si>
  <si>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</si>
  <si>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</si>
  <si>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</si>
  <si>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</si>
  <si>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</si>
  <si>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</si>
  <si>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</si>
  <si>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</si>
  <si>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</si>
  <si>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</si>
  <si>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</si>
  <si>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</si>
  <si>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</si>
  <si>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</si>
  <si>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</si>
  <si>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</si>
  <si>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</si>
  <si>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</si>
  <si>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</si>
  <si>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</si>
  <si>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</si>
  <si>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</si>
  <si>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</si>
  <si>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</si>
  <si>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</si>
  <si>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</si>
  <si>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</si>
  <si>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</si>
  <si>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</si>
  <si>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</si>
  <si>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</si>
  <si>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</si>
  <si>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</si>
  <si>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</si>
  <si>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</si>
  <si>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</si>
  <si>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</si>
  <si>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</si>
  <si>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</si>
  <si>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</si>
  <si>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</si>
  <si>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</si>
  <si>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</si>
  <si>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</si>
  <si>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</si>
  <si>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</si>
  <si>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</si>
  <si>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</si>
  <si>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</si>
  <si>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</si>
  <si>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</si>
  <si>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</si>
  <si>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</si>
  <si>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</si>
  <si>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</si>
  <si>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</si>
  <si>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</si>
  <si>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</si>
  <si>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</si>
  <si>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</si>
  <si>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</si>
  <si>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</si>
  <si>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</si>
  <si>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</si>
  <si>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</si>
  <si>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</si>
  <si>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</si>
  <si>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</si>
  <si>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</si>
  <si>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</si>
  <si>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</si>
  <si>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</si>
  <si>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</si>
  <si>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</si>
  <si>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</si>
  <si>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</si>
  <si>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</si>
  <si>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</si>
  <si>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</si>
  <si>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</si>
  <si>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</si>
  <si>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</si>
  <si>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</si>
  <si>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</si>
  <si>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</si>
  <si>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</si>
  <si>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</si>
  <si>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</si>
  <si>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</si>
  <si>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</si>
  <si>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</si>
  <si>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</si>
  <si>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</si>
  <si>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</si>
  <si>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</si>
  <si>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</si>
  <si>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</si>
  <si>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</si>
  <si>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</si>
  <si>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</si>
  <si>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</si>
  <si>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</si>
  <si>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</si>
  <si>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</si>
  <si>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</si>
  <si>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</si>
  <si>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</si>
  <si>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</si>
  <si>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</si>
  <si>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</si>
  <si>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</si>
  <si>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</si>
  <si>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</si>
  <si>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</si>
  <si>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</si>
  <si>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</si>
  <si>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</si>
  <si>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</si>
  <si>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</si>
  <si>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</si>
  <si>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</si>
  <si>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</si>
  <si>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</si>
  <si>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</si>
  <si>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</si>
  <si>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</si>
  <si>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</si>
  <si>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</si>
  <si>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</si>
  <si>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</si>
  <si>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</si>
  <si>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</si>
  <si>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</si>
  <si>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</si>
  <si>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</si>
  <si>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</si>
  <si>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</si>
  <si>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</si>
  <si>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</si>
  <si>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</si>
  <si>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</si>
  <si>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</si>
  <si>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</si>
  <si>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</si>
  <si>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</si>
  <si>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</si>
  <si>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</si>
  <si>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</si>
  <si>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</si>
  <si>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</si>
  <si>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</si>
  <si>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</si>
  <si>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</si>
  <si>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</si>
  <si>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</si>
  <si>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</si>
  <si>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</si>
  <si>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</si>
  <si>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</si>
  <si>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</si>
  <si>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</si>
  <si>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</si>
  <si>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</si>
  <si>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</si>
  <si>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</si>
  <si>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</si>
  <si>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</si>
  <si>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</si>
  <si>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</si>
  <si>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</si>
  <si>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</si>
  <si>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</si>
  <si>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</si>
  <si>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</si>
  <si>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</si>
  <si>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</si>
  <si>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</si>
  <si>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</si>
  <si>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</si>
  <si>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</si>
  <si>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</si>
  <si>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</si>
  <si>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</si>
  <si>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</si>
  <si>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</si>
  <si>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</si>
  <si>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</si>
  <si>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</si>
  <si>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</si>
  <si>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</si>
  <si>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</si>
  <si>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</si>
  <si>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</si>
  <si>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</si>
  <si>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</si>
  <si>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</si>
  <si>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</si>
  <si>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</si>
  <si>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</si>
  <si>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</si>
  <si>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</si>
  <si>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</si>
  <si>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</si>
  <si>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</si>
  <si>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</si>
  <si>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</si>
  <si>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</si>
  <si>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</si>
  <si>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</si>
  <si>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</si>
  <si>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</si>
  <si>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</si>
  <si>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</si>
  <si>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</si>
  <si>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</si>
  <si>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</si>
  <si>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</si>
  <si>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</si>
  <si>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</si>
  <si>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</si>
  <si>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</si>
  <si>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</si>
  <si>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</si>
  <si>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</si>
  <si>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</si>
  <si>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</si>
  <si>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</si>
  <si>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</si>
  <si>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</si>
  <si>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</si>
  <si>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</si>
  <si>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</si>
  <si>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</si>
  <si>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</si>
  <si>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</si>
  <si>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</si>
  <si>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</si>
  <si>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</si>
  <si>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</si>
  <si>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</si>
  <si>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</si>
  <si>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</si>
  <si>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</si>
  <si>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</si>
  <si>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</si>
  <si>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</si>
  <si>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</si>
  <si>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</si>
  <si>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</si>
  <si>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</si>
  <si>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</si>
  <si>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</si>
  <si>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</si>
  <si>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</si>
  <si>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</si>
  <si>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</si>
  <si>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</si>
  <si>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</si>
  <si>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</si>
  <si>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</si>
  <si>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</si>
  <si>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</si>
  <si>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</si>
  <si>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</si>
  <si>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</si>
  <si>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</si>
  <si>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</si>
  <si>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</si>
  <si>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</si>
  <si>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</si>
  <si>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</si>
  <si>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</si>
  <si>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</si>
  <si>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</si>
  <si>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</si>
  <si>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</si>
  <si>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</si>
  <si>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</si>
  <si>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</si>
  <si>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</si>
  <si>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</si>
  <si>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</si>
  <si>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</si>
  <si>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</si>
  <si>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</si>
  <si>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</si>
  <si>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</si>
  <si>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</si>
  <si>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</si>
  <si>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</si>
  <si>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</si>
  <si>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</si>
  <si>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</si>
  <si>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</si>
  <si>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</si>
  <si>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</si>
  <si>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</si>
  <si>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</si>
  <si>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</si>
  <si>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</si>
  <si>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</si>
  <si>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</si>
  <si>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</si>
  <si>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</si>
  <si>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</si>
  <si>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</si>
  <si>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</si>
  <si>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</si>
  <si>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</si>
  <si>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</si>
  <si>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</si>
  <si>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</si>
  <si>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</si>
  <si>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</si>
  <si>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</si>
  <si>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</si>
  <si>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</si>
  <si>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</si>
  <si>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</si>
  <si>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</si>
  <si>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Канищев А. Ю. - первый заместитель руководителя администрации МР "Печора"</t>
  </si>
  <si>
    <t xml:space="preserve">Яковина Г.С.-председатель Комитета по управлению муниципальной собственностью МР «Печора»            </t>
  </si>
  <si>
    <t xml:space="preserve">Канищев А.Ю. - первый заместитель руководителя  администрации МР "Печора"
</t>
  </si>
  <si>
    <t>к постановлению администрации МР "Печора"
от  29  июня   2022 г № 1135_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</si>
</sst>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7"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3" fillId="2" borderId="1" xfId="0" applyFont="1" applyFill="1" applyBorder="1" applyAlignment="1">
      <alignment horizontal="left" vertical="center" wrapText="1"/>
    </xf>
    <xf numFmtId="0" fontId="2" fillId="0" borderId="6" xfId="0" applyFont="1" applyFill="1" applyBorder="1" applyAlignment="1">
      <alignment horizontal="center" vertical="top"/>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4"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0" xfId="0" applyFont="1" applyFill="1" applyAlignment="1">
      <alignment horizontal="right"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0" xfId="0" applyAlignment="1">
      <alignment horizontal="righ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50" zoomScaleNormal="70" zoomScaleSheetLayoutView="50" workbookViewId="0">
      <pane xSplit="1" ySplit="11" topLeftCell="B200"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1"/>
      <c r="I1" s="241"/>
      <c r="J1" s="241"/>
      <c r="K1" s="241"/>
      <c r="L1" s="241"/>
      <c r="M1" s="241"/>
      <c r="N1" s="241"/>
      <c r="O1" s="241"/>
      <c r="P1" s="241"/>
      <c r="Q1" s="241"/>
      <c r="R1" s="241"/>
      <c r="S1" s="241"/>
      <c r="T1" s="241"/>
      <c r="U1" s="407" t="s">
        <v>789</v>
      </c>
      <c r="V1" s="407"/>
      <c r="W1" s="407"/>
      <c r="X1" s="407"/>
      <c r="Y1" s="407"/>
      <c r="Z1" s="407"/>
      <c r="AA1" s="407"/>
      <c r="AB1" s="407"/>
      <c r="AC1" s="407"/>
      <c r="AD1" s="407"/>
      <c r="AE1" s="407"/>
      <c r="AF1" s="407"/>
      <c r="AG1" s="407"/>
      <c r="AH1" s="407"/>
    </row>
    <row r="2" spans="1:35" s="3" customFormat="1" ht="73.5" customHeight="1" x14ac:dyDescent="0.25">
      <c r="A2" s="25"/>
      <c r="F2" s="147"/>
      <c r="G2" s="147"/>
      <c r="H2" s="267"/>
      <c r="I2" s="267"/>
      <c r="J2" s="267"/>
      <c r="K2" s="267"/>
      <c r="L2" s="267"/>
      <c r="M2" s="267"/>
      <c r="N2" s="267"/>
      <c r="O2" s="267"/>
      <c r="P2" s="267"/>
      <c r="Q2" s="267"/>
      <c r="R2" s="267"/>
      <c r="S2" s="267"/>
      <c r="T2" s="267"/>
      <c r="U2" s="407" t="s">
        <v>795</v>
      </c>
      <c r="V2" s="407"/>
      <c r="W2" s="407"/>
      <c r="X2" s="407"/>
      <c r="Y2" s="407"/>
      <c r="Z2" s="407"/>
      <c r="AA2" s="407"/>
      <c r="AB2" s="407"/>
      <c r="AC2" s="407"/>
      <c r="AD2" s="407"/>
      <c r="AE2" s="407"/>
      <c r="AF2" s="407"/>
      <c r="AG2" s="407"/>
      <c r="AH2" s="407"/>
    </row>
    <row r="3" spans="1:35" s="3" customFormat="1" ht="67.5" customHeight="1" x14ac:dyDescent="0.25">
      <c r="A3" s="25"/>
      <c r="F3" s="147"/>
      <c r="G3" s="147"/>
      <c r="H3" s="255"/>
      <c r="I3" s="255"/>
      <c r="J3" s="255"/>
      <c r="K3" s="255"/>
      <c r="L3" s="255"/>
      <c r="M3" s="255"/>
      <c r="N3" s="255"/>
      <c r="O3" s="255"/>
      <c r="P3" s="255"/>
      <c r="Q3" s="255"/>
      <c r="R3" s="255"/>
      <c r="S3" s="255"/>
      <c r="T3" s="255"/>
      <c r="U3" s="407" t="s">
        <v>788</v>
      </c>
      <c r="V3" s="412"/>
      <c r="W3" s="412"/>
      <c r="X3" s="412"/>
      <c r="Y3" s="412"/>
      <c r="Z3" s="412"/>
      <c r="AA3" s="412"/>
      <c r="AB3" s="412"/>
      <c r="AC3" s="412"/>
      <c r="AD3" s="412"/>
      <c r="AE3" s="412"/>
      <c r="AF3" s="412"/>
      <c r="AG3" s="412"/>
      <c r="AH3" s="412"/>
    </row>
    <row r="4" spans="1:35" s="3" customFormat="1" ht="25.5" customHeight="1" x14ac:dyDescent="0.25">
      <c r="A4" s="25"/>
      <c r="F4" s="147"/>
      <c r="G4" s="147"/>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row>
    <row r="5" spans="1:35" s="3" customFormat="1" x14ac:dyDescent="0.25">
      <c r="A5" s="25"/>
      <c r="F5" s="147"/>
      <c r="G5" s="147"/>
      <c r="H5" s="26"/>
      <c r="I5" s="26"/>
      <c r="J5" s="26"/>
      <c r="K5" s="26"/>
      <c r="L5" s="26"/>
      <c r="M5" s="26"/>
      <c r="N5" s="26"/>
      <c r="O5" s="26"/>
      <c r="P5" s="246"/>
      <c r="Q5" s="26"/>
      <c r="R5" s="26"/>
      <c r="S5" s="26"/>
      <c r="T5" s="26"/>
      <c r="U5" s="332"/>
      <c r="V5" s="332"/>
      <c r="W5" s="332"/>
      <c r="X5" s="332"/>
      <c r="Y5" s="332"/>
      <c r="Z5" s="332"/>
      <c r="AA5" s="332"/>
      <c r="AB5" s="332"/>
      <c r="AC5" s="332"/>
      <c r="AD5" s="332"/>
      <c r="AE5" s="332"/>
      <c r="AF5" s="332"/>
      <c r="AG5" s="332"/>
      <c r="AH5" s="332"/>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398" t="s">
        <v>670</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400"/>
      <c r="AI8" s="27"/>
    </row>
    <row r="9" spans="1:35" s="25" customFormat="1" ht="18.75" customHeight="1" x14ac:dyDescent="0.25">
      <c r="A9" s="368" t="s">
        <v>0</v>
      </c>
      <c r="B9" s="302" t="s">
        <v>5</v>
      </c>
      <c r="C9" s="368" t="s">
        <v>223</v>
      </c>
      <c r="D9" s="368" t="s">
        <v>225</v>
      </c>
      <c r="E9" s="394" t="s">
        <v>1</v>
      </c>
      <c r="F9" s="404" t="s">
        <v>2</v>
      </c>
      <c r="G9" s="404" t="s">
        <v>3</v>
      </c>
      <c r="H9" s="336"/>
      <c r="I9" s="336"/>
      <c r="J9" s="336"/>
      <c r="K9" s="336"/>
      <c r="L9" s="336"/>
      <c r="M9" s="336"/>
      <c r="N9" s="336"/>
      <c r="O9" s="336"/>
      <c r="P9" s="336"/>
      <c r="Q9" s="336"/>
      <c r="R9" s="336"/>
      <c r="S9" s="336"/>
      <c r="T9" s="336"/>
      <c r="U9" s="336"/>
      <c r="V9" s="337"/>
      <c r="W9" s="368" t="s">
        <v>4</v>
      </c>
      <c r="X9" s="368"/>
      <c r="Y9" s="368"/>
      <c r="Z9" s="368"/>
      <c r="AA9" s="368"/>
      <c r="AB9" s="368"/>
      <c r="AC9" s="368"/>
      <c r="AD9" s="368"/>
      <c r="AE9" s="368"/>
      <c r="AF9" s="368"/>
      <c r="AG9" s="368"/>
      <c r="AH9" s="368"/>
      <c r="AI9" s="28"/>
    </row>
    <row r="10" spans="1:35" s="3" customFormat="1" x14ac:dyDescent="0.25">
      <c r="A10" s="368"/>
      <c r="B10" s="303"/>
      <c r="C10" s="368"/>
      <c r="D10" s="368"/>
      <c r="E10" s="405"/>
      <c r="F10" s="404"/>
      <c r="G10" s="404"/>
      <c r="H10" s="364" t="s">
        <v>566</v>
      </c>
      <c r="I10" s="365"/>
      <c r="J10" s="365"/>
      <c r="K10" s="365"/>
      <c r="L10" s="366"/>
      <c r="M10" s="364" t="s">
        <v>565</v>
      </c>
      <c r="N10" s="365"/>
      <c r="O10" s="365"/>
      <c r="P10" s="365"/>
      <c r="Q10" s="366"/>
      <c r="R10" s="364" t="s">
        <v>671</v>
      </c>
      <c r="S10" s="365"/>
      <c r="T10" s="365"/>
      <c r="U10" s="365"/>
      <c r="V10" s="366"/>
      <c r="W10" s="308" t="s">
        <v>566</v>
      </c>
      <c r="X10" s="308"/>
      <c r="Y10" s="308"/>
      <c r="Z10" s="308"/>
      <c r="AA10" s="308" t="s">
        <v>565</v>
      </c>
      <c r="AB10" s="308"/>
      <c r="AC10" s="308"/>
      <c r="AD10" s="308"/>
      <c r="AE10" s="308" t="s">
        <v>671</v>
      </c>
      <c r="AF10" s="308"/>
      <c r="AG10" s="308"/>
      <c r="AH10" s="308"/>
      <c r="AI10" s="29"/>
    </row>
    <row r="11" spans="1:35" s="3" customFormat="1" ht="102.75" customHeight="1" x14ac:dyDescent="0.25">
      <c r="A11" s="368"/>
      <c r="B11" s="304"/>
      <c r="C11" s="368"/>
      <c r="D11" s="368"/>
      <c r="E11" s="406"/>
      <c r="F11" s="404"/>
      <c r="G11" s="404"/>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7" t="s">
        <v>458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9"/>
    </row>
    <row r="14" spans="1:35" s="10" customFormat="1" ht="33" customHeight="1" x14ac:dyDescent="0.25">
      <c r="A14" s="369" t="s">
        <v>548</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70"/>
      <c r="AI14" s="9"/>
    </row>
    <row r="15" spans="1:35" s="12" customFormat="1" ht="94.5" customHeight="1" x14ac:dyDescent="0.25">
      <c r="A15" s="45" t="s">
        <v>144</v>
      </c>
      <c r="B15" s="13" t="s">
        <v>226</v>
      </c>
      <c r="C15" s="114" t="s">
        <v>665</v>
      </c>
      <c r="D15" s="114" t="s">
        <v>385</v>
      </c>
      <c r="E15" s="302"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449</v>
      </c>
      <c r="C16" s="302" t="s">
        <v>665</v>
      </c>
      <c r="D16" s="302" t="s">
        <v>534</v>
      </c>
      <c r="E16" s="303"/>
      <c r="F16" s="181">
        <v>44743</v>
      </c>
      <c r="G16" s="269">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299"/>
      <c r="D17" s="304"/>
      <c r="E17" s="303"/>
      <c r="F17" s="181">
        <v>44743</v>
      </c>
      <c r="G17" s="269">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401"/>
      <c r="B18" s="402" t="s">
        <v>242</v>
      </c>
      <c r="C18" s="302" t="s">
        <v>665</v>
      </c>
      <c r="D18" s="302" t="s">
        <v>535</v>
      </c>
      <c r="E18" s="303"/>
      <c r="F18" s="181">
        <v>44743</v>
      </c>
      <c r="G18" s="269">
        <v>45657</v>
      </c>
      <c r="H18" s="334"/>
      <c r="I18" s="334"/>
      <c r="J18" s="334"/>
      <c r="K18" s="334"/>
      <c r="L18" s="334"/>
      <c r="M18" s="334"/>
      <c r="N18" s="334"/>
      <c r="O18" s="334"/>
      <c r="P18" s="334"/>
      <c r="Q18" s="334"/>
      <c r="R18" s="334"/>
      <c r="S18" s="334"/>
      <c r="T18" s="334"/>
      <c r="U18" s="334"/>
      <c r="V18" s="334"/>
      <c r="W18" s="373"/>
      <c r="X18" s="373"/>
      <c r="Y18" s="373" t="s">
        <v>17</v>
      </c>
      <c r="Z18" s="373" t="s">
        <v>17</v>
      </c>
      <c r="AA18" s="373"/>
      <c r="AB18" s="373"/>
      <c r="AC18" s="373" t="s">
        <v>17</v>
      </c>
      <c r="AD18" s="373" t="s">
        <v>17</v>
      </c>
      <c r="AE18" s="373"/>
      <c r="AF18" s="373"/>
      <c r="AG18" s="373" t="s">
        <v>17</v>
      </c>
      <c r="AH18" s="385" t="s">
        <v>17</v>
      </c>
      <c r="AI18" s="9"/>
    </row>
    <row r="19" spans="1:37" s="10" customFormat="1" ht="177" customHeight="1" x14ac:dyDescent="0.25">
      <c r="A19" s="304"/>
      <c r="B19" s="403"/>
      <c r="C19" s="299"/>
      <c r="D19" s="304"/>
      <c r="E19" s="304"/>
      <c r="F19" s="181">
        <v>44743</v>
      </c>
      <c r="G19" s="269">
        <v>45657</v>
      </c>
      <c r="H19" s="335"/>
      <c r="I19" s="335"/>
      <c r="J19" s="335"/>
      <c r="K19" s="335"/>
      <c r="L19" s="335"/>
      <c r="M19" s="335"/>
      <c r="N19" s="335"/>
      <c r="O19" s="335"/>
      <c r="P19" s="335"/>
      <c r="Q19" s="335"/>
      <c r="R19" s="335"/>
      <c r="S19" s="335"/>
      <c r="T19" s="335"/>
      <c r="U19" s="335"/>
      <c r="V19" s="335"/>
      <c r="W19" s="374"/>
      <c r="X19" s="374"/>
      <c r="Y19" s="374"/>
      <c r="Z19" s="374"/>
      <c r="AA19" s="374"/>
      <c r="AB19" s="374"/>
      <c r="AC19" s="374"/>
      <c r="AD19" s="374"/>
      <c r="AE19" s="374"/>
      <c r="AF19" s="374"/>
      <c r="AG19" s="374"/>
      <c r="AH19" s="386"/>
      <c r="AI19" s="9"/>
    </row>
    <row r="20" spans="1:37" s="12" customFormat="1" ht="83.25" customHeight="1" x14ac:dyDescent="0.25">
      <c r="A20" s="45" t="s">
        <v>146</v>
      </c>
      <c r="B20" s="13" t="s">
        <v>243</v>
      </c>
      <c r="C20" s="257" t="s">
        <v>665</v>
      </c>
      <c r="D20" s="135" t="s">
        <v>386</v>
      </c>
      <c r="E20" s="302"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7" t="s">
        <v>665</v>
      </c>
      <c r="D21" s="94" t="s">
        <v>536</v>
      </c>
      <c r="E21" s="303"/>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7" t="s">
        <v>665</v>
      </c>
      <c r="D22" s="94" t="s">
        <v>537</v>
      </c>
      <c r="E22" s="303"/>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04"/>
      <c r="F23" s="360" t="s">
        <v>411</v>
      </c>
      <c r="G23" s="361"/>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7" t="s">
        <v>665</v>
      </c>
      <c r="D24" s="135" t="s">
        <v>386</v>
      </c>
      <c r="E24" s="302"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7" t="s">
        <v>665</v>
      </c>
      <c r="D25" s="105" t="s">
        <v>539</v>
      </c>
      <c r="E25" s="303"/>
      <c r="F25" s="181">
        <v>44562</v>
      </c>
      <c r="G25" s="269">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63"/>
      <c r="F26" s="181">
        <v>44562</v>
      </c>
      <c r="G26" s="269">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666</v>
      </c>
      <c r="D27" s="19" t="s">
        <v>538</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416</v>
      </c>
      <c r="B28" s="4" t="s">
        <v>440</v>
      </c>
      <c r="C28" s="257" t="s">
        <v>665</v>
      </c>
      <c r="D28" s="189" t="s">
        <v>386</v>
      </c>
      <c r="E28" s="188" t="s">
        <v>40</v>
      </c>
      <c r="F28" s="181">
        <v>44562</v>
      </c>
      <c r="G28" s="269">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25">
      <c r="A29" s="49" t="s">
        <v>417</v>
      </c>
      <c r="B29" s="4" t="s">
        <v>439</v>
      </c>
      <c r="C29" s="257" t="s">
        <v>664</v>
      </c>
      <c r="D29" s="189" t="s">
        <v>530</v>
      </c>
      <c r="E29" s="188" t="s">
        <v>40</v>
      </c>
      <c r="F29" s="181">
        <v>44562</v>
      </c>
      <c r="G29" s="269">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25">
      <c r="A30" s="49"/>
      <c r="B30" s="4" t="s">
        <v>441</v>
      </c>
      <c r="C30" s="257" t="s">
        <v>665</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25">
      <c r="A31" s="48" t="s">
        <v>418</v>
      </c>
      <c r="B31" s="13" t="s">
        <v>415</v>
      </c>
      <c r="C31" s="19" t="s">
        <v>667</v>
      </c>
      <c r="D31" s="19" t="s">
        <v>540</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4"/>
      <c r="AJ31" s="265"/>
      <c r="AK31" s="265"/>
    </row>
    <row r="32" spans="1:37" s="10" customFormat="1" ht="33.75" customHeight="1" x14ac:dyDescent="0.25">
      <c r="A32" s="387" t="s">
        <v>395</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9"/>
      <c r="AI32" s="9"/>
    </row>
    <row r="33" spans="1:35" s="12" customFormat="1" ht="99" customHeight="1" x14ac:dyDescent="0.25">
      <c r="A33" s="48" t="s">
        <v>419</v>
      </c>
      <c r="B33" s="13" t="s">
        <v>25</v>
      </c>
      <c r="C33" s="257" t="s">
        <v>665</v>
      </c>
      <c r="D33" s="135" t="s">
        <v>386</v>
      </c>
      <c r="E33" s="302"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7" t="s">
        <v>665</v>
      </c>
      <c r="D34" s="94" t="s">
        <v>541</v>
      </c>
      <c r="E34" s="303"/>
      <c r="F34" s="181">
        <v>44562</v>
      </c>
      <c r="G34" s="269">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688</v>
      </c>
      <c r="C35" s="21" t="s">
        <v>27</v>
      </c>
      <c r="D35" s="21" t="s">
        <v>27</v>
      </c>
      <c r="E35" s="372"/>
      <c r="F35" s="349" t="s">
        <v>374</v>
      </c>
      <c r="G35" s="337"/>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7" t="s">
        <v>665</v>
      </c>
      <c r="D36" s="94" t="s">
        <v>542</v>
      </c>
      <c r="E36" s="372"/>
      <c r="F36" s="181">
        <v>44562</v>
      </c>
      <c r="G36" s="269">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689</v>
      </c>
      <c r="C37" s="21"/>
      <c r="D37" s="21"/>
      <c r="E37" s="372"/>
      <c r="F37" s="349" t="s">
        <v>399</v>
      </c>
      <c r="G37" s="337"/>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420</v>
      </c>
      <c r="B38" s="4" t="s">
        <v>29</v>
      </c>
      <c r="C38" s="257" t="s">
        <v>665</v>
      </c>
      <c r="D38" s="259" t="s">
        <v>543</v>
      </c>
      <c r="E38" s="372"/>
      <c r="F38" s="181">
        <v>44562</v>
      </c>
      <c r="G38" s="269">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690</v>
      </c>
      <c r="C39" s="21"/>
      <c r="D39" s="21"/>
      <c r="E39" s="363"/>
      <c r="F39" s="349" t="s">
        <v>406</v>
      </c>
      <c r="G39" s="337"/>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421</v>
      </c>
      <c r="B40" s="13" t="s">
        <v>30</v>
      </c>
      <c r="C40" s="257" t="s">
        <v>665</v>
      </c>
      <c r="D40" s="94" t="s">
        <v>382</v>
      </c>
      <c r="E40" s="302" t="s">
        <v>113</v>
      </c>
      <c r="F40" s="181">
        <v>44562</v>
      </c>
      <c r="G40" s="269">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7" t="s">
        <v>665</v>
      </c>
      <c r="D41" s="94" t="s">
        <v>544</v>
      </c>
      <c r="E41" s="303"/>
      <c r="F41" s="181">
        <v>44562</v>
      </c>
      <c r="G41" s="269">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691</v>
      </c>
      <c r="C42" s="105"/>
      <c r="D42" s="105"/>
      <c r="E42" s="372"/>
      <c r="F42" s="349" t="s">
        <v>407</v>
      </c>
      <c r="G42" s="337"/>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7" t="s">
        <v>665</v>
      </c>
      <c r="D43" s="242" t="s">
        <v>545</v>
      </c>
      <c r="E43" s="372"/>
      <c r="F43" s="181">
        <v>44562</v>
      </c>
      <c r="G43" s="269">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692</v>
      </c>
      <c r="C44" s="105"/>
      <c r="D44" s="105"/>
      <c r="E44" s="363"/>
      <c r="F44" s="181">
        <v>44562</v>
      </c>
      <c r="G44" s="269">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7" t="s">
        <v>665</v>
      </c>
      <c r="D45" s="135" t="s">
        <v>386</v>
      </c>
      <c r="E45" s="302"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02" t="s">
        <v>665</v>
      </c>
      <c r="D46" s="302" t="s">
        <v>546</v>
      </c>
      <c r="E46" s="303"/>
      <c r="F46" s="181">
        <v>44562</v>
      </c>
      <c r="G46" s="269">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422</v>
      </c>
      <c r="B47" s="4" t="s">
        <v>220</v>
      </c>
      <c r="C47" s="303"/>
      <c r="D47" s="303"/>
      <c r="E47" s="303"/>
      <c r="F47" s="181">
        <v>44562</v>
      </c>
      <c r="G47" s="269">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423</v>
      </c>
      <c r="B48" s="4" t="s">
        <v>221</v>
      </c>
      <c r="C48" s="304"/>
      <c r="D48" s="304"/>
      <c r="E48" s="303"/>
      <c r="F48" s="181">
        <v>44562</v>
      </c>
      <c r="G48" s="269">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693</v>
      </c>
      <c r="C49" s="105"/>
      <c r="D49" s="105"/>
      <c r="E49" s="363"/>
      <c r="F49" s="181">
        <v>44562</v>
      </c>
      <c r="G49" s="269">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7" t="s">
        <v>665</v>
      </c>
      <c r="D50" s="135" t="s">
        <v>386</v>
      </c>
      <c r="E50" s="302"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7" t="s">
        <v>665</v>
      </c>
      <c r="D51" s="242" t="s">
        <v>545</v>
      </c>
      <c r="E51" s="303"/>
      <c r="F51" s="181">
        <v>44562</v>
      </c>
      <c r="G51" s="269">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694</v>
      </c>
      <c r="C52" s="21"/>
      <c r="D52" s="21"/>
      <c r="E52" s="363"/>
      <c r="F52" s="181">
        <v>44562</v>
      </c>
      <c r="G52" s="269">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80" t="s">
        <v>549</v>
      </c>
      <c r="B53" s="380"/>
      <c r="C53" s="380"/>
      <c r="D53" s="380"/>
      <c r="E53" s="380"/>
      <c r="F53" s="380"/>
      <c r="G53" s="380"/>
      <c r="H53" s="380"/>
      <c r="I53" s="380"/>
      <c r="J53" s="380"/>
      <c r="K53" s="380"/>
      <c r="L53" s="380"/>
      <c r="M53" s="380"/>
      <c r="N53" s="380"/>
      <c r="O53" s="380"/>
      <c r="P53" s="380"/>
      <c r="Q53" s="380"/>
      <c r="R53" s="380"/>
      <c r="S53" s="380"/>
      <c r="T53" s="380"/>
      <c r="U53" s="380"/>
      <c r="V53" s="380"/>
      <c r="W53" s="380"/>
      <c r="X53" s="380"/>
      <c r="Y53" s="380"/>
      <c r="Z53" s="380"/>
      <c r="AA53" s="380"/>
      <c r="AB53" s="380"/>
      <c r="AC53" s="380"/>
      <c r="AD53" s="380"/>
      <c r="AE53" s="380"/>
      <c r="AF53" s="380"/>
      <c r="AG53" s="380"/>
      <c r="AH53" s="381"/>
      <c r="AI53" s="9"/>
    </row>
    <row r="54" spans="1:35" s="12" customFormat="1" ht="96" customHeight="1" x14ac:dyDescent="0.25">
      <c r="A54" s="48" t="s">
        <v>424</v>
      </c>
      <c r="B54" s="13" t="s">
        <v>36</v>
      </c>
      <c r="C54" s="257" t="s">
        <v>665</v>
      </c>
      <c r="D54" s="202" t="s">
        <v>386</v>
      </c>
      <c r="E54" s="302" t="s">
        <v>37</v>
      </c>
      <c r="F54" s="179">
        <v>44562</v>
      </c>
      <c r="G54" s="180">
        <v>45657</v>
      </c>
      <c r="H54" s="261">
        <f>H55+H56+H57</f>
        <v>25052</v>
      </c>
      <c r="I54" s="261">
        <f>I55+I56+I57</f>
        <v>0</v>
      </c>
      <c r="J54" s="261">
        <f>J55+J56+J57</f>
        <v>0</v>
      </c>
      <c r="K54" s="261">
        <f>K55+K56+K57</f>
        <v>25052</v>
      </c>
      <c r="L54" s="261">
        <v>0</v>
      </c>
      <c r="M54" s="261">
        <f>M55+M56+M57</f>
        <v>19167.699999999997</v>
      </c>
      <c r="N54" s="261" t="e">
        <f>N55+N56+N57+#REF!</f>
        <v>#REF!</v>
      </c>
      <c r="O54" s="261">
        <f>O55+O56+O57</f>
        <v>0</v>
      </c>
      <c r="P54" s="261">
        <f t="shared" ref="P54:U54" si="3">P55+P56+P57</f>
        <v>19167.699999999997</v>
      </c>
      <c r="Q54" s="261">
        <f t="shared" si="3"/>
        <v>0</v>
      </c>
      <c r="R54" s="261">
        <f t="shared" si="3"/>
        <v>18660.899999999998</v>
      </c>
      <c r="S54" s="261">
        <f t="shared" si="3"/>
        <v>0</v>
      </c>
      <c r="T54" s="261">
        <f t="shared" si="3"/>
        <v>0</v>
      </c>
      <c r="U54" s="261">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425</v>
      </c>
      <c r="B55" s="4" t="s">
        <v>168</v>
      </c>
      <c r="C55" s="257" t="s">
        <v>665</v>
      </c>
      <c r="D55" s="202" t="s">
        <v>546</v>
      </c>
      <c r="E55" s="303"/>
      <c r="F55" s="181">
        <v>44562</v>
      </c>
      <c r="G55" s="269">
        <v>45657</v>
      </c>
      <c r="H55" s="37">
        <f>I55+J55+K55+L55</f>
        <v>23784.799999999999</v>
      </c>
      <c r="I55" s="37">
        <v>0</v>
      </c>
      <c r="J55" s="37">
        <v>0</v>
      </c>
      <c r="K55" s="37">
        <v>23784.799999999999</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426</v>
      </c>
      <c r="B56" s="4" t="s">
        <v>169</v>
      </c>
      <c r="C56" s="257" t="s">
        <v>665</v>
      </c>
      <c r="D56" s="202" t="s">
        <v>546</v>
      </c>
      <c r="E56" s="303"/>
      <c r="F56" s="181">
        <v>44562</v>
      </c>
      <c r="G56" s="269">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427</v>
      </c>
      <c r="B57" s="4" t="s">
        <v>170</v>
      </c>
      <c r="C57" s="257" t="s">
        <v>665</v>
      </c>
      <c r="D57" s="240" t="s">
        <v>546</v>
      </c>
      <c r="E57" s="303"/>
      <c r="F57" s="181">
        <v>44562</v>
      </c>
      <c r="G57" s="269">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695</v>
      </c>
      <c r="C58" s="4"/>
      <c r="D58" s="4"/>
      <c r="E58" s="106"/>
      <c r="F58" s="181">
        <v>44562</v>
      </c>
      <c r="G58" s="269">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7" t="s">
        <v>665</v>
      </c>
      <c r="D59" s="135" t="s">
        <v>386</v>
      </c>
      <c r="E59" s="302"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428</v>
      </c>
      <c r="B60" s="4" t="s">
        <v>213</v>
      </c>
      <c r="C60" s="343" t="s">
        <v>665</v>
      </c>
      <c r="D60" s="343" t="s">
        <v>536</v>
      </c>
      <c r="E60" s="372"/>
      <c r="F60" s="181">
        <v>44562</v>
      </c>
      <c r="G60" s="269">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44"/>
      <c r="D61" s="344"/>
      <c r="E61" s="372"/>
      <c r="F61" s="181">
        <v>44562</v>
      </c>
      <c r="G61" s="269">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696</v>
      </c>
      <c r="C62" s="105"/>
      <c r="D62" s="105"/>
      <c r="E62" s="363"/>
      <c r="F62" s="151" t="s">
        <v>400</v>
      </c>
      <c r="G62" s="146"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57" t="s">
        <v>41</v>
      </c>
      <c r="B63" s="358"/>
      <c r="C63" s="358"/>
      <c r="D63" s="359"/>
      <c r="E63" s="111"/>
      <c r="F63" s="39"/>
      <c r="G63" s="39"/>
      <c r="H63" s="40">
        <f>H15+H20+H24+H31+H33+H40+H45+H50+H54+H59</f>
        <v>25052</v>
      </c>
      <c r="I63" s="40" t="e">
        <f>I15+I20+I24+I27+I31+I33+I40+I45+I50+I54+I59</f>
        <v>#REF!</v>
      </c>
      <c r="J63" s="40">
        <f>J15+J20+J24+J27+J31+J33+J40+J45+J50+J54+J59</f>
        <v>0</v>
      </c>
      <c r="K63" s="40">
        <f>K15+K20+K24+K27+K31+K33+K40+K45+K50+K54+K59</f>
        <v>25052</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90" t="s">
        <v>459</v>
      </c>
      <c r="B64" s="391"/>
      <c r="C64" s="391"/>
      <c r="D64" s="391"/>
      <c r="E64" s="391"/>
      <c r="F64" s="391"/>
      <c r="G64" s="391"/>
      <c r="H64" s="391"/>
      <c r="I64" s="391"/>
      <c r="J64" s="391"/>
      <c r="K64" s="391"/>
      <c r="L64" s="391"/>
      <c r="M64" s="391"/>
      <c r="N64" s="391"/>
      <c r="O64" s="391"/>
      <c r="P64" s="391"/>
      <c r="Q64" s="391"/>
      <c r="R64" s="391"/>
      <c r="S64" s="391"/>
      <c r="T64" s="391"/>
      <c r="U64" s="391"/>
      <c r="V64" s="391"/>
      <c r="W64" s="391"/>
      <c r="X64" s="391"/>
      <c r="Y64" s="391"/>
      <c r="Z64" s="391"/>
      <c r="AA64" s="391"/>
      <c r="AB64" s="391"/>
      <c r="AC64" s="391"/>
      <c r="AD64" s="391"/>
      <c r="AE64" s="391"/>
      <c r="AF64" s="391"/>
      <c r="AG64" s="391"/>
      <c r="AH64" s="392"/>
      <c r="AI64" s="29"/>
    </row>
    <row r="65" spans="1:34" s="3" customFormat="1" ht="29.25" customHeight="1" x14ac:dyDescent="0.25">
      <c r="A65" s="362" t="s">
        <v>11</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row>
    <row r="66" spans="1:34" s="2" customFormat="1" ht="126" customHeight="1" x14ac:dyDescent="0.25">
      <c r="A66" s="20">
        <v>12</v>
      </c>
      <c r="B66" s="13" t="s">
        <v>42</v>
      </c>
      <c r="C66" s="308" t="s">
        <v>665</v>
      </c>
      <c r="D66" s="308" t="s">
        <v>118</v>
      </c>
      <c r="E66" s="302" t="s">
        <v>10</v>
      </c>
      <c r="F66" s="179">
        <v>44562</v>
      </c>
      <c r="G66" s="180">
        <v>45657</v>
      </c>
      <c r="H66" s="36">
        <f>I66+J66+K66+L66</f>
        <v>581</v>
      </c>
      <c r="I66" s="36">
        <f>I67+I69+I71+I73+I75+I77+I79</f>
        <v>0</v>
      </c>
      <c r="J66" s="36">
        <f>J67+J69+J71+J73+J75+J77+J79</f>
        <v>0</v>
      </c>
      <c r="K66" s="36">
        <f>K67+K69+K71+K73+K75+K81</f>
        <v>581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08"/>
      <c r="D67" s="308"/>
      <c r="E67" s="303"/>
      <c r="F67" s="181">
        <v>44562</v>
      </c>
      <c r="G67" s="269">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697</v>
      </c>
      <c r="C68" s="194"/>
      <c r="D68" s="194"/>
      <c r="E68" s="303"/>
      <c r="F68" s="181">
        <v>44562</v>
      </c>
      <c r="G68" s="269">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8" t="s">
        <v>109</v>
      </c>
      <c r="B69" s="4" t="s">
        <v>107</v>
      </c>
      <c r="C69" s="308" t="s">
        <v>794</v>
      </c>
      <c r="D69" s="308" t="s">
        <v>118</v>
      </c>
      <c r="E69" s="303"/>
      <c r="F69" s="181">
        <v>44562</v>
      </c>
      <c r="G69" s="269">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8"/>
      <c r="B70" s="4" t="s">
        <v>698</v>
      </c>
      <c r="C70" s="308"/>
      <c r="D70" s="308"/>
      <c r="E70" s="303"/>
      <c r="F70" s="181">
        <v>44562</v>
      </c>
      <c r="G70" s="269">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8" t="s">
        <v>429</v>
      </c>
      <c r="B71" s="4" t="s">
        <v>384</v>
      </c>
      <c r="C71" s="308"/>
      <c r="D71" s="308"/>
      <c r="E71" s="303"/>
      <c r="F71" s="181">
        <v>44562</v>
      </c>
      <c r="G71" s="269">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8"/>
      <c r="B72" s="4" t="s">
        <v>699</v>
      </c>
      <c r="C72" s="194"/>
      <c r="D72" s="194"/>
      <c r="E72" s="303"/>
      <c r="F72" s="360" t="s">
        <v>407</v>
      </c>
      <c r="G72" s="361"/>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8" t="s">
        <v>430</v>
      </c>
      <c r="B73" s="4" t="s">
        <v>383</v>
      </c>
      <c r="C73" s="302" t="s">
        <v>665</v>
      </c>
      <c r="D73" s="302" t="s">
        <v>118</v>
      </c>
      <c r="E73" s="303"/>
      <c r="F73" s="181">
        <v>44562</v>
      </c>
      <c r="G73" s="269">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8"/>
      <c r="B74" s="4" t="s">
        <v>700</v>
      </c>
      <c r="C74" s="303"/>
      <c r="D74" s="303"/>
      <c r="E74" s="303"/>
      <c r="F74" s="181">
        <v>44562</v>
      </c>
      <c r="G74" s="269">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8" t="s">
        <v>431</v>
      </c>
      <c r="B75" s="4" t="s">
        <v>155</v>
      </c>
      <c r="C75" s="303"/>
      <c r="D75" s="303"/>
      <c r="E75" s="303"/>
      <c r="F75" s="181">
        <v>44562</v>
      </c>
      <c r="G75" s="269">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8"/>
      <c r="B76" s="4" t="s">
        <v>701</v>
      </c>
      <c r="C76" s="303"/>
      <c r="D76" s="303"/>
      <c r="E76" s="303"/>
      <c r="F76" s="181">
        <v>44562</v>
      </c>
      <c r="G76" s="269">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8" t="s">
        <v>432</v>
      </c>
      <c r="B77" s="4" t="s">
        <v>156</v>
      </c>
      <c r="C77" s="303"/>
      <c r="D77" s="303"/>
      <c r="E77" s="303"/>
      <c r="F77" s="181">
        <v>44562</v>
      </c>
      <c r="G77" s="269">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8"/>
      <c r="B78" s="4" t="s">
        <v>702</v>
      </c>
      <c r="C78" s="304"/>
      <c r="D78" s="304"/>
      <c r="E78" s="303"/>
      <c r="F78" s="360" t="s">
        <v>408</v>
      </c>
      <c r="G78" s="361"/>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442</v>
      </c>
      <c r="B79" s="4" t="s">
        <v>157</v>
      </c>
      <c r="C79" s="308" t="s">
        <v>665</v>
      </c>
      <c r="D79" s="308" t="s">
        <v>118</v>
      </c>
      <c r="E79" s="303"/>
      <c r="F79" s="181">
        <v>44562</v>
      </c>
      <c r="G79" s="269">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9"/>
      <c r="B80" s="237" t="s">
        <v>703</v>
      </c>
      <c r="C80" s="308"/>
      <c r="D80" s="302"/>
      <c r="E80" s="304"/>
      <c r="F80" s="278">
        <v>44562</v>
      </c>
      <c r="G80" s="279">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675</v>
      </c>
      <c r="B81" s="273" t="s">
        <v>674</v>
      </c>
      <c r="C81" s="308" t="s">
        <v>794</v>
      </c>
      <c r="D81" s="308" t="s">
        <v>118</v>
      </c>
      <c r="E81" s="272"/>
      <c r="F81" s="278">
        <v>44562</v>
      </c>
      <c r="G81" s="279">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8"/>
      <c r="B82" s="4" t="s">
        <v>704</v>
      </c>
      <c r="C82" s="308"/>
      <c r="D82" s="302"/>
      <c r="E82" s="274"/>
      <c r="F82" s="278">
        <v>44562</v>
      </c>
      <c r="G82" s="279">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82" t="s">
        <v>12</v>
      </c>
      <c r="B83" s="383"/>
      <c r="C83" s="383"/>
      <c r="D83" s="383"/>
      <c r="E83" s="383"/>
      <c r="F83" s="383"/>
      <c r="G83" s="383"/>
      <c r="H83" s="383"/>
      <c r="I83" s="383"/>
      <c r="J83" s="383"/>
      <c r="K83" s="383"/>
      <c r="L83" s="383"/>
      <c r="M83" s="383"/>
      <c r="N83" s="383"/>
      <c r="O83" s="383"/>
      <c r="P83" s="383"/>
      <c r="Q83" s="383"/>
      <c r="R83" s="383"/>
      <c r="S83" s="383"/>
      <c r="T83" s="383"/>
      <c r="U83" s="383"/>
      <c r="V83" s="383"/>
      <c r="W83" s="383"/>
      <c r="X83" s="383"/>
      <c r="Y83" s="383"/>
      <c r="Z83" s="383"/>
      <c r="AA83" s="383"/>
      <c r="AB83" s="383"/>
      <c r="AC83" s="383"/>
      <c r="AD83" s="383"/>
      <c r="AE83" s="383"/>
      <c r="AF83" s="383"/>
      <c r="AG83" s="383"/>
      <c r="AH83" s="384"/>
    </row>
    <row r="84" spans="1:50" s="205" customFormat="1" ht="58.5" customHeight="1" x14ac:dyDescent="0.25">
      <c r="A84" s="20" t="s">
        <v>115</v>
      </c>
      <c r="B84" s="13" t="s">
        <v>43</v>
      </c>
      <c r="C84" s="302" t="s">
        <v>665</v>
      </c>
      <c r="D84" s="302" t="s">
        <v>118</v>
      </c>
      <c r="E84" s="302" t="s">
        <v>13</v>
      </c>
      <c r="F84" s="181">
        <v>44562</v>
      </c>
      <c r="G84" s="269">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03"/>
      <c r="D85" s="303"/>
      <c r="E85" s="303"/>
      <c r="F85" s="181">
        <v>44562</v>
      </c>
      <c r="G85" s="269">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03"/>
      <c r="D86" s="303"/>
      <c r="E86" s="303"/>
      <c r="F86" s="181">
        <v>44562</v>
      </c>
      <c r="G86" s="269">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6"/>
      <c r="B87" s="4" t="s">
        <v>705</v>
      </c>
      <c r="C87" s="304"/>
      <c r="D87" s="304"/>
      <c r="E87" s="303"/>
      <c r="F87" s="181">
        <v>44562</v>
      </c>
      <c r="G87" s="269">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6">
        <v>44268</v>
      </c>
      <c r="B88" s="4" t="s">
        <v>533</v>
      </c>
      <c r="C88" s="256"/>
      <c r="D88" s="256"/>
      <c r="E88" s="303"/>
      <c r="F88" s="181">
        <v>44562</v>
      </c>
      <c r="G88" s="269">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6"/>
      <c r="B89" s="4" t="s">
        <v>706</v>
      </c>
      <c r="C89" s="256"/>
      <c r="D89" s="256"/>
      <c r="E89" s="303"/>
      <c r="F89" s="181">
        <v>44562</v>
      </c>
      <c r="G89" s="269">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7" t="s">
        <v>196</v>
      </c>
      <c r="B90" s="13" t="s">
        <v>114</v>
      </c>
      <c r="C90" s="302" t="s">
        <v>665</v>
      </c>
      <c r="D90" s="302" t="s">
        <v>118</v>
      </c>
      <c r="E90" s="303"/>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6" t="s">
        <v>197</v>
      </c>
      <c r="B91" s="4" t="s">
        <v>567</v>
      </c>
      <c r="C91" s="303"/>
      <c r="D91" s="303"/>
      <c r="E91" s="303"/>
      <c r="F91" s="181">
        <v>44562</v>
      </c>
      <c r="G91" s="269">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6" t="s">
        <v>198</v>
      </c>
      <c r="B92" s="4" t="s">
        <v>568</v>
      </c>
      <c r="C92" s="303"/>
      <c r="D92" s="303"/>
      <c r="E92" s="303"/>
      <c r="F92" s="181">
        <v>44562</v>
      </c>
      <c r="G92" s="269">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6"/>
      <c r="B93" s="4" t="s">
        <v>707</v>
      </c>
      <c r="C93" s="303"/>
      <c r="D93" s="303"/>
      <c r="E93" s="303"/>
      <c r="F93" s="181">
        <v>44562</v>
      </c>
      <c r="G93" s="269">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6" t="s">
        <v>199</v>
      </c>
      <c r="B94" s="4" t="s">
        <v>570</v>
      </c>
      <c r="C94" s="303"/>
      <c r="D94" s="303"/>
      <c r="E94" s="303"/>
      <c r="F94" s="181">
        <v>44562</v>
      </c>
      <c r="G94" s="269">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6" t="s">
        <v>200</v>
      </c>
      <c r="B95" s="4" t="s">
        <v>569</v>
      </c>
      <c r="C95" s="303"/>
      <c r="D95" s="303"/>
      <c r="E95" s="303"/>
      <c r="F95" s="181">
        <v>44562</v>
      </c>
      <c r="G95" s="269">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6"/>
      <c r="B96" s="4" t="s">
        <v>708</v>
      </c>
      <c r="C96" s="304"/>
      <c r="D96" s="304"/>
      <c r="E96" s="304"/>
      <c r="F96" s="181">
        <v>44562</v>
      </c>
      <c r="G96" s="269">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5" t="s">
        <v>550</v>
      </c>
      <c r="B97" s="306"/>
      <c r="C97" s="306"/>
      <c r="D97" s="306"/>
      <c r="E97" s="306"/>
      <c r="F97" s="306"/>
      <c r="G97" s="306"/>
      <c r="H97" s="306"/>
      <c r="I97" s="306"/>
      <c r="J97" s="306"/>
      <c r="K97" s="306"/>
      <c r="L97" s="306"/>
      <c r="M97" s="306"/>
      <c r="N97" s="306"/>
      <c r="O97" s="306"/>
      <c r="P97" s="306"/>
      <c r="Q97" s="306"/>
      <c r="R97" s="306"/>
      <c r="S97" s="306"/>
      <c r="T97" s="306"/>
      <c r="U97" s="306"/>
      <c r="V97" s="306"/>
      <c r="W97" s="306"/>
      <c r="X97" s="306"/>
      <c r="Y97" s="306"/>
      <c r="Z97" s="306"/>
      <c r="AA97" s="306"/>
      <c r="AB97" s="306"/>
      <c r="AC97" s="306"/>
      <c r="AD97" s="306"/>
      <c r="AE97" s="306"/>
      <c r="AF97" s="306"/>
      <c r="AG97" s="306"/>
      <c r="AH97" s="307"/>
    </row>
    <row r="98" spans="1:38" s="2" customFormat="1" ht="79.5" customHeight="1" x14ac:dyDescent="0.25">
      <c r="A98" s="20" t="s">
        <v>201</v>
      </c>
      <c r="B98" s="13" t="s">
        <v>45</v>
      </c>
      <c r="C98" s="302" t="s">
        <v>652</v>
      </c>
      <c r="D98" s="302" t="s">
        <v>118</v>
      </c>
      <c r="E98" s="302" t="s">
        <v>14</v>
      </c>
      <c r="F98" s="179">
        <v>44562</v>
      </c>
      <c r="G98" s="180">
        <v>45657</v>
      </c>
      <c r="H98" s="36">
        <f>I98+J98+K98+L98</f>
        <v>30239.600000000002</v>
      </c>
      <c r="I98" s="36">
        <f>I99+I100+I101+I102</f>
        <v>0</v>
      </c>
      <c r="J98" s="36">
        <f t="shared" ref="J98:L98" si="9">J99+J100+J101+J102</f>
        <v>0</v>
      </c>
      <c r="K98" s="36">
        <f t="shared" si="9"/>
        <v>30239.600000000002</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03"/>
      <c r="D99" s="303"/>
      <c r="E99" s="303"/>
      <c r="F99" s="181">
        <v>44562</v>
      </c>
      <c r="G99" s="269">
        <v>45657</v>
      </c>
      <c r="H99" s="36">
        <f t="shared" ref="H99:H102" si="12">I99+J99+K99+L99</f>
        <v>28322.9</v>
      </c>
      <c r="I99" s="37">
        <f t="shared" ref="I99:J99" si="13">I100+I101+I102</f>
        <v>0</v>
      </c>
      <c r="J99" s="37">
        <f t="shared" si="13"/>
        <v>0</v>
      </c>
      <c r="K99" s="37">
        <v>28322.9</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03"/>
      <c r="D100" s="303"/>
      <c r="E100" s="303"/>
      <c r="F100" s="181">
        <v>44562</v>
      </c>
      <c r="G100" s="269">
        <v>45657</v>
      </c>
      <c r="H100" s="36">
        <f t="shared" si="12"/>
        <v>1901.7</v>
      </c>
      <c r="I100" s="37">
        <v>0</v>
      </c>
      <c r="J100" s="37">
        <v>0</v>
      </c>
      <c r="K100" s="37">
        <v>1901.7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447</v>
      </c>
      <c r="C101" s="303"/>
      <c r="D101" s="303"/>
      <c r="E101" s="303"/>
      <c r="F101" s="181">
        <v>44562</v>
      </c>
      <c r="G101" s="269">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433</v>
      </c>
      <c r="B102" s="4" t="s">
        <v>448</v>
      </c>
      <c r="C102" s="303"/>
      <c r="D102" s="303"/>
      <c r="E102" s="303"/>
      <c r="F102" s="181">
        <v>44562</v>
      </c>
      <c r="G102" s="269">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709</v>
      </c>
      <c r="C103" s="304"/>
      <c r="D103" s="304"/>
      <c r="E103" s="304"/>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08" t="s">
        <v>665</v>
      </c>
      <c r="D104" s="308" t="s">
        <v>118</v>
      </c>
      <c r="E104" s="302" t="s">
        <v>15</v>
      </c>
      <c r="F104" s="179">
        <v>44562</v>
      </c>
      <c r="G104" s="180">
        <v>45657</v>
      </c>
      <c r="H104" s="261">
        <f>I104+J104+K104+L104</f>
        <v>10281.5</v>
      </c>
      <c r="I104" s="261">
        <v>0</v>
      </c>
      <c r="J104" s="261">
        <v>0</v>
      </c>
      <c r="K104" s="261">
        <f>K105+K106+K107</f>
        <v>10281.5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08"/>
      <c r="D105" s="308"/>
      <c r="E105" s="303"/>
      <c r="F105" s="181">
        <v>44562</v>
      </c>
      <c r="G105" s="269">
        <v>45657</v>
      </c>
      <c r="H105" s="261">
        <f>I105+J105+K105+L105</f>
        <v>0</v>
      </c>
      <c r="I105" s="262">
        <v>0</v>
      </c>
      <c r="J105" s="262">
        <v>0</v>
      </c>
      <c r="K105" s="262">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08" t="s">
        <v>665</v>
      </c>
      <c r="D106" s="308" t="s">
        <v>118</v>
      </c>
      <c r="E106" s="303"/>
      <c r="F106" s="181">
        <v>44562</v>
      </c>
      <c r="G106" s="269">
        <v>45657</v>
      </c>
      <c r="H106" s="261">
        <f>I106+J106+K106+L106</f>
        <v>9548.5</v>
      </c>
      <c r="I106" s="262">
        <v>0</v>
      </c>
      <c r="J106" s="262">
        <v>0</v>
      </c>
      <c r="K106" s="262">
        <v>9548.5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434</v>
      </c>
      <c r="B107" s="4" t="s">
        <v>50</v>
      </c>
      <c r="C107" s="308"/>
      <c r="D107" s="308"/>
      <c r="E107" s="303"/>
      <c r="F107" s="181">
        <v>44562</v>
      </c>
      <c r="G107" s="269">
        <v>45657</v>
      </c>
      <c r="H107" s="261">
        <f>I107+J107+K107+L107</f>
        <v>733</v>
      </c>
      <c r="I107" s="262">
        <v>0</v>
      </c>
      <c r="J107" s="262">
        <v>0</v>
      </c>
      <c r="K107" s="262">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443</v>
      </c>
      <c r="C108" s="196"/>
      <c r="D108" s="196"/>
      <c r="E108" s="304"/>
      <c r="F108" s="197" t="s">
        <v>400</v>
      </c>
      <c r="G108" s="195" t="s">
        <v>402</v>
      </c>
      <c r="H108" s="261"/>
      <c r="I108" s="262"/>
      <c r="J108" s="262"/>
      <c r="K108" s="262"/>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71" t="s">
        <v>60</v>
      </c>
      <c r="B109" s="358"/>
      <c r="C109" s="358"/>
      <c r="D109" s="359"/>
      <c r="E109" s="110"/>
      <c r="F109" s="52"/>
      <c r="G109" s="53"/>
      <c r="H109" s="40">
        <f>J109+K109</f>
        <v>41267.100000000006</v>
      </c>
      <c r="I109" s="40">
        <f t="shared" ref="I109:Q109" si="21">I66+I84+I90+I98+I104</f>
        <v>0</v>
      </c>
      <c r="J109" s="40">
        <f t="shared" si="21"/>
        <v>0</v>
      </c>
      <c r="K109" s="40">
        <f>K66+K84+K90+K98+K104</f>
        <v>41267.100000000006</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5"/>
    </row>
    <row r="110" spans="1:38" s="51" customFormat="1" ht="31.5" customHeight="1" x14ac:dyDescent="0.25">
      <c r="A110" s="311" t="s">
        <v>460</v>
      </c>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6"/>
    </row>
    <row r="111" spans="1:38" s="3" customFormat="1" ht="30" customHeight="1" x14ac:dyDescent="0.25">
      <c r="A111" s="305" t="s">
        <v>61</v>
      </c>
      <c r="B111" s="309"/>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10"/>
    </row>
    <row r="112" spans="1:38" s="2" customFormat="1" ht="63" x14ac:dyDescent="0.25">
      <c r="A112" s="19" t="s">
        <v>205</v>
      </c>
      <c r="B112" s="13" t="s">
        <v>51</v>
      </c>
      <c r="C112" s="302" t="s">
        <v>652</v>
      </c>
      <c r="D112" s="302" t="s">
        <v>143</v>
      </c>
      <c r="E112" s="302"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03"/>
      <c r="D113" s="303"/>
      <c r="E113" s="303"/>
      <c r="F113" s="181">
        <v>44562</v>
      </c>
      <c r="G113" s="269">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6" t="s">
        <v>207</v>
      </c>
      <c r="B114" s="4" t="s">
        <v>231</v>
      </c>
      <c r="C114" s="304"/>
      <c r="D114" s="304"/>
      <c r="E114" s="304"/>
      <c r="F114" s="181">
        <v>44562</v>
      </c>
      <c r="G114" s="269">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710</v>
      </c>
      <c r="C115" s="19"/>
      <c r="D115" s="19"/>
      <c r="E115" s="112"/>
      <c r="F115" s="349" t="s">
        <v>401</v>
      </c>
      <c r="G115" s="337"/>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663</v>
      </c>
      <c r="C116" s="224" t="s">
        <v>652</v>
      </c>
      <c r="D116" s="224" t="s">
        <v>143</v>
      </c>
      <c r="E116" s="277"/>
      <c r="F116" s="280">
        <v>44562</v>
      </c>
      <c r="G116" s="281">
        <v>45657</v>
      </c>
      <c r="H116" s="282">
        <f>K116</f>
        <v>200</v>
      </c>
      <c r="I116" s="282"/>
      <c r="J116" s="282"/>
      <c r="K116" s="282">
        <f>K117</f>
        <v>200</v>
      </c>
      <c r="L116" s="283"/>
      <c r="M116" s="284">
        <f>P116</f>
        <v>200</v>
      </c>
      <c r="N116" s="283"/>
      <c r="O116" s="283"/>
      <c r="P116" s="282">
        <f>P117</f>
        <v>200</v>
      </c>
      <c r="Q116" s="282"/>
      <c r="R116" s="282">
        <f>U116</f>
        <v>200</v>
      </c>
      <c r="S116" s="282"/>
      <c r="T116" s="282"/>
      <c r="U116" s="282">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656</v>
      </c>
      <c r="C117" s="19"/>
      <c r="D117" s="19"/>
      <c r="E117" s="268"/>
      <c r="F117" s="181">
        <v>44562</v>
      </c>
      <c r="G117" s="269">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8"/>
      <c r="B118" s="4" t="s">
        <v>651</v>
      </c>
      <c r="C118" s="19"/>
      <c r="D118" s="19"/>
      <c r="E118" s="268"/>
      <c r="F118" s="181">
        <v>44562</v>
      </c>
      <c r="G118" s="269">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05" t="s">
        <v>551</v>
      </c>
      <c r="B119" s="306"/>
      <c r="C119" s="306"/>
      <c r="D119" s="306"/>
      <c r="E119" s="306"/>
      <c r="F119" s="306"/>
      <c r="G119" s="306"/>
      <c r="H119" s="306"/>
      <c r="I119" s="306"/>
      <c r="J119" s="306"/>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7"/>
    </row>
    <row r="120" spans="1:34" s="2" customFormat="1" ht="52.5" customHeight="1" x14ac:dyDescent="0.25">
      <c r="A120" s="20" t="s">
        <v>209</v>
      </c>
      <c r="B120" s="150" t="s">
        <v>18</v>
      </c>
      <c r="C120" s="298" t="s">
        <v>652</v>
      </c>
      <c r="D120" s="298" t="s">
        <v>143</v>
      </c>
      <c r="E120" s="298" t="s">
        <v>56</v>
      </c>
      <c r="F120" s="280">
        <v>44562</v>
      </c>
      <c r="G120" s="281">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38"/>
      <c r="D121" s="338"/>
      <c r="E121" s="338"/>
      <c r="F121" s="285">
        <v>44562</v>
      </c>
      <c r="G121" s="286">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38"/>
      <c r="D122" s="338"/>
      <c r="E122" s="338"/>
      <c r="F122" s="285">
        <v>44562</v>
      </c>
      <c r="G122" s="286">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711</v>
      </c>
      <c r="C123" s="352"/>
      <c r="D123" s="352"/>
      <c r="E123" s="352"/>
      <c r="F123" s="285">
        <v>44562</v>
      </c>
      <c r="G123" s="286">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53" t="s">
        <v>552</v>
      </c>
      <c r="B124" s="306"/>
      <c r="C124" s="306"/>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7"/>
    </row>
    <row r="125" spans="1:34" s="2" customFormat="1" ht="78.75" customHeight="1" x14ac:dyDescent="0.25">
      <c r="A125" s="20" t="s">
        <v>211</v>
      </c>
      <c r="B125" s="13" t="s">
        <v>52</v>
      </c>
      <c r="C125" s="302" t="s">
        <v>652</v>
      </c>
      <c r="D125" s="302" t="s">
        <v>143</v>
      </c>
      <c r="E125" s="302"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03"/>
      <c r="D126" s="303"/>
      <c r="E126" s="303"/>
      <c r="F126" s="181">
        <v>44562</v>
      </c>
      <c r="G126" s="269">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04"/>
      <c r="D127" s="304"/>
      <c r="E127" s="304"/>
      <c r="F127" s="181">
        <v>44562</v>
      </c>
      <c r="G127" s="269">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712</v>
      </c>
      <c r="C128" s="4"/>
      <c r="D128" s="4"/>
      <c r="E128" s="4"/>
      <c r="F128" s="181">
        <v>44562</v>
      </c>
      <c r="G128" s="269">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5" t="s">
        <v>553</v>
      </c>
      <c r="B129" s="306"/>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7"/>
    </row>
    <row r="130" spans="1:34" s="2" customFormat="1" ht="63" x14ac:dyDescent="0.25">
      <c r="A130" s="20" t="s">
        <v>116</v>
      </c>
      <c r="B130" s="13" t="s">
        <v>53</v>
      </c>
      <c r="C130" s="302" t="s">
        <v>652</v>
      </c>
      <c r="D130" s="302" t="s">
        <v>143</v>
      </c>
      <c r="E130" s="302"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03"/>
      <c r="D131" s="303"/>
      <c r="E131" s="303"/>
      <c r="F131" s="181">
        <v>44562</v>
      </c>
      <c r="G131" s="269">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03"/>
      <c r="D132" s="303"/>
      <c r="E132" s="303"/>
      <c r="F132" s="181">
        <v>44562</v>
      </c>
      <c r="G132" s="269">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713</v>
      </c>
      <c r="C133" s="304"/>
      <c r="D133" s="304"/>
      <c r="E133" s="304"/>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5" t="s">
        <v>554</v>
      </c>
      <c r="B134" s="306"/>
      <c r="C134" s="306"/>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7"/>
    </row>
    <row r="135" spans="1:34" s="211" customFormat="1" ht="80.25" customHeight="1" x14ac:dyDescent="0.25">
      <c r="A135" s="95" t="s">
        <v>117</v>
      </c>
      <c r="B135" s="150" t="s">
        <v>19</v>
      </c>
      <c r="C135" s="354" t="s">
        <v>652</v>
      </c>
      <c r="D135" s="354" t="s">
        <v>530</v>
      </c>
      <c r="E135" s="298" t="s">
        <v>159</v>
      </c>
      <c r="F135" s="179">
        <v>44562</v>
      </c>
      <c r="G135" s="180">
        <v>45657</v>
      </c>
      <c r="H135" s="210">
        <f t="shared" ref="H135:H139" si="24">I135+J135+K135+L135</f>
        <v>117958.3</v>
      </c>
      <c r="I135" s="210">
        <f>I136+I137+I138+I139</f>
        <v>0</v>
      </c>
      <c r="J135" s="210">
        <f t="shared" ref="J135:L135" si="25">J136+J137+J138+J139</f>
        <v>0</v>
      </c>
      <c r="K135" s="210">
        <f t="shared" si="25"/>
        <v>117958.3</v>
      </c>
      <c r="L135" s="210">
        <f t="shared" si="25"/>
        <v>0</v>
      </c>
      <c r="M135" s="210">
        <f t="shared" ref="M135" si="26">N135+O135+P135+Q135</f>
        <v>94053</v>
      </c>
      <c r="N135" s="210">
        <f>N136+N137+N138+N139</f>
        <v>0</v>
      </c>
      <c r="O135" s="210">
        <f t="shared" ref="O135:Q135" si="27">O136+O137+O138+O139</f>
        <v>0</v>
      </c>
      <c r="P135" s="210">
        <f t="shared" si="27"/>
        <v>94053</v>
      </c>
      <c r="Q135" s="210">
        <f t="shared" si="27"/>
        <v>0</v>
      </c>
      <c r="R135" s="210">
        <f t="shared" ref="R135" si="28">S135+T135+U135+V135</f>
        <v>94175.4</v>
      </c>
      <c r="S135" s="210">
        <f>S136+S137+S138+S139</f>
        <v>0</v>
      </c>
      <c r="T135" s="210">
        <f t="shared" ref="T135:V135" si="29">T136+T137+T138+T139</f>
        <v>0</v>
      </c>
      <c r="U135" s="210">
        <f t="shared" si="29"/>
        <v>94175.4</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25">
      <c r="A136" s="212" t="s">
        <v>126</v>
      </c>
      <c r="B136" s="117" t="s">
        <v>128</v>
      </c>
      <c r="C136" s="354"/>
      <c r="D136" s="354"/>
      <c r="E136" s="338"/>
      <c r="F136" s="181">
        <v>44562</v>
      </c>
      <c r="G136" s="269">
        <v>45657</v>
      </c>
      <c r="H136" s="214">
        <f>J136+K136</f>
        <v>98225.1</v>
      </c>
      <c r="I136" s="214">
        <v>0</v>
      </c>
      <c r="J136" s="214">
        <v>0</v>
      </c>
      <c r="K136" s="214">
        <v>98225.1</v>
      </c>
      <c r="L136" s="214">
        <v>0</v>
      </c>
      <c r="M136" s="214">
        <f>O136+P136</f>
        <v>74224.2</v>
      </c>
      <c r="N136" s="214">
        <v>0</v>
      </c>
      <c r="O136" s="214">
        <v>0</v>
      </c>
      <c r="P136" s="214">
        <v>74224.2</v>
      </c>
      <c r="Q136" s="214">
        <v>0</v>
      </c>
      <c r="R136" s="214">
        <f>T136+U136</f>
        <v>74247.199999999997</v>
      </c>
      <c r="S136" s="214">
        <v>0</v>
      </c>
      <c r="T136" s="214">
        <v>0</v>
      </c>
      <c r="U136" s="214">
        <v>74247.199999999997</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3" x14ac:dyDescent="0.25">
      <c r="A137" s="216" t="s">
        <v>127</v>
      </c>
      <c r="B137" s="117" t="s">
        <v>124</v>
      </c>
      <c r="C137" s="354"/>
      <c r="D137" s="354"/>
      <c r="E137" s="338"/>
      <c r="F137" s="181">
        <v>44562</v>
      </c>
      <c r="G137" s="269">
        <v>45657</v>
      </c>
      <c r="H137" s="214">
        <f>K137</f>
        <v>8990.5</v>
      </c>
      <c r="I137" s="214">
        <v>0</v>
      </c>
      <c r="J137" s="214">
        <v>0</v>
      </c>
      <c r="K137" s="214">
        <v>8990.5</v>
      </c>
      <c r="L137" s="214">
        <v>0</v>
      </c>
      <c r="M137" s="214">
        <f>O137+P137</f>
        <v>9086.1</v>
      </c>
      <c r="N137" s="214">
        <v>0</v>
      </c>
      <c r="O137" s="214">
        <v>0</v>
      </c>
      <c r="P137" s="214">
        <v>9086.1</v>
      </c>
      <c r="Q137" s="214">
        <v>0</v>
      </c>
      <c r="R137" s="214">
        <f>T137+U137</f>
        <v>9185.5</v>
      </c>
      <c r="S137" s="214">
        <v>0</v>
      </c>
      <c r="T137" s="214">
        <v>0</v>
      </c>
      <c r="U137" s="214">
        <v>9185.5</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3" x14ac:dyDescent="0.25">
      <c r="A138" s="216" t="s">
        <v>435</v>
      </c>
      <c r="B138" s="117" t="s">
        <v>125</v>
      </c>
      <c r="C138" s="354"/>
      <c r="D138" s="354"/>
      <c r="E138" s="338"/>
      <c r="F138" s="181">
        <v>44562</v>
      </c>
      <c r="G138" s="269">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7.25" x14ac:dyDescent="0.25">
      <c r="A139" s="216" t="s">
        <v>657</v>
      </c>
      <c r="B139" s="117" t="s">
        <v>160</v>
      </c>
      <c r="C139" s="354"/>
      <c r="D139" s="354"/>
      <c r="E139" s="352"/>
      <c r="F139" s="181">
        <v>44562</v>
      </c>
      <c r="G139" s="269">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25">
      <c r="A140" s="21"/>
      <c r="B140" s="4" t="s">
        <v>714</v>
      </c>
      <c r="C140" s="203"/>
      <c r="D140" s="203"/>
      <c r="E140" s="203"/>
      <c r="F140" s="349" t="s">
        <v>407</v>
      </c>
      <c r="G140" s="337"/>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25">
      <c r="A141" s="95" t="s">
        <v>658</v>
      </c>
      <c r="B141" s="150" t="s">
        <v>54</v>
      </c>
      <c r="C141" s="298" t="s">
        <v>652</v>
      </c>
      <c r="D141" s="298" t="s">
        <v>530</v>
      </c>
      <c r="E141" s="298" t="s">
        <v>159</v>
      </c>
      <c r="F141" s="179">
        <v>44562</v>
      </c>
      <c r="G141" s="180">
        <v>45657</v>
      </c>
      <c r="H141" s="210">
        <f t="shared" ref="H141:H143" si="30">I141+J141+K141+L141</f>
        <v>10585.699999999999</v>
      </c>
      <c r="I141" s="210">
        <f>I142+I143+I144</f>
        <v>0</v>
      </c>
      <c r="J141" s="210">
        <f t="shared" ref="J141:L141" si="31">J142+J143+J144</f>
        <v>0</v>
      </c>
      <c r="K141" s="210">
        <f t="shared" si="31"/>
        <v>10585.699999999999</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25">
      <c r="A142" s="216" t="s">
        <v>171</v>
      </c>
      <c r="B142" s="117" t="s">
        <v>138</v>
      </c>
      <c r="C142" s="338"/>
      <c r="D142" s="338"/>
      <c r="E142" s="338"/>
      <c r="F142" s="181">
        <v>44562</v>
      </c>
      <c r="G142" s="269">
        <v>45657</v>
      </c>
      <c r="H142" s="214">
        <f t="shared" si="30"/>
        <v>9474.9</v>
      </c>
      <c r="I142" s="214">
        <v>0</v>
      </c>
      <c r="J142" s="214">
        <v>0</v>
      </c>
      <c r="K142" s="214">
        <v>9474.9</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75" x14ac:dyDescent="0.25">
      <c r="A143" s="216" t="s">
        <v>172</v>
      </c>
      <c r="B143" s="117" t="s">
        <v>129</v>
      </c>
      <c r="C143" s="338"/>
      <c r="D143" s="338"/>
      <c r="E143" s="338"/>
      <c r="F143" s="181">
        <v>44562</v>
      </c>
      <c r="G143" s="269">
        <v>45657</v>
      </c>
      <c r="H143" s="214">
        <f t="shared" si="30"/>
        <v>921.8</v>
      </c>
      <c r="I143" s="214">
        <v>0</v>
      </c>
      <c r="J143" s="214">
        <v>0</v>
      </c>
      <c r="K143" s="214">
        <v>921.8</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25">
      <c r="A144" s="216" t="s">
        <v>659</v>
      </c>
      <c r="B144" s="117" t="s">
        <v>161</v>
      </c>
      <c r="C144" s="352"/>
      <c r="D144" s="352"/>
      <c r="E144" s="352"/>
      <c r="F144" s="181">
        <v>44562</v>
      </c>
      <c r="G144" s="269">
        <v>45657</v>
      </c>
      <c r="H144" s="214">
        <f>K144</f>
        <v>189</v>
      </c>
      <c r="I144" s="214">
        <v>0</v>
      </c>
      <c r="J144" s="214">
        <v>0</v>
      </c>
      <c r="K144" s="214">
        <v>189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25">
      <c r="A145" s="21"/>
      <c r="B145" s="4" t="s">
        <v>265</v>
      </c>
      <c r="C145" s="204"/>
      <c r="D145" s="204"/>
      <c r="E145" s="204"/>
      <c r="F145" s="349" t="s">
        <v>407</v>
      </c>
      <c r="G145" s="337"/>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470</v>
      </c>
      <c r="C146" s="320" t="s">
        <v>652</v>
      </c>
      <c r="D146" s="113" t="s">
        <v>530</v>
      </c>
      <c r="E146" s="236"/>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21"/>
      <c r="D147" s="204" t="s">
        <v>530</v>
      </c>
      <c r="E147" s="57"/>
      <c r="F147" s="181">
        <v>44562</v>
      </c>
      <c r="G147" s="269">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3" t="s">
        <v>17</v>
      </c>
      <c r="Y147" s="223" t="s">
        <v>17</v>
      </c>
      <c r="Z147" s="223" t="s">
        <v>17</v>
      </c>
      <c r="AA147" s="223" t="s">
        <v>17</v>
      </c>
      <c r="AB147" s="223" t="s">
        <v>17</v>
      </c>
      <c r="AC147" s="223" t="s">
        <v>17</v>
      </c>
      <c r="AD147" s="223" t="s">
        <v>17</v>
      </c>
      <c r="AE147" s="223" t="s">
        <v>17</v>
      </c>
      <c r="AF147" s="223" t="s">
        <v>17</v>
      </c>
      <c r="AG147" s="223" t="s">
        <v>17</v>
      </c>
      <c r="AH147" s="223" t="s">
        <v>17</v>
      </c>
    </row>
    <row r="148" spans="1:34" s="3" customFormat="1" ht="105" customHeight="1" x14ac:dyDescent="0.25">
      <c r="A148" s="21" t="s">
        <v>131</v>
      </c>
      <c r="B148" s="4" t="s">
        <v>255</v>
      </c>
      <c r="C148" s="322"/>
      <c r="D148" s="202" t="s">
        <v>530</v>
      </c>
      <c r="E148" s="57"/>
      <c r="F148" s="181">
        <v>44562</v>
      </c>
      <c r="G148" s="269">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3" t="s">
        <v>17</v>
      </c>
      <c r="Y148" s="223" t="s">
        <v>17</v>
      </c>
      <c r="Z148" s="223" t="s">
        <v>17</v>
      </c>
      <c r="AA148" s="223" t="s">
        <v>17</v>
      </c>
      <c r="AB148" s="223" t="s">
        <v>17</v>
      </c>
      <c r="AC148" s="223" t="s">
        <v>17</v>
      </c>
      <c r="AD148" s="223" t="s">
        <v>17</v>
      </c>
      <c r="AE148" s="223" t="s">
        <v>17</v>
      </c>
      <c r="AF148" s="223" t="s">
        <v>17</v>
      </c>
      <c r="AG148" s="223" t="s">
        <v>17</v>
      </c>
      <c r="AH148" s="223" t="s">
        <v>17</v>
      </c>
    </row>
    <row r="149" spans="1:34" s="3" customFormat="1" ht="62.25" customHeight="1" x14ac:dyDescent="0.25">
      <c r="A149" s="21"/>
      <c r="B149" s="4" t="s">
        <v>266</v>
      </c>
      <c r="C149" s="204"/>
      <c r="D149" s="204"/>
      <c r="E149" s="204"/>
      <c r="F149" s="349" t="s">
        <v>407</v>
      </c>
      <c r="G149" s="337"/>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471</v>
      </c>
      <c r="C150" s="320" t="s">
        <v>652</v>
      </c>
      <c r="D150" s="394" t="s">
        <v>118</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21"/>
      <c r="D151" s="319"/>
      <c r="E151" s="57"/>
      <c r="F151" s="181">
        <v>44562</v>
      </c>
      <c r="G151" s="269">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22"/>
      <c r="D152" s="202"/>
      <c r="E152" s="57"/>
      <c r="F152" s="181">
        <v>44562</v>
      </c>
      <c r="G152" s="269">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4"/>
      <c r="D153" s="204"/>
      <c r="E153" s="204"/>
      <c r="F153" s="349" t="s">
        <v>407</v>
      </c>
      <c r="G153" s="337"/>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469</v>
      </c>
      <c r="C154" s="320" t="s">
        <v>665</v>
      </c>
      <c r="D154" s="394" t="s">
        <v>118</v>
      </c>
      <c r="E154" s="253"/>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466</v>
      </c>
      <c r="C155" s="321"/>
      <c r="D155" s="318"/>
      <c r="E155" s="253"/>
      <c r="F155" s="181">
        <v>44562</v>
      </c>
      <c r="G155" s="269">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660</v>
      </c>
      <c r="B156" s="4" t="s">
        <v>467</v>
      </c>
      <c r="C156" s="322"/>
      <c r="D156" s="319"/>
      <c r="E156" s="253"/>
      <c r="F156" s="181">
        <v>44562</v>
      </c>
      <c r="G156" s="269">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414</v>
      </c>
      <c r="C157" s="302" t="s">
        <v>652</v>
      </c>
      <c r="D157" s="253"/>
      <c r="E157" s="253"/>
      <c r="F157" s="349" t="s">
        <v>407</v>
      </c>
      <c r="G157" s="337"/>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661</v>
      </c>
      <c r="B158" s="13" t="s">
        <v>450</v>
      </c>
      <c r="C158" s="303"/>
      <c r="D158" s="19" t="s">
        <v>530</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662</v>
      </c>
      <c r="B159" s="4" t="s">
        <v>139</v>
      </c>
      <c r="C159" s="304"/>
      <c r="D159" s="202" t="s">
        <v>530</v>
      </c>
      <c r="E159" s="75"/>
      <c r="F159" s="181">
        <v>44562</v>
      </c>
      <c r="G159" s="269">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302" t="s">
        <v>652</v>
      </c>
      <c r="D160" s="204" t="s">
        <v>530</v>
      </c>
      <c r="E160" s="75"/>
      <c r="F160" s="181">
        <v>44562</v>
      </c>
      <c r="G160" s="269">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444</v>
      </c>
      <c r="C161" s="303"/>
      <c r="D161" s="204"/>
      <c r="E161" s="204"/>
      <c r="F161" s="349" t="s">
        <v>404</v>
      </c>
      <c r="G161" s="337"/>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436</v>
      </c>
      <c r="B162" s="150" t="s">
        <v>669</v>
      </c>
      <c r="C162" s="304"/>
      <c r="D162" s="395" t="s">
        <v>118</v>
      </c>
      <c r="E162" s="217"/>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8" t="s">
        <v>17</v>
      </c>
      <c r="X162" s="219" t="s">
        <v>17</v>
      </c>
      <c r="Y162" s="219" t="s">
        <v>17</v>
      </c>
      <c r="Z162" s="219" t="s">
        <v>17</v>
      </c>
      <c r="AA162" s="219" t="s">
        <v>17</v>
      </c>
      <c r="AB162" s="219" t="s">
        <v>17</v>
      </c>
      <c r="AC162" s="219" t="s">
        <v>17</v>
      </c>
      <c r="AD162" s="219" t="s">
        <v>17</v>
      </c>
      <c r="AE162" s="219" t="s">
        <v>17</v>
      </c>
      <c r="AF162" s="219" t="s">
        <v>17</v>
      </c>
      <c r="AG162" s="219" t="s">
        <v>17</v>
      </c>
      <c r="AH162" s="219" t="s">
        <v>17</v>
      </c>
    </row>
    <row r="163" spans="1:34" s="3" customFormat="1" ht="130.5" customHeight="1" x14ac:dyDescent="0.25">
      <c r="A163" s="21" t="s">
        <v>132</v>
      </c>
      <c r="B163" s="4" t="s">
        <v>472</v>
      </c>
      <c r="C163" s="302" t="s">
        <v>652</v>
      </c>
      <c r="D163" s="396"/>
      <c r="E163" s="57"/>
      <c r="F163" s="181">
        <v>44562</v>
      </c>
      <c r="G163" s="269">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03"/>
      <c r="D164" s="397"/>
      <c r="E164" s="57"/>
      <c r="F164" s="181">
        <v>44562</v>
      </c>
      <c r="G164" s="269">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20"/>
      <c r="B165" s="4" t="s">
        <v>445</v>
      </c>
      <c r="C165" s="304"/>
      <c r="D165" s="221"/>
      <c r="E165" s="221"/>
      <c r="F165" s="378" t="s">
        <v>401</v>
      </c>
      <c r="G165" s="379"/>
      <c r="H165" s="222"/>
      <c r="I165" s="222"/>
      <c r="J165" s="222"/>
      <c r="K165" s="222"/>
      <c r="L165" s="222"/>
      <c r="M165" s="222"/>
      <c r="N165" s="222"/>
      <c r="O165" s="222"/>
      <c r="P165" s="222"/>
      <c r="Q165" s="222"/>
      <c r="R165" s="222"/>
      <c r="S165" s="222"/>
      <c r="T165" s="222"/>
      <c r="U165" s="222"/>
      <c r="V165" s="222"/>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574</v>
      </c>
      <c r="B166" s="13" t="s">
        <v>468</v>
      </c>
      <c r="C166" s="302" t="s">
        <v>652</v>
      </c>
      <c r="D166" s="19" t="s">
        <v>530</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03"/>
      <c r="D167" s="202" t="s">
        <v>530</v>
      </c>
      <c r="E167" s="57"/>
      <c r="F167" s="181">
        <v>44562</v>
      </c>
      <c r="G167" s="269">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3" t="s">
        <v>17</v>
      </c>
      <c r="Y167" s="223" t="s">
        <v>17</v>
      </c>
      <c r="Z167" s="223" t="s">
        <v>17</v>
      </c>
      <c r="AA167" s="223" t="s">
        <v>17</v>
      </c>
      <c r="AB167" s="223" t="s">
        <v>17</v>
      </c>
      <c r="AC167" s="223" t="s">
        <v>17</v>
      </c>
      <c r="AD167" s="223" t="s">
        <v>17</v>
      </c>
      <c r="AE167" s="223" t="s">
        <v>17</v>
      </c>
      <c r="AF167" s="223" t="s">
        <v>17</v>
      </c>
      <c r="AG167" s="223" t="s">
        <v>17</v>
      </c>
      <c r="AH167" s="223" t="s">
        <v>17</v>
      </c>
    </row>
    <row r="168" spans="1:34" s="3" customFormat="1" ht="63" x14ac:dyDescent="0.25">
      <c r="A168" s="21" t="s">
        <v>575</v>
      </c>
      <c r="B168" s="4" t="s">
        <v>258</v>
      </c>
      <c r="C168" s="304"/>
      <c r="D168" s="202" t="s">
        <v>530</v>
      </c>
      <c r="E168" s="57"/>
      <c r="F168" s="181">
        <v>44562</v>
      </c>
      <c r="G168" s="269">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3" t="s">
        <v>17</v>
      </c>
      <c r="Y168" s="223" t="s">
        <v>17</v>
      </c>
      <c r="Z168" s="223" t="s">
        <v>17</v>
      </c>
      <c r="AA168" s="223" t="s">
        <v>17</v>
      </c>
      <c r="AB168" s="223" t="s">
        <v>17</v>
      </c>
      <c r="AC168" s="223" t="s">
        <v>17</v>
      </c>
      <c r="AD168" s="223" t="s">
        <v>17</v>
      </c>
      <c r="AE168" s="223" t="s">
        <v>17</v>
      </c>
      <c r="AF168" s="223" t="s">
        <v>17</v>
      </c>
      <c r="AG168" s="223" t="s">
        <v>17</v>
      </c>
      <c r="AH168" s="223" t="s">
        <v>17</v>
      </c>
    </row>
    <row r="169" spans="1:34" s="3" customFormat="1" ht="92.25" customHeight="1" x14ac:dyDescent="0.25">
      <c r="A169" s="220"/>
      <c r="B169" s="117" t="s">
        <v>571</v>
      </c>
      <c r="C169" s="221"/>
      <c r="D169" s="221"/>
      <c r="E169" s="221"/>
      <c r="F169" s="378" t="s">
        <v>401</v>
      </c>
      <c r="G169" s="379"/>
      <c r="H169" s="222"/>
      <c r="I169" s="222"/>
      <c r="J169" s="222"/>
      <c r="K169" s="222"/>
      <c r="L169" s="222"/>
      <c r="M169" s="222"/>
      <c r="N169" s="222"/>
      <c r="O169" s="222"/>
      <c r="P169" s="222"/>
      <c r="Q169" s="222"/>
      <c r="R169" s="222"/>
      <c r="S169" s="222"/>
      <c r="T169" s="222"/>
      <c r="U169" s="222"/>
      <c r="V169" s="222"/>
      <c r="W169" s="109"/>
      <c r="X169" s="109"/>
      <c r="Y169" s="109"/>
      <c r="Z169" s="109" t="s">
        <v>17</v>
      </c>
      <c r="AA169" s="109"/>
      <c r="AB169" s="109"/>
      <c r="AC169" s="109"/>
      <c r="AD169" s="109" t="s">
        <v>17</v>
      </c>
      <c r="AE169" s="109"/>
      <c r="AF169" s="109"/>
      <c r="AG169" s="109"/>
      <c r="AH169" s="109" t="s">
        <v>17</v>
      </c>
    </row>
    <row r="170" spans="1:34" s="211" customFormat="1" ht="125.25" customHeight="1" x14ac:dyDescent="0.25">
      <c r="A170" s="95" t="s">
        <v>576</v>
      </c>
      <c r="B170" s="150" t="s">
        <v>141</v>
      </c>
      <c r="C170" s="224" t="s">
        <v>652</v>
      </c>
      <c r="D170" s="224" t="s">
        <v>530</v>
      </c>
      <c r="E170" s="225"/>
      <c r="F170" s="179">
        <v>44562</v>
      </c>
      <c r="G170" s="180">
        <v>45657</v>
      </c>
      <c r="H170" s="210">
        <f t="shared" ref="H170:H171" si="64">I170+J170+K170+L170</f>
        <v>2332.6999999999998</v>
      </c>
      <c r="I170" s="210">
        <f>I171+I172+I173</f>
        <v>0</v>
      </c>
      <c r="J170" s="210">
        <f>J171+J172+J173</f>
        <v>0</v>
      </c>
      <c r="K170" s="210">
        <f>K171+K172+K173+K174</f>
        <v>2332.6999999999998</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6" t="s">
        <v>17</v>
      </c>
      <c r="Y170" s="226" t="s">
        <v>17</v>
      </c>
      <c r="Z170" s="226" t="s">
        <v>17</v>
      </c>
      <c r="AA170" s="226" t="s">
        <v>17</v>
      </c>
      <c r="AB170" s="226" t="s">
        <v>17</v>
      </c>
      <c r="AC170" s="226" t="s">
        <v>17</v>
      </c>
      <c r="AD170" s="226" t="s">
        <v>17</v>
      </c>
      <c r="AE170" s="226" t="s">
        <v>17</v>
      </c>
      <c r="AF170" s="226" t="s">
        <v>17</v>
      </c>
      <c r="AG170" s="226" t="s">
        <v>17</v>
      </c>
      <c r="AH170" s="226" t="s">
        <v>17</v>
      </c>
    </row>
    <row r="171" spans="1:34" s="215" customFormat="1" ht="60" customHeight="1" x14ac:dyDescent="0.25">
      <c r="A171" s="216" t="s">
        <v>577</v>
      </c>
      <c r="B171" s="227" t="s">
        <v>142</v>
      </c>
      <c r="C171" s="354" t="s">
        <v>652</v>
      </c>
      <c r="D171" s="354" t="s">
        <v>530</v>
      </c>
      <c r="E171" s="228"/>
      <c r="F171" s="181">
        <v>44562</v>
      </c>
      <c r="G171" s="269">
        <v>45657</v>
      </c>
      <c r="H171" s="214">
        <f t="shared" si="64"/>
        <v>2115</v>
      </c>
      <c r="I171" s="214">
        <v>0</v>
      </c>
      <c r="J171" s="214">
        <v>0</v>
      </c>
      <c r="K171" s="214">
        <v>2115</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29" t="s">
        <v>17</v>
      </c>
      <c r="Y171" s="229" t="s">
        <v>17</v>
      </c>
      <c r="Z171" s="229" t="s">
        <v>17</v>
      </c>
      <c r="AA171" s="229" t="s">
        <v>17</v>
      </c>
      <c r="AB171" s="229" t="s">
        <v>17</v>
      </c>
      <c r="AC171" s="229" t="s">
        <v>17</v>
      </c>
      <c r="AD171" s="229" t="s">
        <v>17</v>
      </c>
      <c r="AE171" s="229" t="s">
        <v>17</v>
      </c>
      <c r="AF171" s="229" t="s">
        <v>17</v>
      </c>
      <c r="AG171" s="229" t="s">
        <v>17</v>
      </c>
      <c r="AH171" s="229" t="s">
        <v>17</v>
      </c>
    </row>
    <row r="172" spans="1:34" s="215" customFormat="1" ht="41.25" customHeight="1" x14ac:dyDescent="0.25">
      <c r="A172" s="230" t="s">
        <v>578</v>
      </c>
      <c r="B172" s="117" t="s">
        <v>456</v>
      </c>
      <c r="C172" s="354"/>
      <c r="D172" s="354"/>
      <c r="E172" s="231"/>
      <c r="F172" s="181">
        <v>44562</v>
      </c>
      <c r="G172" s="269">
        <v>45657</v>
      </c>
      <c r="H172" s="214">
        <f t="shared" ref="H172" si="66">I172+J172+K172+L172</f>
        <v>217.7</v>
      </c>
      <c r="I172" s="214">
        <v>0</v>
      </c>
      <c r="J172" s="214"/>
      <c r="K172" s="214">
        <v>217.7</v>
      </c>
      <c r="L172" s="214">
        <v>0</v>
      </c>
      <c r="M172" s="214">
        <f>O172+P172</f>
        <v>200</v>
      </c>
      <c r="N172" s="214">
        <v>0</v>
      </c>
      <c r="O172" s="214">
        <v>0</v>
      </c>
      <c r="P172" s="214">
        <v>200</v>
      </c>
      <c r="Q172" s="214">
        <v>0</v>
      </c>
      <c r="R172" s="214">
        <f>T172+U172</f>
        <v>200</v>
      </c>
      <c r="S172" s="214">
        <v>0</v>
      </c>
      <c r="T172" s="214">
        <v>0</v>
      </c>
      <c r="U172" s="214">
        <v>200</v>
      </c>
      <c r="V172" s="214">
        <v>0</v>
      </c>
      <c r="W172" s="213" t="s">
        <v>17</v>
      </c>
      <c r="X172" s="229" t="s">
        <v>17</v>
      </c>
      <c r="Y172" s="229" t="s">
        <v>17</v>
      </c>
      <c r="Z172" s="229" t="s">
        <v>17</v>
      </c>
      <c r="AA172" s="229" t="s">
        <v>17</v>
      </c>
      <c r="AB172" s="229" t="s">
        <v>17</v>
      </c>
      <c r="AC172" s="229" t="s">
        <v>17</v>
      </c>
      <c r="AD172" s="229" t="s">
        <v>17</v>
      </c>
      <c r="AE172" s="229" t="s">
        <v>17</v>
      </c>
      <c r="AF172" s="229" t="s">
        <v>17</v>
      </c>
      <c r="AG172" s="229" t="s">
        <v>17</v>
      </c>
      <c r="AH172" s="229" t="s">
        <v>17</v>
      </c>
    </row>
    <row r="173" spans="1:34" s="215" customFormat="1" ht="56.25" customHeight="1" x14ac:dyDescent="0.25">
      <c r="A173" s="216"/>
      <c r="B173" s="117" t="s">
        <v>572</v>
      </c>
      <c r="C173" s="354"/>
      <c r="D173" s="354"/>
      <c r="E173" s="232"/>
      <c r="F173" s="408" t="s">
        <v>401</v>
      </c>
      <c r="G173" s="409"/>
      <c r="H173" s="233"/>
      <c r="I173" s="233"/>
      <c r="J173" s="233"/>
      <c r="K173" s="233"/>
      <c r="L173" s="233"/>
      <c r="M173" s="233"/>
      <c r="N173" s="233"/>
      <c r="O173" s="233"/>
      <c r="P173" s="233"/>
      <c r="Q173" s="233"/>
      <c r="R173" s="233"/>
      <c r="S173" s="233"/>
      <c r="T173" s="233"/>
      <c r="U173" s="233"/>
      <c r="V173" s="233"/>
      <c r="W173" s="229"/>
      <c r="X173" s="229"/>
      <c r="Y173" s="229"/>
      <c r="Z173" s="229" t="s">
        <v>17</v>
      </c>
      <c r="AA173" s="229"/>
      <c r="AB173" s="229"/>
      <c r="AC173" s="229"/>
      <c r="AD173" s="229" t="s">
        <v>17</v>
      </c>
      <c r="AE173" s="229"/>
      <c r="AF173" s="229"/>
      <c r="AG173" s="229"/>
      <c r="AH173" s="229" t="s">
        <v>17</v>
      </c>
    </row>
    <row r="174" spans="1:34" s="215" customFormat="1" ht="41.25" customHeight="1" x14ac:dyDescent="0.25">
      <c r="A174" s="230" t="s">
        <v>579</v>
      </c>
      <c r="B174" s="117" t="s">
        <v>457</v>
      </c>
      <c r="C174" s="232"/>
      <c r="D174" s="232"/>
      <c r="E174" s="247"/>
      <c r="F174" s="181">
        <v>44562</v>
      </c>
      <c r="G174" s="269">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29"/>
      <c r="Y174" s="229" t="s">
        <v>17</v>
      </c>
      <c r="Z174" s="229" t="s">
        <v>17</v>
      </c>
      <c r="AA174" s="229"/>
      <c r="AB174" s="229"/>
      <c r="AC174" s="229"/>
      <c r="AD174" s="229"/>
      <c r="AE174" s="229"/>
      <c r="AF174" s="229"/>
      <c r="AG174" s="229"/>
      <c r="AH174" s="229"/>
    </row>
    <row r="175" spans="1:34" s="215" customFormat="1" ht="60.75" customHeight="1" x14ac:dyDescent="0.25">
      <c r="A175" s="230"/>
      <c r="B175" s="117" t="s">
        <v>715</v>
      </c>
      <c r="C175" s="232"/>
      <c r="D175" s="232"/>
      <c r="E175" s="247"/>
      <c r="F175" s="182"/>
      <c r="G175" s="182"/>
      <c r="H175" s="214"/>
      <c r="I175" s="233"/>
      <c r="J175" s="233"/>
      <c r="K175" s="233"/>
      <c r="L175" s="233"/>
      <c r="M175" s="233"/>
      <c r="N175" s="233"/>
      <c r="O175" s="233"/>
      <c r="P175" s="233"/>
      <c r="Q175" s="233"/>
      <c r="R175" s="233"/>
      <c r="S175" s="233"/>
      <c r="T175" s="233"/>
      <c r="U175" s="233"/>
      <c r="V175" s="233"/>
      <c r="W175" s="213"/>
      <c r="X175" s="229"/>
      <c r="Y175" s="229"/>
      <c r="Z175" s="229" t="s">
        <v>17</v>
      </c>
      <c r="AA175" s="229"/>
      <c r="AB175" s="229"/>
      <c r="AC175" s="229"/>
      <c r="AD175" s="229" t="s">
        <v>17</v>
      </c>
      <c r="AE175" s="229"/>
      <c r="AF175" s="229"/>
      <c r="AG175" s="229"/>
      <c r="AH175" s="229" t="s">
        <v>17</v>
      </c>
    </row>
    <row r="176" spans="1:34" s="215" customFormat="1" ht="124.5" customHeight="1" x14ac:dyDescent="0.25">
      <c r="A176" s="260"/>
      <c r="B176" s="300" t="s">
        <v>787</v>
      </c>
      <c r="C176" s="290"/>
      <c r="D176" s="292"/>
      <c r="E176" s="225"/>
      <c r="F176" s="181">
        <v>44562</v>
      </c>
      <c r="G176" s="289">
        <v>45657</v>
      </c>
      <c r="H176" s="214">
        <f t="shared" ref="H176:H182" si="70">J176+K176</f>
        <v>49.099999999999994</v>
      </c>
      <c r="I176" s="233"/>
      <c r="J176" s="233">
        <f>J177+J178</f>
        <v>49.099999999999994</v>
      </c>
      <c r="K176" s="233">
        <v>0</v>
      </c>
      <c r="L176" s="233"/>
      <c r="M176" s="233">
        <f t="shared" ref="M176:M182" si="71">O176+P176</f>
        <v>50.599999999999994</v>
      </c>
      <c r="N176" s="233"/>
      <c r="O176" s="233">
        <f>O177+O178</f>
        <v>50.599999999999994</v>
      </c>
      <c r="P176" s="233">
        <v>0</v>
      </c>
      <c r="Q176" s="233"/>
      <c r="R176" s="233">
        <f t="shared" ref="R176:R182" si="72">T176+U176</f>
        <v>50.599999999999994</v>
      </c>
      <c r="S176" s="233"/>
      <c r="T176" s="233">
        <f>T177+T178</f>
        <v>50.599999999999994</v>
      </c>
      <c r="U176" s="233">
        <v>0</v>
      </c>
      <c r="V176" s="233"/>
      <c r="W176" s="213" t="s">
        <v>17</v>
      </c>
      <c r="X176" s="229" t="s">
        <v>17</v>
      </c>
      <c r="Y176" s="229" t="s">
        <v>17</v>
      </c>
      <c r="Z176" s="229" t="s">
        <v>17</v>
      </c>
      <c r="AA176" s="229" t="s">
        <v>17</v>
      </c>
      <c r="AB176" s="229" t="s">
        <v>17</v>
      </c>
      <c r="AC176" s="229" t="s">
        <v>17</v>
      </c>
      <c r="AD176" s="229" t="s">
        <v>17</v>
      </c>
      <c r="AE176" s="229" t="s">
        <v>17</v>
      </c>
      <c r="AF176" s="229" t="s">
        <v>17</v>
      </c>
      <c r="AG176" s="229" t="s">
        <v>17</v>
      </c>
      <c r="AH176" s="229" t="s">
        <v>17</v>
      </c>
    </row>
    <row r="177" spans="1:36" s="215" customFormat="1" ht="126" customHeight="1" x14ac:dyDescent="0.25">
      <c r="A177" s="260"/>
      <c r="B177" s="301"/>
      <c r="C177" s="293" t="s">
        <v>792</v>
      </c>
      <c r="D177" s="292" t="s">
        <v>793</v>
      </c>
      <c r="E177" s="225"/>
      <c r="F177" s="181">
        <v>44562</v>
      </c>
      <c r="G177" s="294">
        <v>45657</v>
      </c>
      <c r="H177" s="214">
        <f t="shared" si="70"/>
        <v>32.699999999999996</v>
      </c>
      <c r="I177" s="233"/>
      <c r="J177" s="233">
        <f>J179+J181</f>
        <v>32.699999999999996</v>
      </c>
      <c r="K177" s="233">
        <f>K179+K181</f>
        <v>0</v>
      </c>
      <c r="L177" s="233"/>
      <c r="M177" s="233">
        <f t="shared" si="71"/>
        <v>33.699999999999996</v>
      </c>
      <c r="N177" s="233"/>
      <c r="O177" s="233">
        <f>O179+O181</f>
        <v>33.699999999999996</v>
      </c>
      <c r="P177" s="233">
        <f>P179+P181</f>
        <v>0</v>
      </c>
      <c r="Q177" s="233"/>
      <c r="R177" s="233">
        <f t="shared" si="72"/>
        <v>33.699999999999996</v>
      </c>
      <c r="S177" s="233"/>
      <c r="T177" s="233">
        <f>T179+T181</f>
        <v>33.699999999999996</v>
      </c>
      <c r="U177" s="233">
        <f>U179+U181</f>
        <v>0</v>
      </c>
      <c r="V177" s="233"/>
      <c r="W177" s="213"/>
      <c r="X177" s="229"/>
      <c r="Y177" s="229"/>
      <c r="Z177" s="229"/>
      <c r="AA177" s="229"/>
      <c r="AB177" s="229"/>
      <c r="AC177" s="229"/>
      <c r="AD177" s="229"/>
      <c r="AE177" s="229"/>
      <c r="AF177" s="229"/>
      <c r="AG177" s="229"/>
      <c r="AH177" s="229"/>
    </row>
    <row r="178" spans="1:36" s="215" customFormat="1" ht="111" customHeight="1" x14ac:dyDescent="0.25">
      <c r="A178" s="260"/>
      <c r="B178" s="297"/>
      <c r="C178" s="293" t="s">
        <v>652</v>
      </c>
      <c r="D178" s="292" t="s">
        <v>790</v>
      </c>
      <c r="E178" s="225"/>
      <c r="F178" s="181">
        <v>44562</v>
      </c>
      <c r="G178" s="294">
        <v>45657</v>
      </c>
      <c r="H178" s="214">
        <f t="shared" si="70"/>
        <v>16.399999999999999</v>
      </c>
      <c r="I178" s="233"/>
      <c r="J178" s="233">
        <f>J180+J182</f>
        <v>16.399999999999999</v>
      </c>
      <c r="K178" s="233">
        <f>K180+K182</f>
        <v>0</v>
      </c>
      <c r="L178" s="233"/>
      <c r="M178" s="233">
        <f t="shared" si="71"/>
        <v>16.899999999999999</v>
      </c>
      <c r="N178" s="233"/>
      <c r="O178" s="233">
        <f>O180+O182</f>
        <v>16.899999999999999</v>
      </c>
      <c r="P178" s="233">
        <f>P180+P182</f>
        <v>0</v>
      </c>
      <c r="Q178" s="233"/>
      <c r="R178" s="233">
        <f t="shared" si="72"/>
        <v>16.899999999999999</v>
      </c>
      <c r="S178" s="233"/>
      <c r="T178" s="233">
        <f>T180+T182</f>
        <v>16.899999999999999</v>
      </c>
      <c r="U178" s="233">
        <f>U180+U182</f>
        <v>0</v>
      </c>
      <c r="V178" s="233"/>
      <c r="W178" s="213"/>
      <c r="X178" s="229"/>
      <c r="Y178" s="229"/>
      <c r="Z178" s="229"/>
      <c r="AA178" s="229"/>
      <c r="AB178" s="229"/>
      <c r="AC178" s="229"/>
      <c r="AD178" s="229"/>
      <c r="AE178" s="229"/>
      <c r="AF178" s="229"/>
      <c r="AG178" s="229"/>
      <c r="AH178" s="229"/>
    </row>
    <row r="179" spans="1:36" s="215" customFormat="1" ht="129.75" customHeight="1" x14ac:dyDescent="0.25">
      <c r="A179" s="298"/>
      <c r="B179" s="296" t="s">
        <v>727</v>
      </c>
      <c r="C179" s="291" t="s">
        <v>792</v>
      </c>
      <c r="D179" s="295" t="s">
        <v>791</v>
      </c>
      <c r="E179" s="225"/>
      <c r="F179" s="181">
        <v>44562</v>
      </c>
      <c r="G179" s="289">
        <v>45657</v>
      </c>
      <c r="H179" s="214">
        <f t="shared" si="70"/>
        <v>32.299999999999997</v>
      </c>
      <c r="I179" s="233"/>
      <c r="J179" s="233">
        <v>32.299999999999997</v>
      </c>
      <c r="K179" s="233">
        <v>0</v>
      </c>
      <c r="L179" s="233"/>
      <c r="M179" s="233">
        <f t="shared" si="71"/>
        <v>33.299999999999997</v>
      </c>
      <c r="N179" s="233"/>
      <c r="O179" s="233">
        <v>33.299999999999997</v>
      </c>
      <c r="P179" s="233">
        <v>0</v>
      </c>
      <c r="Q179" s="233"/>
      <c r="R179" s="233">
        <f t="shared" si="72"/>
        <v>33.299999999999997</v>
      </c>
      <c r="S179" s="233"/>
      <c r="T179" s="233">
        <v>33.299999999999997</v>
      </c>
      <c r="U179" s="233">
        <v>0</v>
      </c>
      <c r="V179" s="233"/>
      <c r="W179" s="213" t="s">
        <v>17</v>
      </c>
      <c r="X179" s="229" t="s">
        <v>17</v>
      </c>
      <c r="Y179" s="229" t="s">
        <v>17</v>
      </c>
      <c r="Z179" s="229" t="s">
        <v>17</v>
      </c>
      <c r="AA179" s="229" t="s">
        <v>17</v>
      </c>
      <c r="AB179" s="229" t="s">
        <v>17</v>
      </c>
      <c r="AC179" s="229" t="s">
        <v>17</v>
      </c>
      <c r="AD179" s="229" t="s">
        <v>17</v>
      </c>
      <c r="AE179" s="229" t="s">
        <v>17</v>
      </c>
      <c r="AF179" s="229" t="s">
        <v>17</v>
      </c>
      <c r="AG179" s="229" t="s">
        <v>17</v>
      </c>
      <c r="AH179" s="229" t="s">
        <v>17</v>
      </c>
    </row>
    <row r="180" spans="1:36" s="215" customFormat="1" ht="129.75" customHeight="1" x14ac:dyDescent="0.25">
      <c r="A180" s="299"/>
      <c r="B180" s="297"/>
      <c r="C180" s="293" t="s">
        <v>652</v>
      </c>
      <c r="D180" s="295" t="s">
        <v>790</v>
      </c>
      <c r="E180" s="225"/>
      <c r="F180" s="181">
        <v>44562</v>
      </c>
      <c r="G180" s="294">
        <v>45657</v>
      </c>
      <c r="H180" s="214">
        <f t="shared" si="70"/>
        <v>16.2</v>
      </c>
      <c r="I180" s="233"/>
      <c r="J180" s="233">
        <v>16.2</v>
      </c>
      <c r="K180" s="233">
        <v>0</v>
      </c>
      <c r="L180" s="233"/>
      <c r="M180" s="233">
        <f t="shared" si="71"/>
        <v>16.7</v>
      </c>
      <c r="N180" s="233"/>
      <c r="O180" s="233">
        <v>16.7</v>
      </c>
      <c r="P180" s="233">
        <v>0</v>
      </c>
      <c r="Q180" s="233"/>
      <c r="R180" s="233">
        <f t="shared" si="72"/>
        <v>16.7</v>
      </c>
      <c r="S180" s="233"/>
      <c r="T180" s="233">
        <v>16.7</v>
      </c>
      <c r="U180" s="233">
        <v>0</v>
      </c>
      <c r="V180" s="233"/>
      <c r="W180" s="213"/>
      <c r="X180" s="229"/>
      <c r="Y180" s="229"/>
      <c r="Z180" s="229"/>
      <c r="AA180" s="229"/>
      <c r="AB180" s="229"/>
      <c r="AC180" s="229"/>
      <c r="AD180" s="229"/>
      <c r="AE180" s="229"/>
      <c r="AF180" s="229"/>
      <c r="AG180" s="229"/>
      <c r="AH180" s="229"/>
    </row>
    <row r="181" spans="1:36" s="215" customFormat="1" ht="129.75" customHeight="1" x14ac:dyDescent="0.25">
      <c r="A181" s="260"/>
      <c r="B181" s="296" t="s">
        <v>726</v>
      </c>
      <c r="C181" s="293" t="s">
        <v>792</v>
      </c>
      <c r="D181" s="295" t="s">
        <v>791</v>
      </c>
      <c r="E181" s="225"/>
      <c r="F181" s="181">
        <v>44562</v>
      </c>
      <c r="G181" s="289">
        <v>45657</v>
      </c>
      <c r="H181" s="214">
        <f t="shared" si="70"/>
        <v>0.4</v>
      </c>
      <c r="I181" s="233"/>
      <c r="J181" s="233">
        <v>0.4</v>
      </c>
      <c r="K181" s="233">
        <v>0</v>
      </c>
      <c r="L181" s="233"/>
      <c r="M181" s="233">
        <f t="shared" si="71"/>
        <v>0.4</v>
      </c>
      <c r="N181" s="233"/>
      <c r="O181" s="233">
        <v>0.4</v>
      </c>
      <c r="P181" s="233">
        <v>0</v>
      </c>
      <c r="Q181" s="233"/>
      <c r="R181" s="233">
        <f t="shared" si="72"/>
        <v>0.4</v>
      </c>
      <c r="S181" s="233"/>
      <c r="T181" s="233">
        <v>0.4</v>
      </c>
      <c r="U181" s="233">
        <v>0</v>
      </c>
      <c r="V181" s="233"/>
      <c r="W181" s="213" t="s">
        <v>17</v>
      </c>
      <c r="X181" s="229" t="s">
        <v>17</v>
      </c>
      <c r="Y181" s="229" t="s">
        <v>17</v>
      </c>
      <c r="Z181" s="229" t="s">
        <v>17</v>
      </c>
      <c r="AA181" s="229" t="s">
        <v>17</v>
      </c>
      <c r="AB181" s="229" t="s">
        <v>17</v>
      </c>
      <c r="AC181" s="229" t="s">
        <v>17</v>
      </c>
      <c r="AD181" s="229" t="s">
        <v>17</v>
      </c>
      <c r="AE181" s="229" t="s">
        <v>17</v>
      </c>
      <c r="AF181" s="229" t="s">
        <v>17</v>
      </c>
      <c r="AG181" s="229" t="s">
        <v>17</v>
      </c>
      <c r="AH181" s="229" t="s">
        <v>17</v>
      </c>
    </row>
    <row r="182" spans="1:36" s="215" customFormat="1" ht="108.75" customHeight="1" x14ac:dyDescent="0.25">
      <c r="A182" s="260"/>
      <c r="B182" s="297"/>
      <c r="C182" s="293" t="s">
        <v>652</v>
      </c>
      <c r="D182" s="295" t="s">
        <v>790</v>
      </c>
      <c r="E182" s="225"/>
      <c r="F182" s="181"/>
      <c r="G182" s="294"/>
      <c r="H182" s="214">
        <f t="shared" si="70"/>
        <v>0.2</v>
      </c>
      <c r="I182" s="233"/>
      <c r="J182" s="233">
        <v>0.2</v>
      </c>
      <c r="K182" s="233">
        <v>0</v>
      </c>
      <c r="L182" s="233"/>
      <c r="M182" s="233">
        <f t="shared" si="71"/>
        <v>0.2</v>
      </c>
      <c r="N182" s="233"/>
      <c r="O182" s="233">
        <v>0.2</v>
      </c>
      <c r="P182" s="233">
        <v>0</v>
      </c>
      <c r="Q182" s="233"/>
      <c r="R182" s="233">
        <f t="shared" si="72"/>
        <v>0.2</v>
      </c>
      <c r="S182" s="233"/>
      <c r="T182" s="233">
        <v>0.2</v>
      </c>
      <c r="U182" s="233">
        <v>0</v>
      </c>
      <c r="V182" s="233"/>
      <c r="W182" s="213"/>
      <c r="X182" s="229"/>
      <c r="Y182" s="229"/>
      <c r="Z182" s="229"/>
      <c r="AA182" s="229"/>
      <c r="AB182" s="229"/>
      <c r="AC182" s="229"/>
      <c r="AD182" s="229"/>
      <c r="AE182" s="229"/>
      <c r="AF182" s="229"/>
      <c r="AG182" s="229"/>
      <c r="AH182" s="229"/>
    </row>
    <row r="183" spans="1:36" s="215" customFormat="1" ht="57.75" customHeight="1" x14ac:dyDescent="0.25">
      <c r="A183" s="260"/>
      <c r="B183" s="117" t="s">
        <v>725</v>
      </c>
      <c r="C183" s="290"/>
      <c r="D183" s="290"/>
      <c r="E183" s="225"/>
      <c r="F183" s="182"/>
      <c r="G183" s="183"/>
      <c r="H183" s="214"/>
      <c r="I183" s="233"/>
      <c r="J183" s="233"/>
      <c r="K183" s="233"/>
      <c r="L183" s="233"/>
      <c r="M183" s="233"/>
      <c r="N183" s="233"/>
      <c r="O183" s="233"/>
      <c r="P183" s="233"/>
      <c r="Q183" s="233"/>
      <c r="R183" s="233"/>
      <c r="S183" s="233"/>
      <c r="T183" s="233"/>
      <c r="U183" s="233"/>
      <c r="V183" s="233"/>
      <c r="W183" s="213"/>
      <c r="X183" s="229"/>
      <c r="Y183" s="229"/>
      <c r="Z183" s="229" t="s">
        <v>17</v>
      </c>
      <c r="AA183" s="229"/>
      <c r="AB183" s="229"/>
      <c r="AC183" s="229"/>
      <c r="AD183" s="229" t="s">
        <v>17</v>
      </c>
      <c r="AE183" s="229"/>
      <c r="AF183" s="229"/>
      <c r="AG183" s="229"/>
      <c r="AH183" s="229" t="s">
        <v>17</v>
      </c>
    </row>
    <row r="184" spans="1:36" s="215" customFormat="1" ht="99" customHeight="1" x14ac:dyDescent="0.25">
      <c r="A184" s="243" t="s">
        <v>580</v>
      </c>
      <c r="B184" s="150" t="s">
        <v>451</v>
      </c>
      <c r="C184" s="302" t="s">
        <v>652</v>
      </c>
      <c r="D184" s="317" t="s">
        <v>455</v>
      </c>
      <c r="E184" s="317" t="s">
        <v>159</v>
      </c>
      <c r="F184" s="179">
        <v>44562</v>
      </c>
      <c r="G184" s="180">
        <v>45657</v>
      </c>
      <c r="H184" s="210">
        <f>H185</f>
        <v>4600</v>
      </c>
      <c r="I184" s="245"/>
      <c r="J184" s="245">
        <f>J185</f>
        <v>0</v>
      </c>
      <c r="K184" s="245">
        <f>K185</f>
        <v>4600</v>
      </c>
      <c r="L184" s="245"/>
      <c r="M184" s="245">
        <f>M185</f>
        <v>4600</v>
      </c>
      <c r="N184" s="245"/>
      <c r="O184" s="245">
        <f>O185</f>
        <v>0</v>
      </c>
      <c r="P184" s="245">
        <f>P185</f>
        <v>4600</v>
      </c>
      <c r="Q184" s="245"/>
      <c r="R184" s="245">
        <f>R185</f>
        <v>4600</v>
      </c>
      <c r="S184" s="245"/>
      <c r="T184" s="245">
        <f>T185</f>
        <v>0</v>
      </c>
      <c r="U184" s="245">
        <f>U185</f>
        <v>4600</v>
      </c>
      <c r="V184" s="233"/>
      <c r="W184" s="213" t="s">
        <v>17</v>
      </c>
      <c r="X184" s="229" t="s">
        <v>17</v>
      </c>
      <c r="Y184" s="229" t="s">
        <v>17</v>
      </c>
      <c r="Z184" s="229" t="s">
        <v>17</v>
      </c>
      <c r="AA184" s="229" t="s">
        <v>17</v>
      </c>
      <c r="AB184" s="229" t="s">
        <v>17</v>
      </c>
      <c r="AC184" s="229" t="s">
        <v>17</v>
      </c>
      <c r="AD184" s="229" t="s">
        <v>17</v>
      </c>
      <c r="AE184" s="229" t="s">
        <v>17</v>
      </c>
      <c r="AF184" s="229" t="s">
        <v>17</v>
      </c>
      <c r="AG184" s="229" t="s">
        <v>17</v>
      </c>
      <c r="AH184" s="229" t="s">
        <v>17</v>
      </c>
    </row>
    <row r="185" spans="1:36" s="215" customFormat="1" ht="91.5" customHeight="1" x14ac:dyDescent="0.25">
      <c r="A185" s="230" t="s">
        <v>438</v>
      </c>
      <c r="B185" s="117" t="s">
        <v>452</v>
      </c>
      <c r="C185" s="303"/>
      <c r="D185" s="318"/>
      <c r="E185" s="393"/>
      <c r="F185" s="181">
        <v>44562</v>
      </c>
      <c r="G185" s="269">
        <v>45657</v>
      </c>
      <c r="H185" s="214">
        <f>J185+K185</f>
        <v>4600</v>
      </c>
      <c r="I185" s="233"/>
      <c r="J185" s="233">
        <v>0</v>
      </c>
      <c r="K185" s="233">
        <v>4600</v>
      </c>
      <c r="L185" s="233"/>
      <c r="M185" s="233">
        <f>O185+P185</f>
        <v>4600</v>
      </c>
      <c r="N185" s="233"/>
      <c r="O185" s="233">
        <v>0</v>
      </c>
      <c r="P185" s="233">
        <v>4600</v>
      </c>
      <c r="Q185" s="233"/>
      <c r="R185" s="233">
        <f>T185+U185</f>
        <v>4600</v>
      </c>
      <c r="S185" s="233"/>
      <c r="T185" s="233">
        <v>0</v>
      </c>
      <c r="U185" s="233">
        <v>4600</v>
      </c>
      <c r="V185" s="233"/>
      <c r="W185" s="213" t="s">
        <v>17</v>
      </c>
      <c r="X185" s="229" t="s">
        <v>17</v>
      </c>
      <c r="Y185" s="229" t="s">
        <v>17</v>
      </c>
      <c r="Z185" s="229" t="s">
        <v>17</v>
      </c>
      <c r="AA185" s="229" t="s">
        <v>17</v>
      </c>
      <c r="AB185" s="229" t="s">
        <v>17</v>
      </c>
      <c r="AC185" s="229" t="s">
        <v>17</v>
      </c>
      <c r="AD185" s="229" t="s">
        <v>17</v>
      </c>
      <c r="AE185" s="229" t="s">
        <v>17</v>
      </c>
      <c r="AF185" s="229" t="s">
        <v>17</v>
      </c>
      <c r="AG185" s="229" t="s">
        <v>17</v>
      </c>
      <c r="AH185" s="229" t="s">
        <v>17</v>
      </c>
    </row>
    <row r="186" spans="1:36" s="215" customFormat="1" ht="66.75" customHeight="1" x14ac:dyDescent="0.25">
      <c r="A186" s="260"/>
      <c r="B186" s="117" t="s">
        <v>728</v>
      </c>
      <c r="C186" s="299"/>
      <c r="D186" s="319"/>
      <c r="E186" s="393"/>
      <c r="F186" s="182"/>
      <c r="G186" s="183"/>
      <c r="H186" s="214"/>
      <c r="I186" s="233"/>
      <c r="J186" s="233"/>
      <c r="K186" s="233"/>
      <c r="L186" s="233"/>
      <c r="M186" s="233"/>
      <c r="N186" s="233"/>
      <c r="O186" s="233"/>
      <c r="P186" s="233"/>
      <c r="Q186" s="233"/>
      <c r="R186" s="233"/>
      <c r="S186" s="233"/>
      <c r="T186" s="233"/>
      <c r="U186" s="233"/>
      <c r="V186" s="233"/>
      <c r="W186" s="213" t="s">
        <v>17</v>
      </c>
      <c r="X186" s="229" t="s">
        <v>17</v>
      </c>
      <c r="Y186" s="229" t="s">
        <v>17</v>
      </c>
      <c r="Z186" s="229" t="s">
        <v>17</v>
      </c>
      <c r="AA186" s="229" t="s">
        <v>17</v>
      </c>
      <c r="AB186" s="229" t="s">
        <v>17</v>
      </c>
      <c r="AC186" s="229" t="s">
        <v>17</v>
      </c>
      <c r="AD186" s="229" t="s">
        <v>17</v>
      </c>
      <c r="AE186" s="229" t="s">
        <v>17</v>
      </c>
      <c r="AF186" s="229" t="s">
        <v>17</v>
      </c>
      <c r="AG186" s="229" t="s">
        <v>17</v>
      </c>
      <c r="AH186" s="229" t="s">
        <v>17</v>
      </c>
    </row>
    <row r="187" spans="1:36" s="215" customFormat="1" ht="92.25" customHeight="1" x14ac:dyDescent="0.25">
      <c r="A187" s="244" t="s">
        <v>581</v>
      </c>
      <c r="B187" s="150" t="s">
        <v>453</v>
      </c>
      <c r="C187" s="317" t="s">
        <v>652</v>
      </c>
      <c r="D187" s="317" t="s">
        <v>455</v>
      </c>
      <c r="E187" s="393"/>
      <c r="F187" s="179">
        <v>44562</v>
      </c>
      <c r="G187" s="180">
        <v>45657</v>
      </c>
      <c r="H187" s="210">
        <f>J187+K187</f>
        <v>0</v>
      </c>
      <c r="I187" s="245"/>
      <c r="J187" s="245">
        <f>J188</f>
        <v>0</v>
      </c>
      <c r="K187" s="245">
        <f>K188</f>
        <v>0</v>
      </c>
      <c r="L187" s="245"/>
      <c r="M187" s="245">
        <v>0</v>
      </c>
      <c r="N187" s="245"/>
      <c r="O187" s="245">
        <f>O188</f>
        <v>0</v>
      </c>
      <c r="P187" s="245">
        <f>P188</f>
        <v>0</v>
      </c>
      <c r="Q187" s="245"/>
      <c r="R187" s="245">
        <f>T187+U187</f>
        <v>0</v>
      </c>
      <c r="S187" s="245"/>
      <c r="T187" s="245">
        <f>T188</f>
        <v>0</v>
      </c>
      <c r="U187" s="245">
        <f>U188</f>
        <v>0</v>
      </c>
      <c r="V187" s="233"/>
      <c r="W187" s="213" t="s">
        <v>17</v>
      </c>
      <c r="X187" s="229" t="s">
        <v>17</v>
      </c>
      <c r="Y187" s="229" t="s">
        <v>17</v>
      </c>
      <c r="Z187" s="229" t="s">
        <v>17</v>
      </c>
      <c r="AA187" s="229" t="s">
        <v>17</v>
      </c>
      <c r="AB187" s="229" t="s">
        <v>17</v>
      </c>
      <c r="AC187" s="229" t="s">
        <v>17</v>
      </c>
      <c r="AD187" s="229" t="s">
        <v>17</v>
      </c>
      <c r="AE187" s="229" t="s">
        <v>17</v>
      </c>
      <c r="AF187" s="229" t="s">
        <v>17</v>
      </c>
      <c r="AG187" s="229" t="s">
        <v>17</v>
      </c>
      <c r="AH187" s="229" t="s">
        <v>17</v>
      </c>
    </row>
    <row r="188" spans="1:36" s="215" customFormat="1" ht="91.5" customHeight="1" x14ac:dyDescent="0.25">
      <c r="A188" s="243" t="s">
        <v>473</v>
      </c>
      <c r="B188" s="117" t="s">
        <v>454</v>
      </c>
      <c r="C188" s="318"/>
      <c r="D188" s="318"/>
      <c r="E188" s="393"/>
      <c r="F188" s="181">
        <v>44562</v>
      </c>
      <c r="G188" s="269">
        <v>45657</v>
      </c>
      <c r="H188" s="214">
        <f>K188</f>
        <v>0</v>
      </c>
      <c r="I188" s="233"/>
      <c r="J188" s="233">
        <v>0</v>
      </c>
      <c r="K188" s="233">
        <v>0</v>
      </c>
      <c r="L188" s="233"/>
      <c r="M188" s="233">
        <f>O188+P188</f>
        <v>0</v>
      </c>
      <c r="N188" s="233"/>
      <c r="O188" s="233">
        <v>0</v>
      </c>
      <c r="P188" s="233">
        <v>0</v>
      </c>
      <c r="Q188" s="233"/>
      <c r="R188" s="233">
        <f>T188+U188</f>
        <v>0</v>
      </c>
      <c r="S188" s="233"/>
      <c r="T188" s="233">
        <v>0</v>
      </c>
      <c r="U188" s="233">
        <v>0</v>
      </c>
      <c r="V188" s="233"/>
      <c r="W188" s="213" t="s">
        <v>17</v>
      </c>
      <c r="X188" s="229" t="s">
        <v>17</v>
      </c>
      <c r="Y188" s="229" t="s">
        <v>17</v>
      </c>
      <c r="Z188" s="229" t="s">
        <v>17</v>
      </c>
      <c r="AA188" s="229" t="s">
        <v>17</v>
      </c>
      <c r="AB188" s="229" t="s">
        <v>17</v>
      </c>
      <c r="AC188" s="229" t="s">
        <v>17</v>
      </c>
      <c r="AD188" s="229" t="s">
        <v>17</v>
      </c>
      <c r="AE188" s="229" t="s">
        <v>17</v>
      </c>
      <c r="AF188" s="229" t="s">
        <v>17</v>
      </c>
      <c r="AG188" s="229" t="s">
        <v>17</v>
      </c>
      <c r="AH188" s="229" t="s">
        <v>17</v>
      </c>
    </row>
    <row r="189" spans="1:36" s="215" customFormat="1" ht="96" customHeight="1" x14ac:dyDescent="0.25">
      <c r="A189" s="243"/>
      <c r="B189" s="117" t="s">
        <v>729</v>
      </c>
      <c r="C189" s="319"/>
      <c r="D189" s="319"/>
      <c r="E189" s="319"/>
      <c r="F189" s="181">
        <v>44562</v>
      </c>
      <c r="G189" s="269">
        <v>45657</v>
      </c>
      <c r="H189" s="214"/>
      <c r="I189" s="233"/>
      <c r="J189" s="233"/>
      <c r="K189" s="233"/>
      <c r="L189" s="233"/>
      <c r="M189" s="233"/>
      <c r="N189" s="233"/>
      <c r="O189" s="233"/>
      <c r="P189" s="233"/>
      <c r="Q189" s="233"/>
      <c r="R189" s="233"/>
      <c r="S189" s="233"/>
      <c r="T189" s="233"/>
      <c r="U189" s="233"/>
      <c r="V189" s="233"/>
      <c r="W189" s="213" t="s">
        <v>17</v>
      </c>
      <c r="X189" s="229" t="s">
        <v>17</v>
      </c>
      <c r="Y189" s="229" t="s">
        <v>17</v>
      </c>
      <c r="Z189" s="229" t="s">
        <v>17</v>
      </c>
      <c r="AA189" s="229" t="s">
        <v>17</v>
      </c>
      <c r="AB189" s="229" t="s">
        <v>17</v>
      </c>
      <c r="AC189" s="229" t="s">
        <v>17</v>
      </c>
      <c r="AD189" s="229" t="s">
        <v>17</v>
      </c>
      <c r="AE189" s="229" t="s">
        <v>17</v>
      </c>
      <c r="AF189" s="229" t="s">
        <v>17</v>
      </c>
      <c r="AG189" s="229" t="s">
        <v>17</v>
      </c>
      <c r="AH189" s="229" t="s">
        <v>17</v>
      </c>
    </row>
    <row r="190" spans="1:36" s="7" customFormat="1" ht="33.75" customHeight="1" x14ac:dyDescent="0.25">
      <c r="A190" s="371" t="s">
        <v>59</v>
      </c>
      <c r="B190" s="410"/>
      <c r="C190" s="410"/>
      <c r="D190" s="411"/>
      <c r="E190" s="110"/>
      <c r="F190" s="52"/>
      <c r="G190" s="53"/>
      <c r="H190" s="234">
        <f>H120+H135+H141+H146+H150+H158+H154+H162+H166+H170+H184+H187+H116+H176</f>
        <v>137328.80000000002</v>
      </c>
      <c r="I190" s="234">
        <f>I120+I135+I141+I150+I158+I166+I170</f>
        <v>0</v>
      </c>
      <c r="J190" s="234">
        <f>J120+J135+J141+J146+J150+J158+J154+J162+J166+J170+J184+J187+J176</f>
        <v>1452.1</v>
      </c>
      <c r="K190" s="234">
        <f>K120+K135+K141+K146+K150+K158+K154+K162+K166+K170+K184+K187+K116</f>
        <v>135876.70000000001</v>
      </c>
      <c r="L190" s="234">
        <f>L120+L135+L141+L150+L158+L166+L170</f>
        <v>0</v>
      </c>
      <c r="M190" s="234">
        <f>M120+M135+M141+M146+M150+M158+M154+M162+M166+M170+M184+M187+M116+M176</f>
        <v>110749.6</v>
      </c>
      <c r="N190" s="234">
        <f>N120+N135+N141+N146+N150+N158+N154+N162+N166+N170+N184+N187</f>
        <v>0</v>
      </c>
      <c r="O190" s="234">
        <f>O120+O135+O141+O146+O150+O158+O154+O162+O166+O170+O184+O187+O176</f>
        <v>1494.1999999999998</v>
      </c>
      <c r="P190" s="234">
        <f>P120+P135+P141+P146+P150+P158+P154+P162+P166+P170+P184+P187+P116</f>
        <v>109255.4</v>
      </c>
      <c r="Q190" s="234">
        <f>Q120+Q135+Q141+Q146+Q150+Q158+Q154+Q162+Q166+Q170+Q184+Q187</f>
        <v>0</v>
      </c>
      <c r="R190" s="234">
        <f>R120+R135+R141+R146+R150+R158+R154+R162+R166+R170+R184+R187+R116+R176</f>
        <v>110880</v>
      </c>
      <c r="S190" s="234">
        <f>S120+S135+S141+S146+S150+S158+S154+S162+S166+S170+S184+S187</f>
        <v>0</v>
      </c>
      <c r="T190" s="234">
        <f>T120+T135+T141+T146+T150+T158+T154+T162+T166+T170+T184+T187+T176</f>
        <v>1494.1999999999998</v>
      </c>
      <c r="U190" s="234">
        <f>U120+U135+U141+U146+U150+U158+U154+U162+U166+U170+U184+U187+U116</f>
        <v>109385.79999999999</v>
      </c>
      <c r="V190" s="234">
        <f>V120+V135+V141+V150+V158+V166+V170</f>
        <v>0</v>
      </c>
      <c r="W190" s="22"/>
      <c r="X190" s="22"/>
      <c r="Y190" s="22"/>
      <c r="Z190" s="22"/>
      <c r="AA190" s="22"/>
      <c r="AB190" s="22"/>
      <c r="AC190" s="22"/>
      <c r="AD190" s="22"/>
      <c r="AE190" s="22"/>
      <c r="AF190" s="22"/>
      <c r="AG190" s="22"/>
      <c r="AH190" s="22"/>
      <c r="AJ190" s="235"/>
    </row>
    <row r="191" spans="1:36" s="51" customFormat="1" ht="39.75" customHeight="1" x14ac:dyDescent="0.25">
      <c r="A191" s="311" t="s">
        <v>237</v>
      </c>
      <c r="B191" s="355"/>
      <c r="C191" s="355"/>
      <c r="D191" s="355"/>
      <c r="E191" s="355"/>
      <c r="F191" s="355"/>
      <c r="G191" s="355"/>
      <c r="H191" s="355"/>
      <c r="I191" s="355"/>
      <c r="J191" s="355"/>
      <c r="K191" s="355"/>
      <c r="L191" s="355"/>
      <c r="M191" s="355"/>
      <c r="N191" s="355"/>
      <c r="O191" s="355"/>
      <c r="P191" s="355"/>
      <c r="Q191" s="355"/>
      <c r="R191" s="355"/>
      <c r="S191" s="355"/>
      <c r="T191" s="355"/>
      <c r="U191" s="355"/>
      <c r="V191" s="355"/>
      <c r="W191" s="355"/>
      <c r="X191" s="355"/>
      <c r="Y191" s="355"/>
      <c r="Z191" s="355"/>
      <c r="AA191" s="355"/>
      <c r="AB191" s="355"/>
      <c r="AC191" s="355"/>
      <c r="AD191" s="355"/>
      <c r="AE191" s="355"/>
      <c r="AF191" s="355"/>
      <c r="AG191" s="355"/>
      <c r="AH191" s="356"/>
    </row>
    <row r="192" spans="1:36" s="3" customFormat="1" ht="31.5" customHeight="1" x14ac:dyDescent="0.25">
      <c r="A192" s="305" t="s">
        <v>555</v>
      </c>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7"/>
    </row>
    <row r="193" spans="1:34" s="2" customFormat="1" ht="126" x14ac:dyDescent="0.25">
      <c r="A193" s="20" t="s">
        <v>582</v>
      </c>
      <c r="B193" s="13" t="s">
        <v>62</v>
      </c>
      <c r="C193" s="302" t="s">
        <v>668</v>
      </c>
      <c r="D193" s="302" t="s">
        <v>672</v>
      </c>
      <c r="E193" s="302" t="s">
        <v>64</v>
      </c>
      <c r="F193" s="179">
        <v>44562</v>
      </c>
      <c r="G193" s="180">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474</v>
      </c>
      <c r="B194" s="4" t="s">
        <v>238</v>
      </c>
      <c r="C194" s="303"/>
      <c r="D194" s="303"/>
      <c r="E194" s="303"/>
      <c r="F194" s="181">
        <v>44562</v>
      </c>
      <c r="G194" s="269">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583</v>
      </c>
      <c r="B195" s="4" t="s">
        <v>250</v>
      </c>
      <c r="C195" s="303"/>
      <c r="D195" s="303"/>
      <c r="E195" s="303"/>
      <c r="F195" s="181">
        <v>44562</v>
      </c>
      <c r="G195" s="269">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730</v>
      </c>
      <c r="C196" s="304"/>
      <c r="D196" s="304"/>
      <c r="E196" s="304"/>
      <c r="F196" s="80" t="s">
        <v>400</v>
      </c>
      <c r="G196" s="80" t="s">
        <v>402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584</v>
      </c>
      <c r="B197" s="13" t="s">
        <v>63</v>
      </c>
      <c r="C197" s="302" t="s">
        <v>652</v>
      </c>
      <c r="D197" s="302" t="s">
        <v>673</v>
      </c>
      <c r="E197" s="302" t="s">
        <v>65</v>
      </c>
      <c r="F197" s="179">
        <v>44562</v>
      </c>
      <c r="G197" s="180">
        <v>45657</v>
      </c>
      <c r="H197" s="261">
        <f>I197+J197+K197+L197</f>
        <v>26</v>
      </c>
      <c r="I197" s="261">
        <f>I198+I199</f>
        <v>0</v>
      </c>
      <c r="J197" s="261">
        <f t="shared" ref="J197:L197" si="73">J198+J199</f>
        <v>0</v>
      </c>
      <c r="K197" s="261">
        <f t="shared" si="73"/>
        <v>26</v>
      </c>
      <c r="L197" s="287">
        <f t="shared" si="73"/>
        <v>0</v>
      </c>
      <c r="M197" s="261">
        <f>N197+O197+P197+Q197</f>
        <v>26</v>
      </c>
      <c r="N197" s="261">
        <f>N198+N199</f>
        <v>0</v>
      </c>
      <c r="O197" s="261">
        <f t="shared" ref="O197:Q197" si="74">O198+O199</f>
        <v>0</v>
      </c>
      <c r="P197" s="261">
        <f t="shared" si="74"/>
        <v>26</v>
      </c>
      <c r="Q197" s="261">
        <f t="shared" si="74"/>
        <v>0</v>
      </c>
      <c r="R197" s="261">
        <f>S197+T197+U197+V197</f>
        <v>26</v>
      </c>
      <c r="S197" s="261">
        <f>S198+S199</f>
        <v>0</v>
      </c>
      <c r="T197" s="261">
        <f t="shared" ref="T197:V197" si="75">T198+T199</f>
        <v>0</v>
      </c>
      <c r="U197" s="261">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585</v>
      </c>
      <c r="B198" s="4" t="s">
        <v>259</v>
      </c>
      <c r="C198" s="303"/>
      <c r="D198" s="303"/>
      <c r="E198" s="303"/>
      <c r="F198" s="181">
        <v>44562</v>
      </c>
      <c r="G198" s="269">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586</v>
      </c>
      <c r="B199" s="4" t="s">
        <v>437</v>
      </c>
      <c r="C199" s="303"/>
      <c r="D199" s="303"/>
      <c r="E199" s="303"/>
      <c r="F199" s="181">
        <v>44562</v>
      </c>
      <c r="G199" s="269">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731</v>
      </c>
      <c r="C200" s="304"/>
      <c r="D200" s="304"/>
      <c r="E200" s="304"/>
      <c r="F200" s="80" t="s">
        <v>400</v>
      </c>
      <c r="G200" s="83" t="s">
        <v>403</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5" t="s">
        <v>556</v>
      </c>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10"/>
    </row>
    <row r="202" spans="1:34" s="2" customFormat="1" ht="63" x14ac:dyDescent="0.25">
      <c r="A202" s="20" t="s">
        <v>588</v>
      </c>
      <c r="B202" s="13" t="s">
        <v>66</v>
      </c>
      <c r="C202" s="302" t="s">
        <v>652</v>
      </c>
      <c r="D202" s="302" t="s">
        <v>673</v>
      </c>
      <c r="E202" s="302" t="s">
        <v>83</v>
      </c>
      <c r="F202" s="179">
        <v>44562</v>
      </c>
      <c r="G202" s="180">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7" t="s">
        <v>587</v>
      </c>
      <c r="B203" s="117" t="s">
        <v>268</v>
      </c>
      <c r="C203" s="303"/>
      <c r="D203" s="303"/>
      <c r="E203" s="303"/>
      <c r="F203" s="181">
        <v>44562</v>
      </c>
      <c r="G203" s="269">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732</v>
      </c>
      <c r="C204" s="304"/>
      <c r="D204" s="304"/>
      <c r="E204" s="304"/>
      <c r="F204" s="181">
        <v>44562</v>
      </c>
      <c r="G204" s="269">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589</v>
      </c>
      <c r="B205" s="150" t="s">
        <v>67</v>
      </c>
      <c r="C205" s="157" t="s">
        <v>652</v>
      </c>
      <c r="D205" s="157" t="s">
        <v>673</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590</v>
      </c>
      <c r="B206" s="13" t="s">
        <v>68</v>
      </c>
      <c r="C206" s="263" t="s">
        <v>652</v>
      </c>
      <c r="D206" s="115" t="s">
        <v>673</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02" t="s">
        <v>652</v>
      </c>
      <c r="D207" s="302" t="s">
        <v>673</v>
      </c>
      <c r="E207" s="302" t="s">
        <v>88</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03"/>
      <c r="D208" s="303"/>
      <c r="E208" s="303"/>
      <c r="F208" s="181">
        <v>44562</v>
      </c>
      <c r="G208" s="269">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591</v>
      </c>
      <c r="B209" s="4" t="s">
        <v>239</v>
      </c>
      <c r="C209" s="303"/>
      <c r="D209" s="303"/>
      <c r="E209" s="303"/>
      <c r="F209" s="181">
        <v>44562</v>
      </c>
      <c r="G209" s="269">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733</v>
      </c>
      <c r="C210" s="304"/>
      <c r="D210" s="304"/>
      <c r="E210" s="304"/>
      <c r="F210" s="181">
        <v>44562</v>
      </c>
      <c r="G210" s="269">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592</v>
      </c>
      <c r="B211" s="13" t="s">
        <v>119</v>
      </c>
      <c r="C211" s="302" t="s">
        <v>652</v>
      </c>
      <c r="D211" s="302" t="s">
        <v>673</v>
      </c>
      <c r="E211" s="302" t="s">
        <v>413</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3"/>
      <c r="D212" s="303"/>
      <c r="E212" s="303"/>
      <c r="F212" s="181">
        <v>44562</v>
      </c>
      <c r="G212" s="269">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475</v>
      </c>
      <c r="B213" s="4" t="s">
        <v>85</v>
      </c>
      <c r="C213" s="303"/>
      <c r="D213" s="303"/>
      <c r="E213" s="303"/>
      <c r="F213" s="181">
        <v>44562</v>
      </c>
      <c r="G213" s="269">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734</v>
      </c>
      <c r="C214" s="304"/>
      <c r="D214" s="304"/>
      <c r="E214" s="304"/>
      <c r="F214" s="181">
        <v>44562</v>
      </c>
      <c r="G214" s="269">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593</v>
      </c>
      <c r="B215" s="13" t="s">
        <v>269</v>
      </c>
      <c r="C215" s="302" t="s">
        <v>652</v>
      </c>
      <c r="D215" s="302" t="s">
        <v>673</v>
      </c>
      <c r="E215" s="302" t="s">
        <v>89</v>
      </c>
      <c r="F215" s="179">
        <v>44562</v>
      </c>
      <c r="G215" s="180">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594</v>
      </c>
      <c r="B216" s="4" t="s">
        <v>270</v>
      </c>
      <c r="C216" s="303"/>
      <c r="D216" s="303"/>
      <c r="E216" s="303"/>
      <c r="F216" s="181">
        <v>44562</v>
      </c>
      <c r="G216" s="269">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735</v>
      </c>
      <c r="C217" s="304"/>
      <c r="D217" s="304"/>
      <c r="E217" s="304"/>
      <c r="F217" s="181">
        <v>44562</v>
      </c>
      <c r="G217" s="269">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5" t="s">
        <v>557</v>
      </c>
      <c r="B218" s="309"/>
      <c r="C218" s="309"/>
      <c r="D218" s="309"/>
      <c r="E218" s="309"/>
      <c r="F218" s="309"/>
      <c r="G218" s="309"/>
      <c r="H218" s="309"/>
      <c r="I218" s="309"/>
      <c r="J218" s="309"/>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10"/>
    </row>
    <row r="219" spans="1:34" s="2" customFormat="1" ht="78.75" x14ac:dyDescent="0.25">
      <c r="A219" s="20" t="s">
        <v>595</v>
      </c>
      <c r="B219" s="13" t="s">
        <v>120</v>
      </c>
      <c r="C219" s="302" t="s">
        <v>665</v>
      </c>
      <c r="D219" s="302" t="s">
        <v>531</v>
      </c>
      <c r="E219" s="302" t="s">
        <v>91</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596</v>
      </c>
      <c r="B220" s="4" t="s">
        <v>227</v>
      </c>
      <c r="C220" s="303"/>
      <c r="D220" s="303"/>
      <c r="E220" s="303"/>
      <c r="F220" s="181">
        <v>44562</v>
      </c>
      <c r="G220" s="269">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597</v>
      </c>
      <c r="B221" s="4" t="s">
        <v>240</v>
      </c>
      <c r="C221" s="303"/>
      <c r="D221" s="303"/>
      <c r="E221" s="303"/>
      <c r="F221" s="181">
        <v>44562</v>
      </c>
      <c r="G221" s="269">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736</v>
      </c>
      <c r="C222" s="304"/>
      <c r="D222" s="304"/>
      <c r="E222" s="304"/>
      <c r="F222" s="181">
        <v>44562</v>
      </c>
      <c r="G222" s="269">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598</v>
      </c>
      <c r="B223" s="13" t="s">
        <v>70</v>
      </c>
      <c r="C223" s="302" t="s">
        <v>652</v>
      </c>
      <c r="D223" s="302" t="s">
        <v>673</v>
      </c>
      <c r="E223" s="302" t="s">
        <v>92</v>
      </c>
      <c r="F223" s="179">
        <v>44562</v>
      </c>
      <c r="G223" s="180">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599</v>
      </c>
      <c r="B224" s="4" t="s">
        <v>215</v>
      </c>
      <c r="C224" s="303"/>
      <c r="D224" s="303"/>
      <c r="E224" s="303"/>
      <c r="F224" s="181">
        <v>44562</v>
      </c>
      <c r="G224" s="269">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600</v>
      </c>
      <c r="B225" s="4" t="s">
        <v>216</v>
      </c>
      <c r="C225" s="303"/>
      <c r="D225" s="303"/>
      <c r="E225" s="304"/>
      <c r="F225" s="181">
        <v>44562</v>
      </c>
      <c r="G225" s="269">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737</v>
      </c>
      <c r="C226" s="304"/>
      <c r="D226" s="304"/>
      <c r="E226" s="19"/>
      <c r="F226" s="181">
        <v>44562</v>
      </c>
      <c r="G226" s="269">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08" t="s">
        <v>532</v>
      </c>
      <c r="D227" s="302" t="s">
        <v>90</v>
      </c>
      <c r="E227" s="302" t="s">
        <v>93</v>
      </c>
      <c r="F227" s="181">
        <v>44562</v>
      </c>
      <c r="G227" s="269">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08"/>
      <c r="D228" s="303"/>
      <c r="E228" s="303"/>
      <c r="F228" s="181">
        <v>44562</v>
      </c>
      <c r="G228" s="269">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08"/>
      <c r="D229" s="304"/>
      <c r="E229" s="304"/>
      <c r="F229" s="181">
        <v>44562</v>
      </c>
      <c r="G229" s="269">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601</v>
      </c>
      <c r="B230" s="13" t="s">
        <v>72</v>
      </c>
      <c r="C230" s="302" t="s">
        <v>652</v>
      </c>
      <c r="D230" s="302" t="s">
        <v>673</v>
      </c>
      <c r="E230" s="302" t="s">
        <v>94</v>
      </c>
      <c r="F230" s="179">
        <v>44562</v>
      </c>
      <c r="G230" s="180">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483</v>
      </c>
      <c r="B231" s="13" t="s">
        <v>177</v>
      </c>
      <c r="C231" s="303"/>
      <c r="D231" s="303"/>
      <c r="E231" s="303"/>
      <c r="F231" s="181">
        <v>44562</v>
      </c>
      <c r="G231" s="269">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738</v>
      </c>
      <c r="C232" s="304"/>
      <c r="D232" s="304"/>
      <c r="E232" s="304"/>
      <c r="F232" s="181">
        <v>44562</v>
      </c>
      <c r="G232" s="269">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5" t="s">
        <v>558</v>
      </c>
      <c r="B233" s="306"/>
      <c r="C233" s="306"/>
      <c r="D233" s="306"/>
      <c r="E233" s="306"/>
      <c r="F233" s="306"/>
      <c r="G233" s="306"/>
      <c r="H233" s="306"/>
      <c r="I233" s="306"/>
      <c r="J233" s="306"/>
      <c r="K233" s="306"/>
      <c r="L233" s="306"/>
      <c r="M233" s="306"/>
      <c r="N233" s="306"/>
      <c r="O233" s="306"/>
      <c r="P233" s="306"/>
      <c r="Q233" s="306"/>
      <c r="R233" s="306"/>
      <c r="S233" s="306"/>
      <c r="T233" s="306"/>
      <c r="U233" s="306"/>
      <c r="V233" s="306"/>
      <c r="W233" s="306"/>
      <c r="X233" s="306"/>
      <c r="Y233" s="306"/>
      <c r="Z233" s="306"/>
      <c r="AA233" s="306"/>
      <c r="AB233" s="306"/>
      <c r="AC233" s="306"/>
      <c r="AD233" s="306"/>
      <c r="AE233" s="306"/>
      <c r="AF233" s="306"/>
      <c r="AG233" s="306"/>
      <c r="AH233" s="307"/>
    </row>
    <row r="234" spans="1:34" s="2" customFormat="1" ht="78.75" x14ac:dyDescent="0.25">
      <c r="A234" s="20" t="s">
        <v>602</v>
      </c>
      <c r="B234" s="13" t="s">
        <v>73</v>
      </c>
      <c r="C234" s="302" t="s">
        <v>652</v>
      </c>
      <c r="D234" s="302" t="s">
        <v>673</v>
      </c>
      <c r="E234" s="302" t="s">
        <v>95</v>
      </c>
      <c r="F234" s="179">
        <v>44562</v>
      </c>
      <c r="G234" s="180">
        <v>45657</v>
      </c>
      <c r="H234" s="261">
        <f>K234</f>
        <v>100</v>
      </c>
      <c r="I234" s="261">
        <f t="shared" ref="I234:L234" si="81">I235</f>
        <v>0</v>
      </c>
      <c r="J234" s="261">
        <f t="shared" si="81"/>
        <v>0</v>
      </c>
      <c r="K234" s="261">
        <f>K235+K237</f>
        <v>100</v>
      </c>
      <c r="L234" s="261">
        <f t="shared" si="81"/>
        <v>0</v>
      </c>
      <c r="M234" s="261">
        <f>P234</f>
        <v>100</v>
      </c>
      <c r="N234" s="261">
        <f>N235</f>
        <v>0</v>
      </c>
      <c r="O234" s="261">
        <f t="shared" ref="O234:Q234" si="82">O235</f>
        <v>0</v>
      </c>
      <c r="P234" s="261">
        <f>P235+P237</f>
        <v>100</v>
      </c>
      <c r="Q234" s="261">
        <f t="shared" si="82"/>
        <v>0</v>
      </c>
      <c r="R234" s="261">
        <f>U234</f>
        <v>100</v>
      </c>
      <c r="S234" s="261">
        <f>S235</f>
        <v>0</v>
      </c>
      <c r="T234" s="261">
        <f t="shared" ref="T234:V234" si="83">T235</f>
        <v>0</v>
      </c>
      <c r="U234" s="261">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476</v>
      </c>
      <c r="B235" s="13" t="s">
        <v>178</v>
      </c>
      <c r="C235" s="303"/>
      <c r="D235" s="303"/>
      <c r="E235" s="303"/>
      <c r="F235" s="181">
        <v>44562</v>
      </c>
      <c r="G235" s="269">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739</v>
      </c>
      <c r="C236" s="304"/>
      <c r="D236" s="304"/>
      <c r="E236" s="304"/>
      <c r="F236" s="181">
        <v>44562</v>
      </c>
      <c r="G236" s="269">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603</v>
      </c>
      <c r="B237" s="4" t="s">
        <v>462</v>
      </c>
      <c r="C237" s="248" t="s">
        <v>652</v>
      </c>
      <c r="D237" s="248" t="s">
        <v>673</v>
      </c>
      <c r="E237" s="248"/>
      <c r="F237" s="181">
        <v>44562</v>
      </c>
      <c r="G237" s="269">
        <v>45657</v>
      </c>
      <c r="H237" s="250">
        <f>K237</f>
        <v>50</v>
      </c>
      <c r="I237" s="250"/>
      <c r="J237" s="250">
        <v>0</v>
      </c>
      <c r="K237" s="250">
        <v>50</v>
      </c>
      <c r="L237" s="250"/>
      <c r="M237" s="250">
        <f>P237</f>
        <v>50</v>
      </c>
      <c r="N237" s="250"/>
      <c r="O237" s="250">
        <v>0</v>
      </c>
      <c r="P237" s="250">
        <v>50</v>
      </c>
      <c r="Q237" s="251"/>
      <c r="R237" s="250">
        <f>U237</f>
        <v>50</v>
      </c>
      <c r="S237" s="250"/>
      <c r="T237" s="250">
        <v>0</v>
      </c>
      <c r="U237" s="250">
        <v>50</v>
      </c>
      <c r="V237" s="249"/>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740</v>
      </c>
      <c r="C238" s="248" t="s">
        <v>652</v>
      </c>
      <c r="D238" s="248" t="s">
        <v>673</v>
      </c>
      <c r="E238" s="248"/>
      <c r="F238" s="181">
        <v>44562</v>
      </c>
      <c r="G238" s="269">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604</v>
      </c>
      <c r="B239" s="13" t="s">
        <v>74</v>
      </c>
      <c r="C239" s="302" t="s">
        <v>652</v>
      </c>
      <c r="D239" s="302" t="s">
        <v>673</v>
      </c>
      <c r="E239" s="302" t="s">
        <v>96</v>
      </c>
      <c r="F239" s="179">
        <v>44562</v>
      </c>
      <c r="G239" s="180">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484</v>
      </c>
      <c r="B240" s="13" t="s">
        <v>179</v>
      </c>
      <c r="C240" s="303"/>
      <c r="D240" s="303"/>
      <c r="E240" s="303"/>
      <c r="F240" s="181">
        <v>44562</v>
      </c>
      <c r="G240" s="269">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741</v>
      </c>
      <c r="C241" s="304"/>
      <c r="D241" s="304"/>
      <c r="E241" s="304"/>
      <c r="F241" s="181">
        <v>44562</v>
      </c>
      <c r="G241" s="269">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605</v>
      </c>
      <c r="B242" s="13" t="s">
        <v>75</v>
      </c>
      <c r="C242" s="302" t="s">
        <v>652</v>
      </c>
      <c r="D242" s="302" t="s">
        <v>673</v>
      </c>
      <c r="E242" s="302" t="s">
        <v>96</v>
      </c>
      <c r="F242" s="179">
        <v>44562</v>
      </c>
      <c r="G242" s="180">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485</v>
      </c>
      <c r="B243" s="13" t="s">
        <v>181</v>
      </c>
      <c r="C243" s="303"/>
      <c r="D243" s="303"/>
      <c r="E243" s="303"/>
      <c r="F243" s="181">
        <v>44562</v>
      </c>
      <c r="G243" s="269">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742</v>
      </c>
      <c r="C244" s="304"/>
      <c r="D244" s="304"/>
      <c r="E244" s="304"/>
      <c r="F244" s="181">
        <v>44562</v>
      </c>
      <c r="G244" s="269">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606</v>
      </c>
      <c r="B245" s="13" t="s">
        <v>76</v>
      </c>
      <c r="C245" s="302" t="s">
        <v>652</v>
      </c>
      <c r="D245" s="302" t="s">
        <v>673</v>
      </c>
      <c r="E245" s="302" t="s">
        <v>97</v>
      </c>
      <c r="F245" s="179">
        <v>44562</v>
      </c>
      <c r="G245" s="180">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477</v>
      </c>
      <c r="B246" s="13" t="s">
        <v>182</v>
      </c>
      <c r="C246" s="303"/>
      <c r="D246" s="303"/>
      <c r="E246" s="303"/>
      <c r="F246" s="181">
        <v>44562</v>
      </c>
      <c r="G246" s="269">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743</v>
      </c>
      <c r="C247" s="304"/>
      <c r="D247" s="304"/>
      <c r="E247" s="304"/>
      <c r="F247" s="181">
        <v>44562</v>
      </c>
      <c r="G247" s="269">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607</v>
      </c>
      <c r="B248" s="13" t="s">
        <v>465</v>
      </c>
      <c r="C248" s="302" t="s">
        <v>652</v>
      </c>
      <c r="D248" s="302" t="s">
        <v>673</v>
      </c>
      <c r="E248" s="302" t="s">
        <v>98</v>
      </c>
      <c r="F248" s="179">
        <v>44562</v>
      </c>
      <c r="G248" s="180">
        <v>45657</v>
      </c>
      <c r="H248" s="210">
        <f>K248</f>
        <v>1254.8</v>
      </c>
      <c r="I248" s="210">
        <f t="shared" ref="I248:V248" si="84">I249</f>
        <v>0</v>
      </c>
      <c r="J248" s="210">
        <f t="shared" si="84"/>
        <v>0</v>
      </c>
      <c r="K248" s="210">
        <f>K249+K251+K253</f>
        <v>1254.8</v>
      </c>
      <c r="L248" s="288">
        <f t="shared" si="84"/>
        <v>0</v>
      </c>
      <c r="M248" s="210">
        <f>P248</f>
        <v>2000</v>
      </c>
      <c r="N248" s="210">
        <f t="shared" si="84"/>
        <v>0</v>
      </c>
      <c r="O248" s="210">
        <f t="shared" si="84"/>
        <v>0</v>
      </c>
      <c r="P248" s="210">
        <f>P249+P251+P253</f>
        <v>2000</v>
      </c>
      <c r="Q248" s="288">
        <f t="shared" si="84"/>
        <v>0</v>
      </c>
      <c r="R248" s="210">
        <f>U248</f>
        <v>2000</v>
      </c>
      <c r="S248" s="210">
        <f t="shared" si="84"/>
        <v>0</v>
      </c>
      <c r="T248" s="210">
        <f t="shared" si="84"/>
        <v>0</v>
      </c>
      <c r="U248" s="210">
        <f>U249+U251+U253</f>
        <v>2000</v>
      </c>
      <c r="V248" s="288">
        <f t="shared" si="84"/>
        <v>0</v>
      </c>
      <c r="W248" s="275"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486</v>
      </c>
      <c r="B249" s="13" t="s">
        <v>547</v>
      </c>
      <c r="C249" s="303"/>
      <c r="D249" s="303"/>
      <c r="E249" s="303"/>
      <c r="F249" s="181">
        <v>44562</v>
      </c>
      <c r="G249" s="269">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744</v>
      </c>
      <c r="C250" s="303"/>
      <c r="D250" s="303"/>
      <c r="E250" s="303"/>
      <c r="F250" s="181">
        <v>44562</v>
      </c>
      <c r="G250" s="269">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608</v>
      </c>
      <c r="B251" s="4" t="s">
        <v>463</v>
      </c>
      <c r="C251" s="303"/>
      <c r="D251" s="303"/>
      <c r="E251" s="303"/>
      <c r="F251" s="181">
        <v>44562</v>
      </c>
      <c r="G251" s="269">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745</v>
      </c>
      <c r="C252" s="303"/>
      <c r="D252" s="303"/>
      <c r="E252" s="303"/>
      <c r="F252" s="181">
        <v>44562</v>
      </c>
      <c r="G252" s="269">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609</v>
      </c>
      <c r="B253" s="4" t="s">
        <v>464</v>
      </c>
      <c r="C253" s="303"/>
      <c r="D253" s="303"/>
      <c r="E253" s="303"/>
      <c r="F253" s="181">
        <v>44562</v>
      </c>
      <c r="G253" s="269">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2" t="s">
        <v>746</v>
      </c>
      <c r="C254" s="304"/>
      <c r="D254" s="304"/>
      <c r="E254" s="304"/>
      <c r="F254" s="181">
        <v>44562</v>
      </c>
      <c r="G254" s="269">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5" t="s">
        <v>559</v>
      </c>
      <c r="B255" s="309"/>
      <c r="C255" s="309"/>
      <c r="D255" s="309"/>
      <c r="E255" s="309"/>
      <c r="F255" s="309"/>
      <c r="G255" s="309"/>
      <c r="H255" s="309"/>
      <c r="I255" s="309"/>
      <c r="J255" s="309"/>
      <c r="K255" s="309"/>
      <c r="L255" s="309"/>
      <c r="M255" s="309"/>
      <c r="N255" s="309"/>
      <c r="O255" s="309"/>
      <c r="P255" s="309"/>
      <c r="Q255" s="309"/>
      <c r="R255" s="309"/>
      <c r="S255" s="309"/>
      <c r="T255" s="309"/>
      <c r="U255" s="309"/>
      <c r="V255" s="309"/>
      <c r="W255" s="309"/>
      <c r="X255" s="309"/>
      <c r="Y255" s="309"/>
      <c r="Z255" s="309"/>
      <c r="AA255" s="309"/>
      <c r="AB255" s="309"/>
      <c r="AC255" s="309"/>
      <c r="AD255" s="309"/>
      <c r="AE255" s="309"/>
      <c r="AF255" s="309"/>
      <c r="AG255" s="309"/>
      <c r="AH255" s="310"/>
    </row>
    <row r="256" spans="1:34" s="2" customFormat="1" ht="63" x14ac:dyDescent="0.25">
      <c r="A256" s="20" t="s">
        <v>610</v>
      </c>
      <c r="B256" s="13" t="s">
        <v>77</v>
      </c>
      <c r="C256" s="302" t="s">
        <v>652</v>
      </c>
      <c r="D256" s="302" t="s">
        <v>673</v>
      </c>
      <c r="E256" s="302" t="s">
        <v>99</v>
      </c>
      <c r="F256" s="179">
        <v>44562</v>
      </c>
      <c r="G256" s="180">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478</v>
      </c>
      <c r="B257" s="13" t="s">
        <v>183</v>
      </c>
      <c r="C257" s="303"/>
      <c r="D257" s="303"/>
      <c r="E257" s="303"/>
      <c r="F257" s="181">
        <v>44562</v>
      </c>
      <c r="G257" s="269">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747</v>
      </c>
      <c r="C258" s="304"/>
      <c r="D258" s="304"/>
      <c r="E258" s="304"/>
      <c r="F258" s="181">
        <v>44562</v>
      </c>
      <c r="G258" s="269">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611</v>
      </c>
      <c r="B259" s="13" t="s">
        <v>100</v>
      </c>
      <c r="C259" s="302" t="s">
        <v>652</v>
      </c>
      <c r="D259" s="302" t="s">
        <v>673</v>
      </c>
      <c r="E259" s="302" t="s">
        <v>162</v>
      </c>
      <c r="F259" s="179">
        <v>44562</v>
      </c>
      <c r="G259" s="180">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479</v>
      </c>
      <c r="B260" s="13" t="s">
        <v>184</v>
      </c>
      <c r="C260" s="303"/>
      <c r="D260" s="303"/>
      <c r="E260" s="303"/>
      <c r="F260" s="181">
        <v>44562</v>
      </c>
      <c r="G260" s="269">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748</v>
      </c>
      <c r="C261" s="304"/>
      <c r="D261" s="304"/>
      <c r="E261" s="304"/>
      <c r="F261" s="181">
        <v>44562</v>
      </c>
      <c r="G261" s="269">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02" t="s">
        <v>652</v>
      </c>
      <c r="D262" s="302" t="s">
        <v>673</v>
      </c>
      <c r="E262" s="302" t="s">
        <v>101</v>
      </c>
      <c r="F262" s="179">
        <v>44562</v>
      </c>
      <c r="G262" s="180">
        <v>45657</v>
      </c>
      <c r="H262" s="282">
        <f>I262+J262+K262+L262</f>
        <v>250</v>
      </c>
      <c r="I262" s="282">
        <f>I263+I264+I265+I266</f>
        <v>0</v>
      </c>
      <c r="J262" s="282">
        <f t="shared" ref="J262:L262" si="85">J263+J264+J265+J266</f>
        <v>0</v>
      </c>
      <c r="K262" s="282">
        <f t="shared" si="85"/>
        <v>250</v>
      </c>
      <c r="L262" s="282">
        <f t="shared" si="85"/>
        <v>0</v>
      </c>
      <c r="M262" s="282">
        <f>N262+O262+P262+Q262</f>
        <v>250</v>
      </c>
      <c r="N262" s="282">
        <f>N263+N264+N265+N266</f>
        <v>0</v>
      </c>
      <c r="O262" s="282">
        <f t="shared" ref="O262:Q262" si="86">O263+O264+O265+O266</f>
        <v>0</v>
      </c>
      <c r="P262" s="282">
        <f t="shared" si="86"/>
        <v>250</v>
      </c>
      <c r="Q262" s="282">
        <f t="shared" si="86"/>
        <v>0</v>
      </c>
      <c r="R262" s="282">
        <f>S262+T262+U262+V262</f>
        <v>250</v>
      </c>
      <c r="S262" s="282">
        <f>S263+S264+S265+S266</f>
        <v>0</v>
      </c>
      <c r="T262" s="282">
        <f t="shared" ref="T262:V262" si="87">T263+T264+T265+T266</f>
        <v>0</v>
      </c>
      <c r="U262" s="282">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488</v>
      </c>
      <c r="B263" s="13" t="s">
        <v>185</v>
      </c>
      <c r="C263" s="303"/>
      <c r="D263" s="303"/>
      <c r="E263" s="303"/>
      <c r="F263" s="181">
        <v>44562</v>
      </c>
      <c r="G263" s="269">
        <v>45657</v>
      </c>
      <c r="H263" s="284">
        <f t="shared" ref="H263:H266" si="88">I263+J263+K263+L263</f>
        <v>30</v>
      </c>
      <c r="I263" s="284">
        <v>0</v>
      </c>
      <c r="J263" s="284">
        <v>0</v>
      </c>
      <c r="K263" s="284">
        <v>30</v>
      </c>
      <c r="L263" s="284">
        <v>0</v>
      </c>
      <c r="M263" s="284">
        <f t="shared" ref="M263:M266" si="89">N263+O263+P263+Q263</f>
        <v>30</v>
      </c>
      <c r="N263" s="284">
        <v>0</v>
      </c>
      <c r="O263" s="284">
        <v>0</v>
      </c>
      <c r="P263" s="284">
        <v>30</v>
      </c>
      <c r="Q263" s="284">
        <v>0</v>
      </c>
      <c r="R263" s="284">
        <f t="shared" ref="R263:R265" si="90">S263+T263+U263+V263</f>
        <v>30</v>
      </c>
      <c r="S263" s="284">
        <v>0</v>
      </c>
      <c r="T263" s="284">
        <v>0</v>
      </c>
      <c r="U263" s="284">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612</v>
      </c>
      <c r="B264" s="13" t="s">
        <v>186</v>
      </c>
      <c r="C264" s="303"/>
      <c r="D264" s="303"/>
      <c r="E264" s="303"/>
      <c r="F264" s="181">
        <v>44562</v>
      </c>
      <c r="G264" s="269">
        <v>45657</v>
      </c>
      <c r="H264" s="284">
        <f t="shared" si="88"/>
        <v>35</v>
      </c>
      <c r="I264" s="284">
        <v>0</v>
      </c>
      <c r="J264" s="284">
        <v>0</v>
      </c>
      <c r="K264" s="284">
        <v>35</v>
      </c>
      <c r="L264" s="284">
        <v>0</v>
      </c>
      <c r="M264" s="284">
        <f t="shared" si="89"/>
        <v>35</v>
      </c>
      <c r="N264" s="284">
        <v>0</v>
      </c>
      <c r="O264" s="284">
        <v>0</v>
      </c>
      <c r="P264" s="284">
        <v>35</v>
      </c>
      <c r="Q264" s="284">
        <v>0</v>
      </c>
      <c r="R264" s="284">
        <f t="shared" si="90"/>
        <v>35</v>
      </c>
      <c r="S264" s="284">
        <v>0</v>
      </c>
      <c r="T264" s="284">
        <v>0</v>
      </c>
      <c r="U264" s="284">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487</v>
      </c>
      <c r="B265" s="4" t="s">
        <v>381</v>
      </c>
      <c r="C265" s="303"/>
      <c r="D265" s="303"/>
      <c r="E265" s="303"/>
      <c r="F265" s="181">
        <v>44562</v>
      </c>
      <c r="G265" s="269">
        <v>45657</v>
      </c>
      <c r="H265" s="284">
        <v>185</v>
      </c>
      <c r="I265" s="284">
        <v>0</v>
      </c>
      <c r="J265" s="284">
        <v>0</v>
      </c>
      <c r="K265" s="284">
        <v>185</v>
      </c>
      <c r="L265" s="284">
        <v>0</v>
      </c>
      <c r="M265" s="284">
        <f t="shared" si="89"/>
        <v>185</v>
      </c>
      <c r="N265" s="284">
        <v>0</v>
      </c>
      <c r="O265" s="284">
        <v>0</v>
      </c>
      <c r="P265" s="284">
        <v>185</v>
      </c>
      <c r="Q265" s="284">
        <v>0</v>
      </c>
      <c r="R265" s="284">
        <f t="shared" si="90"/>
        <v>185</v>
      </c>
      <c r="S265" s="284">
        <v>0</v>
      </c>
      <c r="T265" s="284">
        <v>0</v>
      </c>
      <c r="U265" s="284">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393</v>
      </c>
      <c r="B266" s="4" t="s">
        <v>394</v>
      </c>
      <c r="C266" s="303"/>
      <c r="D266" s="303"/>
      <c r="E266" s="303"/>
      <c r="F266" s="181">
        <v>44562</v>
      </c>
      <c r="G266" s="269">
        <v>45657</v>
      </c>
      <c r="H266" s="284">
        <f t="shared" si="88"/>
        <v>0</v>
      </c>
      <c r="I266" s="284">
        <v>0</v>
      </c>
      <c r="J266" s="284">
        <v>0</v>
      </c>
      <c r="K266" s="284">
        <v>0</v>
      </c>
      <c r="L266" s="284">
        <v>0</v>
      </c>
      <c r="M266" s="284">
        <f t="shared" si="89"/>
        <v>0</v>
      </c>
      <c r="N266" s="284">
        <v>0</v>
      </c>
      <c r="O266" s="284">
        <v>0</v>
      </c>
      <c r="P266" s="284">
        <v>0</v>
      </c>
      <c r="Q266" s="284">
        <v>0</v>
      </c>
      <c r="R266" s="284">
        <v>0</v>
      </c>
      <c r="S266" s="284">
        <v>0</v>
      </c>
      <c r="T266" s="284">
        <v>0</v>
      </c>
      <c r="U266" s="284">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749</v>
      </c>
      <c r="C267" s="304"/>
      <c r="D267" s="304"/>
      <c r="E267" s="304"/>
      <c r="F267" s="181">
        <v>44562</v>
      </c>
      <c r="G267" s="269">
        <v>45657</v>
      </c>
      <c r="H267" s="283"/>
      <c r="I267" s="283"/>
      <c r="J267" s="283"/>
      <c r="K267" s="283"/>
      <c r="L267" s="283"/>
      <c r="M267" s="283"/>
      <c r="N267" s="283"/>
      <c r="O267" s="283"/>
      <c r="P267" s="283"/>
      <c r="Q267" s="283"/>
      <c r="R267" s="283"/>
      <c r="S267" s="283"/>
      <c r="T267" s="283"/>
      <c r="U267" s="283"/>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613</v>
      </c>
      <c r="B268" s="13" t="s">
        <v>79</v>
      </c>
      <c r="C268" s="302" t="s">
        <v>652</v>
      </c>
      <c r="D268" s="302" t="s">
        <v>673</v>
      </c>
      <c r="E268" s="302" t="s">
        <v>102</v>
      </c>
      <c r="F268" s="179">
        <v>44562</v>
      </c>
      <c r="G268" s="180">
        <v>45657</v>
      </c>
      <c r="H268" s="261">
        <f t="shared" ref="H268:V268" si="91">H269</f>
        <v>150</v>
      </c>
      <c r="I268" s="261">
        <f t="shared" si="91"/>
        <v>0</v>
      </c>
      <c r="J268" s="261">
        <f t="shared" si="91"/>
        <v>0</v>
      </c>
      <c r="K268" s="261">
        <f t="shared" si="91"/>
        <v>150</v>
      </c>
      <c r="L268" s="261">
        <f t="shared" si="91"/>
        <v>0</v>
      </c>
      <c r="M268" s="261">
        <f t="shared" si="91"/>
        <v>150</v>
      </c>
      <c r="N268" s="261">
        <f t="shared" si="91"/>
        <v>0</v>
      </c>
      <c r="O268" s="261">
        <f t="shared" si="91"/>
        <v>0</v>
      </c>
      <c r="P268" s="261">
        <f t="shared" si="91"/>
        <v>150</v>
      </c>
      <c r="Q268" s="261">
        <f t="shared" si="91"/>
        <v>0</v>
      </c>
      <c r="R268" s="261">
        <f t="shared" si="91"/>
        <v>150</v>
      </c>
      <c r="S268" s="261">
        <f t="shared" si="91"/>
        <v>0</v>
      </c>
      <c r="T268" s="261">
        <f t="shared" si="91"/>
        <v>0</v>
      </c>
      <c r="U268" s="261">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489</v>
      </c>
      <c r="B269" s="13" t="s">
        <v>187</v>
      </c>
      <c r="C269" s="303"/>
      <c r="D269" s="303"/>
      <c r="E269" s="350"/>
      <c r="F269" s="181">
        <v>44562</v>
      </c>
      <c r="G269" s="269">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750</v>
      </c>
      <c r="C270" s="304"/>
      <c r="D270" s="304"/>
      <c r="E270" s="351"/>
      <c r="F270" s="181">
        <v>44562</v>
      </c>
      <c r="G270" s="269">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614</v>
      </c>
      <c r="B271" s="13" t="s">
        <v>80</v>
      </c>
      <c r="C271" s="302" t="s">
        <v>652</v>
      </c>
      <c r="D271" s="302" t="s">
        <v>673</v>
      </c>
      <c r="E271" s="302" t="s">
        <v>103</v>
      </c>
      <c r="F271" s="179">
        <v>44562</v>
      </c>
      <c r="G271" s="180">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480</v>
      </c>
      <c r="B272" s="13" t="s">
        <v>180</v>
      </c>
      <c r="C272" s="303"/>
      <c r="D272" s="303"/>
      <c r="E272" s="303"/>
      <c r="F272" s="181">
        <v>44562</v>
      </c>
      <c r="G272" s="269">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751</v>
      </c>
      <c r="C273" s="304"/>
      <c r="D273" s="304"/>
      <c r="E273" s="304"/>
      <c r="F273" s="181">
        <v>44562</v>
      </c>
      <c r="G273" s="269">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8" t="s">
        <v>615</v>
      </c>
      <c r="B274" s="13" t="s">
        <v>529</v>
      </c>
      <c r="C274" s="302" t="s">
        <v>652</v>
      </c>
      <c r="D274" s="302" t="s">
        <v>673</v>
      </c>
      <c r="E274" s="302"/>
      <c r="F274" s="280">
        <v>44562</v>
      </c>
      <c r="G274" s="281">
        <v>45657</v>
      </c>
      <c r="H274" s="261">
        <f>H275</f>
        <v>183.29999999999998</v>
      </c>
      <c r="I274" s="261">
        <f t="shared" ref="I274:J274" si="92">I275</f>
        <v>0</v>
      </c>
      <c r="J274" s="261">
        <f t="shared" si="92"/>
        <v>179.7</v>
      </c>
      <c r="K274" s="261">
        <f>K275</f>
        <v>3.6</v>
      </c>
      <c r="L274" s="261">
        <f>L275</f>
        <v>0</v>
      </c>
      <c r="M274" s="261">
        <f>M275</f>
        <v>183.29999999999998</v>
      </c>
      <c r="N274" s="261">
        <f t="shared" ref="N274" si="93">N275</f>
        <v>0</v>
      </c>
      <c r="O274" s="261">
        <f>O275</f>
        <v>179.7</v>
      </c>
      <c r="P274" s="261">
        <f>P275</f>
        <v>3.6</v>
      </c>
      <c r="Q274" s="261">
        <f>Q275</f>
        <v>0</v>
      </c>
      <c r="R274" s="261">
        <f>R275</f>
        <v>183.29999999999998</v>
      </c>
      <c r="S274" s="261">
        <f t="shared" ref="S274" si="94">S275</f>
        <v>0</v>
      </c>
      <c r="T274" s="261">
        <f>T275</f>
        <v>179.7</v>
      </c>
      <c r="U274" s="261">
        <f>U275</f>
        <v>3.6</v>
      </c>
      <c r="V274" s="270">
        <f>V275</f>
        <v>0</v>
      </c>
      <c r="W274" s="275"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490</v>
      </c>
      <c r="B275" s="4" t="s">
        <v>446</v>
      </c>
      <c r="C275" s="303"/>
      <c r="D275" s="303"/>
      <c r="E275" s="333"/>
      <c r="F275" s="285">
        <v>44562</v>
      </c>
      <c r="G275" s="286">
        <v>45657</v>
      </c>
      <c r="H275" s="262">
        <f>J275+K275</f>
        <v>183.29999999999998</v>
      </c>
      <c r="I275" s="262">
        <v>0</v>
      </c>
      <c r="J275" s="262">
        <v>179.7</v>
      </c>
      <c r="K275" s="262">
        <v>3.6</v>
      </c>
      <c r="L275" s="262">
        <v>0</v>
      </c>
      <c r="M275" s="262">
        <f>O275+P275</f>
        <v>183.29999999999998</v>
      </c>
      <c r="N275" s="262">
        <v>0</v>
      </c>
      <c r="O275" s="262">
        <v>179.7</v>
      </c>
      <c r="P275" s="262">
        <v>3.6</v>
      </c>
      <c r="Q275" s="262">
        <v>0</v>
      </c>
      <c r="R275" s="262">
        <f>T275+U275</f>
        <v>183.29999999999998</v>
      </c>
      <c r="S275" s="262">
        <v>0</v>
      </c>
      <c r="T275" s="262">
        <v>179.7</v>
      </c>
      <c r="U275" s="262">
        <v>3.6</v>
      </c>
      <c r="V275" s="271">
        <v>0</v>
      </c>
      <c r="W275" s="276"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752</v>
      </c>
      <c r="C276" s="304"/>
      <c r="D276" s="304"/>
      <c r="E276" s="299"/>
      <c r="F276" s="186"/>
      <c r="G276" s="186"/>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71" t="s">
        <v>104</v>
      </c>
      <c r="B277" s="358"/>
      <c r="C277" s="359"/>
      <c r="D277" s="110"/>
      <c r="E277" s="110"/>
      <c r="F277" s="152"/>
      <c r="G277" s="53"/>
      <c r="H277" s="40">
        <f>I277+J277+K277+L277</f>
        <v>1964.1</v>
      </c>
      <c r="I277" s="40">
        <f>I197+I206+I234+I248+I262+I268</f>
        <v>0</v>
      </c>
      <c r="J277" s="40">
        <f>J274</f>
        <v>179.7</v>
      </c>
      <c r="K277" s="40">
        <f>K197+K206+K234+K248+K262+K268+K274</f>
        <v>1784.3999999999999</v>
      </c>
      <c r="L277" s="40">
        <f>L197+L206+L234+L248+L262+L268</f>
        <v>0</v>
      </c>
      <c r="M277" s="40">
        <f>N277+O277+P277+Q277</f>
        <v>2709.2999999999997</v>
      </c>
      <c r="N277" s="40">
        <f>N197+N206+N234+N248+N262+N268</f>
        <v>0</v>
      </c>
      <c r="O277" s="40">
        <f>O274</f>
        <v>179.7</v>
      </c>
      <c r="P277" s="40">
        <f>P197+P206+P234+P248+P262+P268+P274</f>
        <v>2529.6</v>
      </c>
      <c r="Q277" s="40">
        <f>Q197+Q206+Q234+Q248+Q262+Q268</f>
        <v>0</v>
      </c>
      <c r="R277" s="40">
        <f>S277+T277+U277+V277</f>
        <v>2709.2999999999997</v>
      </c>
      <c r="S277" s="40">
        <f>S197+S206+S234+S248+S262+S268</f>
        <v>0</v>
      </c>
      <c r="T277" s="40">
        <f>T274</f>
        <v>179.7</v>
      </c>
      <c r="U277" s="40">
        <f>U197+U206+U234+U248+U262+U268+U274</f>
        <v>2529.6</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11" t="s">
        <v>461</v>
      </c>
      <c r="B278" s="312"/>
      <c r="C278" s="312"/>
      <c r="D278" s="312"/>
      <c r="E278" s="312"/>
      <c r="F278" s="312"/>
      <c r="G278" s="312"/>
      <c r="H278" s="312"/>
      <c r="I278" s="312"/>
      <c r="J278" s="312"/>
      <c r="K278" s="312"/>
      <c r="L278" s="312"/>
      <c r="M278" s="312"/>
      <c r="N278" s="312"/>
      <c r="O278" s="312"/>
      <c r="P278" s="312"/>
      <c r="Q278" s="312"/>
      <c r="R278" s="312"/>
      <c r="S278" s="312"/>
      <c r="T278" s="312"/>
      <c r="U278" s="312"/>
      <c r="V278" s="312"/>
      <c r="W278" s="312"/>
      <c r="X278" s="312"/>
      <c r="Y278" s="312"/>
      <c r="Z278" s="312"/>
      <c r="AA278" s="312"/>
      <c r="AB278" s="312"/>
      <c r="AC278" s="312"/>
      <c r="AD278" s="312"/>
      <c r="AE278" s="312"/>
      <c r="AF278" s="312"/>
      <c r="AG278" s="312"/>
      <c r="AH278" s="313"/>
    </row>
    <row r="279" spans="1:35" s="3" customFormat="1" ht="54" customHeight="1" x14ac:dyDescent="0.25">
      <c r="A279" s="160"/>
      <c r="B279" s="305" t="s">
        <v>560</v>
      </c>
      <c r="C279" s="309"/>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10"/>
    </row>
    <row r="280" spans="1:35" s="2" customFormat="1" ht="47.25" x14ac:dyDescent="0.25">
      <c r="A280" s="20" t="s">
        <v>616</v>
      </c>
      <c r="B280" s="13" t="s">
        <v>81</v>
      </c>
      <c r="C280" s="323" t="s">
        <v>652</v>
      </c>
      <c r="D280" s="323" t="s">
        <v>677</v>
      </c>
      <c r="E280" s="302" t="s">
        <v>387</v>
      </c>
      <c r="F280" s="181">
        <v>44562</v>
      </c>
      <c r="G280" s="269">
        <v>45657</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491</v>
      </c>
      <c r="B281" s="4" t="s">
        <v>260</v>
      </c>
      <c r="C281" s="303"/>
      <c r="D281" s="303"/>
      <c r="E281" s="303"/>
      <c r="F281" s="181">
        <v>44562</v>
      </c>
      <c r="G281" s="269">
        <v>45657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617</v>
      </c>
      <c r="B282" s="4" t="s">
        <v>261</v>
      </c>
      <c r="C282" s="303"/>
      <c r="D282" s="303"/>
      <c r="E282" s="303"/>
      <c r="F282" s="181">
        <v>44562</v>
      </c>
      <c r="G282" s="269">
        <v>45657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618</v>
      </c>
      <c r="B283" s="4" t="s">
        <v>262</v>
      </c>
      <c r="C283" s="303"/>
      <c r="D283" s="303"/>
      <c r="E283" s="303"/>
      <c r="F283" s="181">
        <v>44562</v>
      </c>
      <c r="G283" s="269">
        <v>45657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753</v>
      </c>
      <c r="C284" s="304"/>
      <c r="D284" s="304"/>
      <c r="E284" s="304"/>
      <c r="F284" s="181">
        <v>44562</v>
      </c>
      <c r="G284" s="269">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619</v>
      </c>
      <c r="B285" s="13" t="s">
        <v>82</v>
      </c>
      <c r="C285" s="323" t="s">
        <v>652</v>
      </c>
      <c r="D285" s="314" t="s">
        <v>678</v>
      </c>
      <c r="E285" s="302" t="s">
        <v>388</v>
      </c>
      <c r="F285" s="181">
        <v>44562</v>
      </c>
      <c r="G285" s="269">
        <v>45657</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492</v>
      </c>
      <c r="B286" s="4" t="s">
        <v>263</v>
      </c>
      <c r="C286" s="303"/>
      <c r="D286" s="315"/>
      <c r="E286" s="303"/>
      <c r="F286" s="181">
        <v>44562</v>
      </c>
      <c r="G286" s="269">
        <v>45657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620</v>
      </c>
      <c r="B287" s="4" t="s">
        <v>338</v>
      </c>
      <c r="C287" s="303"/>
      <c r="D287" s="316"/>
      <c r="E287" s="304"/>
      <c r="F287" s="181">
        <v>44562</v>
      </c>
      <c r="G287" s="269">
        <v>45657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621</v>
      </c>
      <c r="B288" s="4" t="s">
        <v>264</v>
      </c>
      <c r="C288" s="303"/>
      <c r="D288" s="92" t="s">
        <v>573</v>
      </c>
      <c r="E288" s="57"/>
      <c r="F288" s="181">
        <v>44562</v>
      </c>
      <c r="G288" s="269">
        <v>45657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754</v>
      </c>
      <c r="C289" s="304"/>
      <c r="D289" s="92" t="s">
        <v>679</v>
      </c>
      <c r="E289" s="57"/>
      <c r="F289" s="349" t="s">
        <v>375</v>
      </c>
      <c r="G289" s="337"/>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622</v>
      </c>
      <c r="B290" s="13" t="s">
        <v>379</v>
      </c>
      <c r="C290" s="323" t="s">
        <v>652</v>
      </c>
      <c r="D290" s="323" t="s">
        <v>680</v>
      </c>
      <c r="E290" s="323" t="s">
        <v>339</v>
      </c>
      <c r="F290" s="181">
        <v>44562</v>
      </c>
      <c r="G290" s="269">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493</v>
      </c>
      <c r="B291" s="4" t="s">
        <v>368</v>
      </c>
      <c r="C291" s="316"/>
      <c r="D291" s="316"/>
      <c r="E291" s="316"/>
      <c r="F291" s="181">
        <v>44562</v>
      </c>
      <c r="G291" s="269">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755</v>
      </c>
      <c r="C292" s="133"/>
      <c r="D292" s="133"/>
      <c r="E292" s="92"/>
      <c r="F292" s="181">
        <v>44562</v>
      </c>
      <c r="G292" s="269">
        <v>45657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623</v>
      </c>
      <c r="B293" s="13" t="s">
        <v>340</v>
      </c>
      <c r="C293" s="323" t="s">
        <v>652</v>
      </c>
      <c r="D293" s="323" t="s">
        <v>680</v>
      </c>
      <c r="E293" s="323" t="s">
        <v>271</v>
      </c>
      <c r="F293" s="181">
        <v>44562</v>
      </c>
      <c r="G293" s="269">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494</v>
      </c>
      <c r="B294" s="4" t="s">
        <v>405</v>
      </c>
      <c r="C294" s="316"/>
      <c r="D294" s="316"/>
      <c r="E294" s="316"/>
      <c r="F294" s="181">
        <v>44562</v>
      </c>
      <c r="G294" s="269">
        <v>45657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756</v>
      </c>
      <c r="C295" s="134"/>
      <c r="D295" s="133"/>
      <c r="E295" s="92"/>
      <c r="F295" s="181">
        <v>44562</v>
      </c>
      <c r="G295" s="269">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624</v>
      </c>
      <c r="B296" s="13" t="s">
        <v>376</v>
      </c>
      <c r="C296" s="323" t="s">
        <v>652</v>
      </c>
      <c r="D296" s="323" t="s">
        <v>681</v>
      </c>
      <c r="E296" s="323" t="s">
        <v>341</v>
      </c>
      <c r="F296" s="181">
        <v>44562</v>
      </c>
      <c r="G296" s="269">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495</v>
      </c>
      <c r="B297" s="4" t="s">
        <v>342</v>
      </c>
      <c r="C297" s="316"/>
      <c r="D297" s="316"/>
      <c r="E297" s="316"/>
      <c r="F297" s="181">
        <v>44562</v>
      </c>
      <c r="G297" s="269">
        <v>45657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757</v>
      </c>
      <c r="D298" s="5"/>
      <c r="E298" s="92"/>
      <c r="F298" s="181">
        <v>44562</v>
      </c>
      <c r="G298" s="269">
        <v>45657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625</v>
      </c>
      <c r="B299" s="13" t="s">
        <v>343</v>
      </c>
      <c r="C299" s="323" t="s">
        <v>652</v>
      </c>
      <c r="D299" s="323" t="s">
        <v>682</v>
      </c>
      <c r="E299" s="323" t="s">
        <v>344</v>
      </c>
      <c r="F299" s="181">
        <v>44562</v>
      </c>
      <c r="G299" s="269">
        <v>45657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496</v>
      </c>
      <c r="B300" s="4" t="s">
        <v>345</v>
      </c>
      <c r="C300" s="316"/>
      <c r="D300" s="316"/>
      <c r="E300" s="316"/>
      <c r="F300" s="181">
        <v>44562</v>
      </c>
      <c r="G300" s="269">
        <v>45657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758</v>
      </c>
      <c r="C301" s="92"/>
      <c r="D301" s="92"/>
      <c r="E301" s="92"/>
      <c r="F301" s="181">
        <v>44562</v>
      </c>
      <c r="G301" s="269">
        <v>45657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626</v>
      </c>
      <c r="B302" s="13" t="s">
        <v>272</v>
      </c>
      <c r="C302" s="323" t="s">
        <v>652</v>
      </c>
      <c r="D302" s="323" t="s">
        <v>683</v>
      </c>
      <c r="E302" s="329" t="s">
        <v>347</v>
      </c>
      <c r="F302" s="181">
        <v>44562</v>
      </c>
      <c r="G302" s="269">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497</v>
      </c>
      <c r="B303" s="4" t="s">
        <v>346</v>
      </c>
      <c r="C303" s="316"/>
      <c r="D303" s="316"/>
      <c r="E303" s="329"/>
      <c r="F303" s="181">
        <v>44562</v>
      </c>
      <c r="G303" s="269">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759</v>
      </c>
      <c r="C304" s="92"/>
      <c r="D304" s="92"/>
      <c r="E304" s="118"/>
      <c r="F304" s="181">
        <v>44562</v>
      </c>
      <c r="G304" s="269">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627</v>
      </c>
      <c r="B305" s="13" t="s">
        <v>273</v>
      </c>
      <c r="C305" s="324" t="s">
        <v>653</v>
      </c>
      <c r="D305" s="324" t="s">
        <v>684</v>
      </c>
      <c r="E305" s="326" t="s">
        <v>274</v>
      </c>
      <c r="F305" s="181">
        <v>44562</v>
      </c>
      <c r="G305" s="269">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498</v>
      </c>
      <c r="B306" s="4" t="s">
        <v>348</v>
      </c>
      <c r="C306" s="325"/>
      <c r="D306" s="325"/>
      <c r="E306" s="327"/>
      <c r="F306" s="181">
        <v>44562</v>
      </c>
      <c r="G306" s="269">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499</v>
      </c>
      <c r="B307" s="4" t="s">
        <v>349</v>
      </c>
      <c r="C307" s="323" t="s">
        <v>653</v>
      </c>
      <c r="D307" s="258" t="s">
        <v>684</v>
      </c>
      <c r="E307" s="328"/>
      <c r="F307" s="181">
        <v>44562</v>
      </c>
      <c r="G307" s="269">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760</v>
      </c>
      <c r="C308" s="316"/>
      <c r="D308" s="92"/>
      <c r="E308" s="92"/>
      <c r="F308" s="181">
        <v>44562</v>
      </c>
      <c r="G308" s="269">
        <v>45657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628</v>
      </c>
      <c r="B309" s="13" t="s">
        <v>276</v>
      </c>
      <c r="C309" s="323" t="s">
        <v>652</v>
      </c>
      <c r="D309" s="323" t="s">
        <v>684</v>
      </c>
      <c r="E309" s="323" t="s">
        <v>275</v>
      </c>
      <c r="F309" s="181">
        <v>44562</v>
      </c>
      <c r="G309" s="269">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500</v>
      </c>
      <c r="B310" s="4" t="s">
        <v>277</v>
      </c>
      <c r="C310" s="316"/>
      <c r="D310" s="316"/>
      <c r="E310" s="316"/>
      <c r="F310" s="181">
        <v>44562</v>
      </c>
      <c r="G310" s="269">
        <v>45657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761</v>
      </c>
      <c r="C311" s="5"/>
      <c r="D311" s="5"/>
      <c r="E311" s="118"/>
      <c r="F311" s="181">
        <v>44562</v>
      </c>
      <c r="G311" s="269">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05" t="s">
        <v>561</v>
      </c>
      <c r="B312" s="309"/>
      <c r="C312" s="309"/>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10"/>
    </row>
    <row r="313" spans="1:35" s="2" customFormat="1" ht="204.75" x14ac:dyDescent="0.25">
      <c r="A313" s="20" t="s">
        <v>629</v>
      </c>
      <c r="B313" s="13" t="s">
        <v>278</v>
      </c>
      <c r="C313" s="323" t="s">
        <v>652</v>
      </c>
      <c r="D313" s="323" t="s">
        <v>685</v>
      </c>
      <c r="E313" s="302" t="s">
        <v>279</v>
      </c>
      <c r="F313" s="181">
        <v>44562</v>
      </c>
      <c r="G313" s="269">
        <v>45657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501</v>
      </c>
      <c r="B314" s="4" t="s">
        <v>350</v>
      </c>
      <c r="C314" s="315"/>
      <c r="D314" s="315"/>
      <c r="E314" s="303"/>
      <c r="F314" s="181">
        <v>44562</v>
      </c>
      <c r="G314" s="269">
        <v>45657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502</v>
      </c>
      <c r="B315" s="4" t="s">
        <v>351</v>
      </c>
      <c r="C315" s="316"/>
      <c r="D315" s="316"/>
      <c r="E315" s="304"/>
      <c r="F315" s="181">
        <v>44562</v>
      </c>
      <c r="G315" s="269">
        <v>45657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762</v>
      </c>
      <c r="C316" s="92"/>
      <c r="D316" s="92"/>
      <c r="E316" s="21"/>
      <c r="F316" s="181">
        <v>44562</v>
      </c>
      <c r="G316" s="269">
        <v>45657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630</v>
      </c>
      <c r="B317" s="13" t="s">
        <v>280</v>
      </c>
      <c r="C317" s="323" t="s">
        <v>654</v>
      </c>
      <c r="D317" s="323" t="s">
        <v>685</v>
      </c>
      <c r="E317" s="330" t="s">
        <v>365</v>
      </c>
      <c r="F317" s="181">
        <v>44562</v>
      </c>
      <c r="G317" s="269">
        <v>45657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503</v>
      </c>
      <c r="B318" s="4" t="s">
        <v>281</v>
      </c>
      <c r="C318" s="315"/>
      <c r="D318" s="315"/>
      <c r="E318" s="339"/>
      <c r="F318" s="181">
        <v>44562</v>
      </c>
      <c r="G318" s="269">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504</v>
      </c>
      <c r="B319" s="4" t="s">
        <v>352</v>
      </c>
      <c r="C319" s="316"/>
      <c r="D319" s="316"/>
      <c r="E319" s="339"/>
      <c r="F319" s="181">
        <v>44562</v>
      </c>
      <c r="G319" s="269">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7" t="s">
        <v>763</v>
      </c>
      <c r="C320" s="92"/>
      <c r="D320" s="92"/>
      <c r="E320" s="331"/>
      <c r="F320" s="181">
        <v>44562</v>
      </c>
      <c r="G320" s="269">
        <v>45657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631</v>
      </c>
      <c r="B321" s="13" t="s">
        <v>282</v>
      </c>
      <c r="C321" s="323" t="s">
        <v>652</v>
      </c>
      <c r="D321" s="323" t="s">
        <v>685</v>
      </c>
      <c r="E321" s="330" t="s">
        <v>283</v>
      </c>
      <c r="F321" s="181">
        <v>44562</v>
      </c>
      <c r="G321" s="269">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505</v>
      </c>
      <c r="B322" s="4" t="s">
        <v>289</v>
      </c>
      <c r="C322" s="315"/>
      <c r="D322" s="315"/>
      <c r="E322" s="339"/>
      <c r="F322" s="181">
        <v>44562</v>
      </c>
      <c r="G322" s="269">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506</v>
      </c>
      <c r="B323" s="4" t="s">
        <v>290</v>
      </c>
      <c r="C323" s="316"/>
      <c r="D323" s="316"/>
      <c r="E323" s="331"/>
      <c r="F323" s="181">
        <v>44562</v>
      </c>
      <c r="G323" s="269">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7" t="s">
        <v>764</v>
      </c>
      <c r="C324" s="92"/>
      <c r="D324" s="92"/>
      <c r="E324" s="21"/>
      <c r="F324" s="181">
        <v>44562</v>
      </c>
      <c r="G324" s="269">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632</v>
      </c>
      <c r="B325" s="13" t="s">
        <v>284</v>
      </c>
      <c r="C325" s="323" t="s">
        <v>652</v>
      </c>
      <c r="D325" s="323" t="s">
        <v>685</v>
      </c>
      <c r="E325" s="330" t="s">
        <v>285</v>
      </c>
      <c r="F325" s="181">
        <v>44562</v>
      </c>
      <c r="G325" s="269">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507</v>
      </c>
      <c r="B326" s="4" t="s">
        <v>287</v>
      </c>
      <c r="C326" s="315"/>
      <c r="D326" s="315"/>
      <c r="E326" s="339"/>
      <c r="F326" s="181">
        <v>44562</v>
      </c>
      <c r="G326" s="269">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633</v>
      </c>
      <c r="B327" s="4" t="s">
        <v>288</v>
      </c>
      <c r="C327" s="316"/>
      <c r="D327" s="316"/>
      <c r="E327" s="331"/>
      <c r="F327" s="181">
        <v>44562</v>
      </c>
      <c r="G327" s="269">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7" t="s">
        <v>765</v>
      </c>
      <c r="C328" s="92"/>
      <c r="D328" s="92"/>
      <c r="E328" s="21"/>
      <c r="F328" s="181">
        <v>44562</v>
      </c>
      <c r="G328" s="269">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634</v>
      </c>
      <c r="B329" s="13" t="s">
        <v>286</v>
      </c>
      <c r="C329" s="323" t="s">
        <v>655</v>
      </c>
      <c r="D329" s="323" t="s">
        <v>685</v>
      </c>
      <c r="E329" s="330" t="s">
        <v>291</v>
      </c>
      <c r="F329" s="181">
        <v>44562</v>
      </c>
      <c r="G329" s="269">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508</v>
      </c>
      <c r="B330" s="4" t="s">
        <v>353</v>
      </c>
      <c r="C330" s="315"/>
      <c r="D330" s="315"/>
      <c r="E330" s="339"/>
      <c r="F330" s="181">
        <v>44562</v>
      </c>
      <c r="G330" s="269">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635</v>
      </c>
      <c r="B331" s="4" t="s">
        <v>354</v>
      </c>
      <c r="C331" s="316"/>
      <c r="D331" s="316"/>
      <c r="E331" s="331"/>
      <c r="F331" s="181">
        <v>44562</v>
      </c>
      <c r="G331" s="269">
        <v>45657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7" t="s">
        <v>766</v>
      </c>
      <c r="C332" s="92"/>
      <c r="D332" s="92"/>
      <c r="E332" s="21"/>
      <c r="F332" s="181">
        <v>44562</v>
      </c>
      <c r="G332" s="269">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636</v>
      </c>
      <c r="B333" s="13" t="s">
        <v>292</v>
      </c>
      <c r="C333" s="323" t="s">
        <v>652</v>
      </c>
      <c r="D333" s="323" t="s">
        <v>685</v>
      </c>
      <c r="E333" s="330" t="s">
        <v>294</v>
      </c>
      <c r="F333" s="181">
        <v>44562</v>
      </c>
      <c r="G333" s="269">
        <v>45657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509</v>
      </c>
      <c r="B334" s="4" t="s">
        <v>293</v>
      </c>
      <c r="C334" s="316"/>
      <c r="D334" s="316"/>
      <c r="E334" s="331"/>
      <c r="F334" s="181">
        <v>44562</v>
      </c>
      <c r="G334" s="269">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7" t="s">
        <v>676</v>
      </c>
      <c r="C335" s="92"/>
      <c r="D335" s="92"/>
      <c r="E335" s="21"/>
      <c r="F335" s="181">
        <v>44562</v>
      </c>
      <c r="G335" s="269">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637</v>
      </c>
      <c r="B336" s="13" t="s">
        <v>296</v>
      </c>
      <c r="C336" s="323" t="s">
        <v>652</v>
      </c>
      <c r="D336" s="323" t="s">
        <v>685</v>
      </c>
      <c r="E336" s="330" t="s">
        <v>295</v>
      </c>
      <c r="F336" s="181">
        <v>44562</v>
      </c>
      <c r="G336" s="269">
        <v>45657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510</v>
      </c>
      <c r="B337" s="4" t="s">
        <v>355</v>
      </c>
      <c r="C337" s="316"/>
      <c r="D337" s="316"/>
      <c r="E337" s="331"/>
      <c r="F337" s="181">
        <v>44562</v>
      </c>
      <c r="G337" s="269">
        <v>45657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7" t="s">
        <v>767</v>
      </c>
      <c r="C338" s="92"/>
      <c r="D338" s="92"/>
      <c r="E338" s="21"/>
      <c r="F338" s="181">
        <v>44562</v>
      </c>
      <c r="G338" s="269">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637</v>
      </c>
      <c r="B339" s="13" t="s">
        <v>297</v>
      </c>
      <c r="C339" s="323" t="s">
        <v>652</v>
      </c>
      <c r="D339" s="323" t="s">
        <v>685</v>
      </c>
      <c r="E339" s="330" t="s">
        <v>298</v>
      </c>
      <c r="F339" s="181">
        <v>44562</v>
      </c>
      <c r="G339" s="269">
        <v>45657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510</v>
      </c>
      <c r="B340" s="4" t="s">
        <v>299</v>
      </c>
      <c r="C340" s="316"/>
      <c r="D340" s="316"/>
      <c r="E340" s="331"/>
      <c r="F340" s="181">
        <v>44562</v>
      </c>
      <c r="G340" s="269">
        <v>45657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768</v>
      </c>
      <c r="C341" s="92"/>
      <c r="D341" s="92"/>
      <c r="E341" s="21"/>
      <c r="F341" s="181">
        <v>44562</v>
      </c>
      <c r="G341" s="269">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05" t="s">
        <v>300</v>
      </c>
      <c r="B342" s="309"/>
      <c r="C342" s="309"/>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310"/>
    </row>
    <row r="343" spans="1:34" s="3" customFormat="1" ht="91.5" customHeight="1" x14ac:dyDescent="0.25">
      <c r="A343" s="95" t="s">
        <v>639</v>
      </c>
      <c r="B343" s="13" t="s">
        <v>301</v>
      </c>
      <c r="C343" s="323" t="s">
        <v>655</v>
      </c>
      <c r="D343" s="298" t="s">
        <v>685</v>
      </c>
      <c r="E343" s="330" t="s">
        <v>366</v>
      </c>
      <c r="F343" s="181">
        <v>44562</v>
      </c>
      <c r="G343" s="269">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511</v>
      </c>
      <c r="B344" s="4" t="s">
        <v>370</v>
      </c>
      <c r="C344" s="316"/>
      <c r="D344" s="338"/>
      <c r="E344" s="331"/>
      <c r="F344" s="181">
        <v>44562</v>
      </c>
      <c r="G344" s="269">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769</v>
      </c>
      <c r="C345" s="56"/>
      <c r="D345" s="57"/>
      <c r="E345" s="120"/>
      <c r="F345" s="181">
        <v>44562</v>
      </c>
      <c r="G345" s="269">
        <v>45657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638</v>
      </c>
      <c r="B346" s="13" t="s">
        <v>302</v>
      </c>
      <c r="C346" s="323" t="s">
        <v>652</v>
      </c>
      <c r="D346" s="302" t="s">
        <v>685</v>
      </c>
      <c r="E346" s="330" t="s">
        <v>367</v>
      </c>
      <c r="F346" s="181">
        <v>44562</v>
      </c>
      <c r="G346" s="269">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481</v>
      </c>
      <c r="B347" s="4" t="s">
        <v>303</v>
      </c>
      <c r="C347" s="315"/>
      <c r="D347" s="303"/>
      <c r="E347" s="339"/>
      <c r="F347" s="181">
        <v>44562</v>
      </c>
      <c r="G347" s="269">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512</v>
      </c>
      <c r="B348" s="4" t="s">
        <v>356</v>
      </c>
      <c r="C348" s="316"/>
      <c r="D348" s="304"/>
      <c r="E348" s="331"/>
      <c r="F348" s="181">
        <v>44562</v>
      </c>
      <c r="G348" s="269">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770</v>
      </c>
      <c r="C349" s="75"/>
      <c r="D349" s="75"/>
      <c r="E349" s="21"/>
      <c r="F349" s="181">
        <v>44562</v>
      </c>
      <c r="G349" s="269">
        <v>45657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640</v>
      </c>
      <c r="B350" s="13" t="s">
        <v>304</v>
      </c>
      <c r="C350" s="159" t="s">
        <v>719</v>
      </c>
      <c r="D350" s="119" t="s">
        <v>720</v>
      </c>
      <c r="E350" s="330" t="s">
        <v>309</v>
      </c>
      <c r="F350" s="181">
        <v>44562</v>
      </c>
      <c r="G350" s="269">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513</v>
      </c>
      <c r="B351" s="4" t="s">
        <v>305</v>
      </c>
      <c r="C351" s="159" t="s">
        <v>718</v>
      </c>
      <c r="D351" s="119" t="s">
        <v>721</v>
      </c>
      <c r="E351" s="339"/>
      <c r="F351" s="181">
        <v>44562</v>
      </c>
      <c r="G351" s="269">
        <v>45657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641</v>
      </c>
      <c r="B352" s="4" t="s">
        <v>306</v>
      </c>
      <c r="C352" s="105" t="s">
        <v>718</v>
      </c>
      <c r="D352" s="119" t="s">
        <v>391</v>
      </c>
      <c r="E352" s="331"/>
      <c r="F352" s="181">
        <v>44562</v>
      </c>
      <c r="G352" s="269">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771</v>
      </c>
      <c r="C353" s="119"/>
      <c r="D353" s="119"/>
      <c r="E353" s="21"/>
      <c r="F353" s="181">
        <v>44562</v>
      </c>
      <c r="G353" s="269">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642</v>
      </c>
      <c r="B354" s="13" t="s">
        <v>307</v>
      </c>
      <c r="C354" s="302" t="s">
        <v>718</v>
      </c>
      <c r="D354" s="302" t="s">
        <v>722</v>
      </c>
      <c r="E354" s="330" t="s">
        <v>308</v>
      </c>
      <c r="F354" s="181">
        <v>44562</v>
      </c>
      <c r="G354" s="269">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514</v>
      </c>
      <c r="B355" s="4" t="s">
        <v>310</v>
      </c>
      <c r="C355" s="304"/>
      <c r="D355" s="304"/>
      <c r="E355" s="331"/>
      <c r="F355" s="181">
        <v>44562</v>
      </c>
      <c r="G355" s="269">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772</v>
      </c>
      <c r="C356" s="119"/>
      <c r="D356" s="119"/>
      <c r="E356" s="21"/>
      <c r="F356" s="181">
        <v>44562</v>
      </c>
      <c r="G356" s="269">
        <v>45657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643</v>
      </c>
      <c r="B357" s="13" t="s">
        <v>377</v>
      </c>
      <c r="C357" s="323" t="s">
        <v>652</v>
      </c>
      <c r="D357" s="302" t="s">
        <v>685</v>
      </c>
      <c r="E357" s="330" t="s">
        <v>311</v>
      </c>
      <c r="F357" s="181">
        <v>44562</v>
      </c>
      <c r="G357" s="269">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515</v>
      </c>
      <c r="B358" s="4" t="s">
        <v>357</v>
      </c>
      <c r="C358" s="316"/>
      <c r="D358" s="304"/>
      <c r="E358" s="331"/>
      <c r="F358" s="181">
        <v>44562</v>
      </c>
      <c r="G358" s="269">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773</v>
      </c>
      <c r="C359" s="119"/>
      <c r="D359" s="119"/>
      <c r="E359" s="21"/>
      <c r="F359" s="181">
        <v>44562</v>
      </c>
      <c r="G359" s="269">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644</v>
      </c>
      <c r="B360" s="13" t="s">
        <v>312</v>
      </c>
      <c r="C360" s="302" t="s">
        <v>716</v>
      </c>
      <c r="D360" s="302" t="s">
        <v>724</v>
      </c>
      <c r="E360" s="330" t="s">
        <v>313</v>
      </c>
      <c r="F360" s="181">
        <v>44562</v>
      </c>
      <c r="G360" s="269">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516</v>
      </c>
      <c r="B361" s="4" t="s">
        <v>723</v>
      </c>
      <c r="C361" s="304"/>
      <c r="D361" s="304"/>
      <c r="E361" s="331"/>
      <c r="F361" s="181">
        <v>44562</v>
      </c>
      <c r="G361" s="269">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774</v>
      </c>
      <c r="C362" s="119"/>
      <c r="D362" s="119"/>
      <c r="E362" s="21"/>
      <c r="F362" s="181">
        <v>44562</v>
      </c>
      <c r="G362" s="269">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645</v>
      </c>
      <c r="B363" s="13" t="s">
        <v>314</v>
      </c>
      <c r="C363" s="302" t="s">
        <v>718</v>
      </c>
      <c r="D363" s="302" t="s">
        <v>391</v>
      </c>
      <c r="E363" s="330" t="s">
        <v>315</v>
      </c>
      <c r="F363" s="181">
        <v>44562</v>
      </c>
      <c r="G363" s="269">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517</v>
      </c>
      <c r="B364" s="4" t="s">
        <v>358</v>
      </c>
      <c r="C364" s="304"/>
      <c r="D364" s="304"/>
      <c r="E364" s="331"/>
      <c r="F364" s="181">
        <v>44562</v>
      </c>
      <c r="G364" s="269">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775</v>
      </c>
      <c r="C365" s="119"/>
      <c r="D365" s="119"/>
      <c r="E365" s="21"/>
      <c r="F365" s="181">
        <v>44562</v>
      </c>
      <c r="G365" s="269">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316</v>
      </c>
      <c r="C366" s="323" t="s">
        <v>718</v>
      </c>
      <c r="D366" s="302" t="s">
        <v>685</v>
      </c>
      <c r="E366" s="330" t="s">
        <v>317</v>
      </c>
      <c r="F366" s="181">
        <v>44562</v>
      </c>
      <c r="G366" s="269">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518</v>
      </c>
      <c r="B367" s="4" t="s">
        <v>319</v>
      </c>
      <c r="C367" s="316"/>
      <c r="D367" s="304"/>
      <c r="E367" s="331"/>
      <c r="F367" s="181">
        <v>44562</v>
      </c>
      <c r="G367" s="269">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776</v>
      </c>
      <c r="C368" s="119"/>
      <c r="D368" s="119"/>
      <c r="E368" s="21"/>
      <c r="F368" s="181">
        <v>44562</v>
      </c>
      <c r="G368" s="269">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318</v>
      </c>
      <c r="C369" s="323" t="s">
        <v>654</v>
      </c>
      <c r="D369" s="302" t="s">
        <v>685</v>
      </c>
      <c r="E369" s="330" t="s">
        <v>320</v>
      </c>
      <c r="F369" s="181">
        <v>44562</v>
      </c>
      <c r="G369" s="269">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519</v>
      </c>
      <c r="B370" s="4" t="s">
        <v>359</v>
      </c>
      <c r="C370" s="315"/>
      <c r="D370" s="303"/>
      <c r="E370" s="339"/>
      <c r="F370" s="181">
        <v>44562</v>
      </c>
      <c r="G370" s="269">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646</v>
      </c>
      <c r="B371" s="4" t="s">
        <v>360</v>
      </c>
      <c r="C371" s="315"/>
      <c r="D371" s="303"/>
      <c r="E371" s="339"/>
      <c r="F371" s="181">
        <v>44562</v>
      </c>
      <c r="G371" s="269">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647</v>
      </c>
      <c r="B372" s="4" t="s">
        <v>361</v>
      </c>
      <c r="C372" s="316"/>
      <c r="D372" s="304"/>
      <c r="E372" s="331"/>
      <c r="F372" s="181">
        <v>44562</v>
      </c>
      <c r="G372" s="269">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777</v>
      </c>
      <c r="C373" s="105"/>
      <c r="D373" s="21"/>
      <c r="E373" s="80"/>
      <c r="F373" s="181">
        <v>44562</v>
      </c>
      <c r="G373" s="269">
        <v>45657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378</v>
      </c>
      <c r="C374" s="323" t="s">
        <v>652</v>
      </c>
      <c r="D374" s="302" t="s">
        <v>685</v>
      </c>
      <c r="E374" s="330" t="s">
        <v>320</v>
      </c>
      <c r="F374" s="181">
        <v>44562</v>
      </c>
      <c r="G374" s="269">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482</v>
      </c>
      <c r="B375" s="4" t="s">
        <v>380</v>
      </c>
      <c r="C375" s="316"/>
      <c r="D375" s="304"/>
      <c r="E375" s="331"/>
      <c r="F375" s="181">
        <v>44562</v>
      </c>
      <c r="G375" s="269">
        <v>45657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778</v>
      </c>
      <c r="C376" s="1"/>
      <c r="D376" s="123"/>
      <c r="E376" s="1"/>
      <c r="F376" s="181">
        <v>44562</v>
      </c>
      <c r="G376" s="269">
        <v>45657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05" t="s">
        <v>562</v>
      </c>
      <c r="B377" s="309"/>
      <c r="C377" s="309"/>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10"/>
      <c r="AI377" s="141"/>
    </row>
    <row r="378" spans="1:35" s="3" customFormat="1" ht="132.75" customHeight="1" x14ac:dyDescent="0.25">
      <c r="A378" s="139" t="s">
        <v>648</v>
      </c>
      <c r="B378" s="140" t="s">
        <v>321</v>
      </c>
      <c r="C378" s="315" t="s">
        <v>655</v>
      </c>
      <c r="D378" s="303" t="s">
        <v>409</v>
      </c>
      <c r="E378" s="303" t="s">
        <v>389</v>
      </c>
      <c r="F378" s="181">
        <v>44562</v>
      </c>
      <c r="G378" s="269">
        <v>45657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520</v>
      </c>
      <c r="B379" s="4" t="s">
        <v>390</v>
      </c>
      <c r="C379" s="316"/>
      <c r="D379" s="304"/>
      <c r="E379" s="304"/>
      <c r="F379" s="181">
        <v>44562</v>
      </c>
      <c r="G379" s="269">
        <v>45657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779</v>
      </c>
      <c r="C380" s="119"/>
      <c r="D380" s="119"/>
      <c r="E380" s="119"/>
      <c r="F380" s="181">
        <v>44562</v>
      </c>
      <c r="G380" s="269">
        <v>45657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8">
        <v>82</v>
      </c>
      <c r="B381" s="13" t="s">
        <v>322</v>
      </c>
      <c r="C381" s="323" t="s">
        <v>716</v>
      </c>
      <c r="D381" s="302" t="s">
        <v>528</v>
      </c>
      <c r="E381" s="330" t="s">
        <v>323</v>
      </c>
      <c r="F381" s="181">
        <v>44562</v>
      </c>
      <c r="G381" s="269">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521</v>
      </c>
      <c r="B382" s="4" t="s">
        <v>362</v>
      </c>
      <c r="C382" s="316"/>
      <c r="D382" s="304"/>
      <c r="E382" s="331"/>
      <c r="F382" s="181">
        <v>44562</v>
      </c>
      <c r="G382" s="269">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7" t="s">
        <v>780</v>
      </c>
      <c r="C383" s="138"/>
      <c r="D383" s="138"/>
      <c r="E383" s="138"/>
      <c r="F383" s="181">
        <v>44562</v>
      </c>
      <c r="G383" s="269">
        <v>45657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40" t="s">
        <v>563</v>
      </c>
      <c r="B384" s="341"/>
      <c r="C384" s="341"/>
      <c r="D384" s="341"/>
      <c r="E384" s="341"/>
      <c r="F384" s="341"/>
      <c r="G384" s="341"/>
      <c r="H384" s="341"/>
      <c r="I384" s="341"/>
      <c r="J384" s="341"/>
      <c r="K384" s="341"/>
      <c r="L384" s="341"/>
      <c r="M384" s="341"/>
      <c r="N384" s="341"/>
      <c r="O384" s="341"/>
      <c r="P384" s="341"/>
      <c r="Q384" s="341"/>
      <c r="R384" s="341"/>
      <c r="S384" s="341"/>
      <c r="T384" s="341"/>
      <c r="U384" s="341"/>
      <c r="V384" s="341"/>
      <c r="W384" s="341"/>
      <c r="X384" s="341"/>
      <c r="Y384" s="341"/>
      <c r="Z384" s="341"/>
      <c r="AA384" s="341"/>
      <c r="AB384" s="341"/>
      <c r="AC384" s="341"/>
      <c r="AD384" s="341"/>
      <c r="AE384" s="341"/>
      <c r="AF384" s="341"/>
      <c r="AG384" s="341"/>
      <c r="AH384" s="342"/>
    </row>
    <row r="385" spans="1:34" s="2" customFormat="1" ht="267.75" customHeight="1" x14ac:dyDescent="0.25">
      <c r="A385" s="144">
        <v>83</v>
      </c>
      <c r="B385" s="140" t="s">
        <v>324</v>
      </c>
      <c r="C385" s="303" t="s">
        <v>652</v>
      </c>
      <c r="D385" s="303" t="s">
        <v>686</v>
      </c>
      <c r="E385" s="339" t="s">
        <v>369</v>
      </c>
      <c r="F385" s="181">
        <v>44562</v>
      </c>
      <c r="G385" s="269">
        <v>45657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522</v>
      </c>
      <c r="B386" s="4" t="s">
        <v>363</v>
      </c>
      <c r="C386" s="304"/>
      <c r="D386" s="304"/>
      <c r="E386" s="331"/>
      <c r="F386" s="181">
        <v>44562</v>
      </c>
      <c r="G386" s="269">
        <v>45657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781</v>
      </c>
      <c r="C387" s="19"/>
      <c r="D387" s="19"/>
      <c r="E387" s="19"/>
      <c r="F387" s="181">
        <v>44562</v>
      </c>
      <c r="G387" s="269">
        <v>45657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325</v>
      </c>
      <c r="C388" s="323" t="s">
        <v>652</v>
      </c>
      <c r="D388" s="323" t="s">
        <v>687</v>
      </c>
      <c r="E388" s="302" t="s">
        <v>327</v>
      </c>
      <c r="F388" s="181">
        <v>44562</v>
      </c>
      <c r="G388" s="269">
        <v>45657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523</v>
      </c>
      <c r="B389" s="237" t="s">
        <v>364</v>
      </c>
      <c r="C389" s="315"/>
      <c r="D389" s="315"/>
      <c r="E389" s="303"/>
      <c r="F389" s="181">
        <v>44562</v>
      </c>
      <c r="G389" s="269">
        <v>45657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524</v>
      </c>
      <c r="B390" s="237" t="s">
        <v>326</v>
      </c>
      <c r="C390" s="316"/>
      <c r="D390" s="316"/>
      <c r="E390" s="304"/>
      <c r="F390" s="181">
        <v>44562</v>
      </c>
      <c r="G390" s="269">
        <v>45657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7" t="s">
        <v>782</v>
      </c>
      <c r="C391" s="1"/>
      <c r="D391" s="1"/>
      <c r="E391" s="56"/>
      <c r="F391" s="181">
        <v>44562</v>
      </c>
      <c r="G391" s="269">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328</v>
      </c>
      <c r="C392" s="323" t="s">
        <v>717</v>
      </c>
      <c r="D392" s="323" t="s">
        <v>410</v>
      </c>
      <c r="E392" s="137" t="s">
        <v>331</v>
      </c>
      <c r="F392" s="181">
        <v>44562</v>
      </c>
      <c r="G392" s="269">
        <v>45657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525</v>
      </c>
      <c r="B393" s="237" t="s">
        <v>329</v>
      </c>
      <c r="C393" s="315"/>
      <c r="D393" s="315"/>
      <c r="E393" s="129" t="s">
        <v>397</v>
      </c>
      <c r="F393" s="181">
        <v>44562</v>
      </c>
      <c r="G393" s="269">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649</v>
      </c>
      <c r="B394" s="4" t="s">
        <v>330</v>
      </c>
      <c r="C394" s="316"/>
      <c r="D394" s="316"/>
      <c r="E394" s="56"/>
      <c r="F394" s="181">
        <v>44562</v>
      </c>
      <c r="G394" s="269">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783</v>
      </c>
      <c r="C395" s="93"/>
      <c r="D395" s="132"/>
      <c r="E395" s="105"/>
      <c r="F395" s="181">
        <v>44562</v>
      </c>
      <c r="G395" s="269">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75" t="s">
        <v>564</v>
      </c>
      <c r="C396" s="376"/>
      <c r="D396" s="376"/>
      <c r="E396" s="376"/>
      <c r="F396" s="376"/>
      <c r="G396" s="376"/>
      <c r="H396" s="376"/>
      <c r="I396" s="376"/>
      <c r="J396" s="376"/>
      <c r="K396" s="376"/>
      <c r="L396" s="376"/>
      <c r="M396" s="376"/>
      <c r="N396" s="376"/>
      <c r="O396" s="376"/>
      <c r="P396" s="376"/>
      <c r="Q396" s="376"/>
      <c r="R396" s="376"/>
      <c r="S396" s="376"/>
      <c r="T396" s="376"/>
      <c r="U396" s="376"/>
      <c r="V396" s="376"/>
      <c r="W396" s="376"/>
      <c r="X396" s="376"/>
      <c r="Y396" s="376"/>
      <c r="Z396" s="376"/>
      <c r="AA396" s="376"/>
      <c r="AB396" s="376"/>
      <c r="AC396" s="376"/>
      <c r="AD396" s="376"/>
      <c r="AE396" s="376"/>
      <c r="AF396" s="376"/>
      <c r="AG396" s="376"/>
      <c r="AH396" s="377"/>
    </row>
    <row r="397" spans="1:34" s="3" customFormat="1" ht="131.25" customHeight="1" x14ac:dyDescent="0.25">
      <c r="A397" s="20">
        <v>86</v>
      </c>
      <c r="B397" s="13" t="s">
        <v>332</v>
      </c>
      <c r="C397" s="343" t="s">
        <v>652</v>
      </c>
      <c r="D397" s="323" t="s">
        <v>685</v>
      </c>
      <c r="E397" s="345" t="s">
        <v>333</v>
      </c>
      <c r="F397" s="181">
        <v>44562</v>
      </c>
      <c r="G397" s="269">
        <v>45657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526</v>
      </c>
      <c r="B398" s="4" t="s">
        <v>371</v>
      </c>
      <c r="C398" s="344"/>
      <c r="D398" s="316"/>
      <c r="E398" s="346"/>
      <c r="F398" s="181">
        <v>44562</v>
      </c>
      <c r="G398" s="269">
        <v>45657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784</v>
      </c>
      <c r="D399" s="131"/>
      <c r="E399" s="116"/>
      <c r="F399" s="181">
        <v>44562</v>
      </c>
      <c r="G399" s="269">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334</v>
      </c>
      <c r="C400" s="343" t="s">
        <v>652</v>
      </c>
      <c r="D400" s="323" t="s">
        <v>685</v>
      </c>
      <c r="E400" s="330" t="s">
        <v>335</v>
      </c>
      <c r="F400" s="181">
        <v>44562</v>
      </c>
      <c r="G400" s="269">
        <v>45657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527</v>
      </c>
      <c r="B401" s="4" t="s">
        <v>372</v>
      </c>
      <c r="C401" s="344"/>
      <c r="D401" s="316"/>
      <c r="E401" s="331"/>
      <c r="F401" s="181">
        <v>44562</v>
      </c>
      <c r="G401" s="269">
        <v>45657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785</v>
      </c>
      <c r="C402" s="122"/>
      <c r="D402" s="131"/>
      <c r="E402" s="121"/>
      <c r="F402" s="181">
        <v>44562</v>
      </c>
      <c r="G402" s="269">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336</v>
      </c>
      <c r="C403" s="343" t="s">
        <v>652</v>
      </c>
      <c r="D403" s="323" t="s">
        <v>685</v>
      </c>
      <c r="E403" s="347" t="s">
        <v>337</v>
      </c>
      <c r="F403" s="181">
        <v>44562</v>
      </c>
      <c r="G403" s="269">
        <v>45657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650</v>
      </c>
      <c r="B404" s="4" t="s">
        <v>373</v>
      </c>
      <c r="C404" s="344"/>
      <c r="D404" s="316"/>
      <c r="E404" s="348"/>
      <c r="F404" s="181">
        <v>44562</v>
      </c>
      <c r="G404" s="269">
        <v>45657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786</v>
      </c>
      <c r="C405" s="94"/>
      <c r="D405" s="94"/>
      <c r="E405" s="105"/>
      <c r="F405" s="181">
        <v>44562</v>
      </c>
      <c r="G405" s="269">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1" customFormat="1" ht="35.25" customHeight="1" x14ac:dyDescent="0.25">
      <c r="B406" s="238" t="s">
        <v>105</v>
      </c>
      <c r="C406" s="162"/>
      <c r="D406" s="163"/>
      <c r="E406" s="164"/>
      <c r="F406" s="165"/>
      <c r="G406" s="166"/>
      <c r="H406" s="166">
        <f>K406</f>
        <v>0</v>
      </c>
      <c r="I406" s="166">
        <f>I280+I285</f>
        <v>0</v>
      </c>
      <c r="J406" s="166">
        <f t="shared" ref="J406:L406" si="102">J280+J285</f>
        <v>0</v>
      </c>
      <c r="K406" s="166">
        <f t="shared" si="102"/>
        <v>0</v>
      </c>
      <c r="L406" s="167">
        <f t="shared" si="102"/>
        <v>0</v>
      </c>
      <c r="M406" s="166">
        <f>P406</f>
        <v>0</v>
      </c>
      <c r="N406" s="166">
        <f>N280+N285</f>
        <v>0</v>
      </c>
      <c r="O406" s="166">
        <f t="shared" ref="O406:Q406" si="103">O280+O285</f>
        <v>0</v>
      </c>
      <c r="P406" s="166">
        <f t="shared" si="103"/>
        <v>0</v>
      </c>
      <c r="Q406" s="166">
        <f t="shared" si="103"/>
        <v>0</v>
      </c>
      <c r="R406" s="166">
        <f>U406</f>
        <v>0</v>
      </c>
      <c r="S406" s="166">
        <f>S280+S285</f>
        <v>0</v>
      </c>
      <c r="T406" s="166">
        <f t="shared" ref="T406:V406" si="104">T280+T285</f>
        <v>0</v>
      </c>
      <c r="U406" s="166">
        <f t="shared" si="104"/>
        <v>0</v>
      </c>
      <c r="V406" s="166">
        <f t="shared" si="104"/>
        <v>0</v>
      </c>
      <c r="W406" s="167"/>
      <c r="X406" s="167"/>
      <c r="Y406" s="167"/>
      <c r="Z406" s="167"/>
      <c r="AA406" s="167"/>
      <c r="AB406" s="167"/>
      <c r="AC406" s="167"/>
      <c r="AD406" s="167"/>
      <c r="AE406" s="167"/>
      <c r="AF406" s="167"/>
      <c r="AG406" s="168"/>
      <c r="AH406" s="169"/>
      <c r="AJ406" s="169"/>
      <c r="AK406" s="169"/>
    </row>
    <row r="407" spans="1:37" s="169" customFormat="1" ht="33.75" customHeight="1" x14ac:dyDescent="0.25">
      <c r="A407" s="170"/>
      <c r="B407" s="239" t="s">
        <v>396</v>
      </c>
      <c r="C407" s="171"/>
      <c r="D407" s="172"/>
      <c r="E407" s="173"/>
      <c r="F407" s="174"/>
      <c r="G407" s="175"/>
      <c r="H407" s="193">
        <f>H63+H109+H190+H277+H406</f>
        <v>205612.00000000003</v>
      </c>
      <c r="I407" s="193"/>
      <c r="J407" s="193">
        <f>J63+J109+J190+J277+J406</f>
        <v>1631.8</v>
      </c>
      <c r="K407" s="193">
        <f>K63+K109+K190+K277+K406</f>
        <v>203980.2</v>
      </c>
      <c r="L407" s="193" t="e">
        <f>L63+L109+L190+L277+L406</f>
        <v>#REF!</v>
      </c>
      <c r="M407" s="193">
        <f>M63+M109+M190+M277+M406</f>
        <v>164222</v>
      </c>
      <c r="N407" s="193"/>
      <c r="O407" s="193">
        <f>O63+O109+O190+O277+O406</f>
        <v>1673.8999999999999</v>
      </c>
      <c r="P407" s="193">
        <f>P63+P109+P190+P277+P406</f>
        <v>162548.1</v>
      </c>
      <c r="Q407" s="193"/>
      <c r="R407" s="193">
        <f>R63+R109+R190+R277+R406</f>
        <v>164658.09999999998</v>
      </c>
      <c r="S407" s="193"/>
      <c r="T407" s="193">
        <f>T63+T109+T190+T277+T406</f>
        <v>1673.8999999999999</v>
      </c>
      <c r="U407" s="193">
        <f>U63+U109+U190+U277+U406</f>
        <v>162984.19999999998</v>
      </c>
      <c r="V407" s="193" t="e">
        <f>V63+V109+V190+V277+V406</f>
        <v>#REF!</v>
      </c>
      <c r="W407" s="176"/>
      <c r="X407" s="176"/>
      <c r="Y407" s="176"/>
      <c r="Z407" s="176"/>
      <c r="AA407" s="176"/>
      <c r="AB407" s="176"/>
      <c r="AC407" s="176"/>
      <c r="AD407" s="176"/>
      <c r="AE407" s="176"/>
      <c r="AF407" s="176"/>
      <c r="AG407" s="176"/>
      <c r="AH407" s="177"/>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392</v>
      </c>
    </row>
    <row r="409" spans="1:37" s="3" customFormat="1" x14ac:dyDescent="0.25">
      <c r="A409" s="64"/>
      <c r="B409" s="65"/>
      <c r="C409" s="73"/>
      <c r="D409" s="73"/>
      <c r="E409" s="73"/>
      <c r="F409" s="148"/>
      <c r="G409" s="148"/>
      <c r="H409" s="254"/>
      <c r="I409" s="74"/>
      <c r="J409" s="74"/>
      <c r="K409" s="74"/>
      <c r="L409" s="74"/>
      <c r="M409" s="254"/>
      <c r="N409" s="74"/>
      <c r="O409" s="74"/>
      <c r="P409" s="74"/>
      <c r="Q409" s="74"/>
      <c r="R409" s="254"/>
      <c r="S409" s="74"/>
      <c r="T409" s="74"/>
      <c r="U409" s="74"/>
      <c r="V409" s="74"/>
      <c r="W409" s="65"/>
      <c r="X409" s="65"/>
      <c r="Y409" s="65"/>
      <c r="Z409" s="65"/>
      <c r="AA409" s="65"/>
      <c r="AB409" s="65"/>
      <c r="AC409" s="65"/>
      <c r="AD409" s="65"/>
      <c r="AE409" s="65"/>
      <c r="AF409" s="65"/>
      <c r="AG409" s="65"/>
      <c r="AH409" s="65"/>
    </row>
    <row r="412" spans="1:37" x14ac:dyDescent="0.25">
      <c r="M412" s="266"/>
      <c r="O412" s="266"/>
      <c r="P412" s="266"/>
    </row>
    <row r="415" spans="1:37" x14ac:dyDescent="0.25">
      <c r="M415" s="266"/>
    </row>
  </sheetData>
  <mergeCells count="344">
    <mergeCell ref="A190:D190"/>
    <mergeCell ref="C81:C82"/>
    <mergeCell ref="D81:D82"/>
    <mergeCell ref="U3:AH3"/>
    <mergeCell ref="F9:F11"/>
    <mergeCell ref="M10:Q10"/>
    <mergeCell ref="D9:D11"/>
    <mergeCell ref="R10:V10"/>
    <mergeCell ref="U1:AH1"/>
    <mergeCell ref="U2:AH2"/>
    <mergeCell ref="C280:C284"/>
    <mergeCell ref="F23:G23"/>
    <mergeCell ref="F42:G42"/>
    <mergeCell ref="F149:G149"/>
    <mergeCell ref="F140:G140"/>
    <mergeCell ref="F145:G145"/>
    <mergeCell ref="C141:C144"/>
    <mergeCell ref="D141:D144"/>
    <mergeCell ref="E135:E139"/>
    <mergeCell ref="C187:C189"/>
    <mergeCell ref="D187:D189"/>
    <mergeCell ref="F157:G157"/>
    <mergeCell ref="F173:G173"/>
    <mergeCell ref="E20:E23"/>
    <mergeCell ref="E24:E26"/>
    <mergeCell ref="D130:D133"/>
    <mergeCell ref="E84:E96"/>
    <mergeCell ref="D73:D78"/>
    <mergeCell ref="E184:E189"/>
    <mergeCell ref="D150:D151"/>
    <mergeCell ref="D154:D156"/>
    <mergeCell ref="D162:D164"/>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 ref="A9:A11"/>
    <mergeCell ref="B9:B11"/>
    <mergeCell ref="E9:E11"/>
    <mergeCell ref="AE18:AE19"/>
    <mergeCell ref="AG18:AG19"/>
    <mergeCell ref="E45:E49"/>
    <mergeCell ref="C46:C48"/>
    <mergeCell ref="A32:AH32"/>
    <mergeCell ref="D98:D103"/>
    <mergeCell ref="AF18:AF19"/>
    <mergeCell ref="M18:M19"/>
    <mergeCell ref="A64:AH64"/>
    <mergeCell ref="E33:E39"/>
    <mergeCell ref="L18:L19"/>
    <mergeCell ref="X18:X19"/>
    <mergeCell ref="E15:E19"/>
    <mergeCell ref="B396:AH396"/>
    <mergeCell ref="B279:AH279"/>
    <mergeCell ref="E343:E344"/>
    <mergeCell ref="E141:E144"/>
    <mergeCell ref="F161:G161"/>
    <mergeCell ref="F169:G169"/>
    <mergeCell ref="F165:G165"/>
    <mergeCell ref="A53:AH53"/>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3:AH83"/>
    <mergeCell ref="A111:AH111"/>
    <mergeCell ref="C98:C103"/>
    <mergeCell ref="H10:L10"/>
    <mergeCell ref="F35:G35"/>
    <mergeCell ref="A13:AH13"/>
    <mergeCell ref="C9:C11"/>
    <mergeCell ref="A14:AH14"/>
    <mergeCell ref="C16:C17"/>
    <mergeCell ref="D16:D17"/>
    <mergeCell ref="A109:D109"/>
    <mergeCell ref="D84:D87"/>
    <mergeCell ref="F37:G37"/>
    <mergeCell ref="E40:E44"/>
    <mergeCell ref="E59:E62"/>
    <mergeCell ref="C73:C78"/>
    <mergeCell ref="Y18:Y19"/>
    <mergeCell ref="P18:P19"/>
    <mergeCell ref="J18:J19"/>
    <mergeCell ref="K18:K19"/>
    <mergeCell ref="I18:I19"/>
    <mergeCell ref="C18:C19"/>
    <mergeCell ref="D18:D19"/>
    <mergeCell ref="AH18:AH19"/>
    <mergeCell ref="Q18:Q19"/>
    <mergeCell ref="Z18:Z19"/>
    <mergeCell ref="AD18:AD19"/>
    <mergeCell ref="F39:G39"/>
    <mergeCell ref="C84:C87"/>
    <mergeCell ref="F78:G78"/>
    <mergeCell ref="A65:AH65"/>
    <mergeCell ref="F72:G72"/>
    <mergeCell ref="C104:C105"/>
    <mergeCell ref="D104:D105"/>
    <mergeCell ref="D46:D48"/>
    <mergeCell ref="C69:C71"/>
    <mergeCell ref="C60:C61"/>
    <mergeCell ref="D60:D61"/>
    <mergeCell ref="E50:E52"/>
    <mergeCell ref="E104:E108"/>
    <mergeCell ref="A124:AH124"/>
    <mergeCell ref="C171:C173"/>
    <mergeCell ref="D171:D173"/>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C363:C364"/>
    <mergeCell ref="D363:D364"/>
    <mergeCell ref="E363:E364"/>
    <mergeCell ref="C366:C367"/>
    <mergeCell ref="D366:D367"/>
    <mergeCell ref="E366:E367"/>
    <mergeCell ref="C369:C372"/>
    <mergeCell ref="D369:D372"/>
    <mergeCell ref="E369:E372"/>
    <mergeCell ref="C354:C355"/>
    <mergeCell ref="D354:D355"/>
    <mergeCell ref="E354:E355"/>
    <mergeCell ref="D357:D358"/>
    <mergeCell ref="C357:C358"/>
    <mergeCell ref="E357:E358"/>
    <mergeCell ref="C360:C361"/>
    <mergeCell ref="E339:E340"/>
    <mergeCell ref="D339:D340"/>
    <mergeCell ref="C339:C340"/>
    <mergeCell ref="D343:D344"/>
    <mergeCell ref="C343:C344"/>
    <mergeCell ref="D346:D348"/>
    <mergeCell ref="C346:C348"/>
    <mergeCell ref="E346:E348"/>
    <mergeCell ref="E350:E352"/>
    <mergeCell ref="A342:AH342"/>
    <mergeCell ref="E360:E361"/>
    <mergeCell ref="E336:E337"/>
    <mergeCell ref="D336:D337"/>
    <mergeCell ref="C336:C337"/>
    <mergeCell ref="C321:C323"/>
    <mergeCell ref="D321:D323"/>
    <mergeCell ref="D360:D361"/>
    <mergeCell ref="C285:C289"/>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150:C152"/>
    <mergeCell ref="C154:C156"/>
    <mergeCell ref="C157:C159"/>
    <mergeCell ref="C160:C162"/>
    <mergeCell ref="C166:C168"/>
    <mergeCell ref="C163:C165"/>
    <mergeCell ref="C193:C196"/>
    <mergeCell ref="D280:D284"/>
    <mergeCell ref="C197:C200"/>
    <mergeCell ref="C234:C236"/>
    <mergeCell ref="D234:D236"/>
    <mergeCell ref="D242:D244"/>
    <mergeCell ref="D268:D270"/>
    <mergeCell ref="C259:C261"/>
    <mergeCell ref="C268:C270"/>
    <mergeCell ref="C242:C244"/>
    <mergeCell ref="C239:C241"/>
    <mergeCell ref="D239:D241"/>
    <mergeCell ref="C262:C267"/>
    <mergeCell ref="C202:C204"/>
    <mergeCell ref="A201:AH201"/>
    <mergeCell ref="D193:D196"/>
    <mergeCell ref="F153:G153"/>
    <mergeCell ref="E242:E244"/>
    <mergeCell ref="D256:D258"/>
    <mergeCell ref="A255:AH255"/>
    <mergeCell ref="E256:E258"/>
    <mergeCell ref="E245:E247"/>
    <mergeCell ref="A278:AH278"/>
    <mergeCell ref="D285:D287"/>
    <mergeCell ref="E193:E196"/>
    <mergeCell ref="C184:C186"/>
    <mergeCell ref="D184:D186"/>
    <mergeCell ref="C230:C232"/>
    <mergeCell ref="D230:D232"/>
    <mergeCell ref="C211:C214"/>
    <mergeCell ref="D211:D214"/>
    <mergeCell ref="E211:E214"/>
    <mergeCell ref="E230:E232"/>
    <mergeCell ref="E227:E229"/>
    <mergeCell ref="C223:C226"/>
    <mergeCell ref="D223:D226"/>
    <mergeCell ref="D227:D229"/>
    <mergeCell ref="E234:E236"/>
    <mergeCell ref="E268:E270"/>
    <mergeCell ref="D202:D204"/>
    <mergeCell ref="C256:C258"/>
    <mergeCell ref="A277:C277"/>
    <mergeCell ref="B179:B180"/>
    <mergeCell ref="A179:A180"/>
    <mergeCell ref="B176:B178"/>
    <mergeCell ref="B181:B182"/>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E248:E254"/>
    <mergeCell ref="C248:C254"/>
    <mergeCell ref="D248:D254"/>
    <mergeCell ref="D259:D261"/>
    <mergeCell ref="E259:E26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2022-06-27T08:28:36Z</cp:lastPrinted>
  <dcterms:created xsi:type="dcterms:W3CDTF">2014-09-11T06:26:00Z</dcterms:created>
  <dcterms:modified xsi:type="dcterms:W3CDTF">2022-06-30T09:15:34Z</dcterms:modified>
</cp:coreProperties>
</file>