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300" windowWidth="19440" windowHeight="12120"/>
  </bookViews>
  <sheets>
    <sheet name="Приложение 1" sheetId="1" r:id="rId1"/>
    <sheet name="Приложение 2" sheetId="4" state="hidden" r:id="rId2"/>
  </sheets>
  <definedNames>
    <definedName name="_xlnm.Print_Titles" localSheetId="0">'Приложение 1'!$4:$5</definedName>
    <definedName name="_xlnm.Print_Area" localSheetId="0">'Приложение 1'!$A$1:$X$37</definedName>
    <definedName name="_xlnm.Print_Area" localSheetId="1">'Приложение 2'!$A$1:$X$19</definedName>
  </definedNames>
  <calcPr calcId="145621"/>
</workbook>
</file>

<file path=xl/calcChain.xml><?xml version="1.0" encoding="utf-8"?>
<calcChain xmlns="http://schemas.openxmlformats.org/spreadsheetml/2006/main">
  <c r="O17" i="1" l="1"/>
  <c r="N14" i="1" l="1"/>
  <c r="L14" i="1"/>
  <c r="T13" i="1"/>
  <c r="O13" i="1"/>
  <c r="J13" i="1"/>
  <c r="I13" i="1" s="1"/>
  <c r="I12" i="1"/>
  <c r="J12" i="1"/>
  <c r="O12" i="1"/>
  <c r="T12" i="1"/>
  <c r="T11" i="1" l="1"/>
  <c r="O11" i="1"/>
  <c r="J11" i="1"/>
  <c r="I11" i="1" l="1"/>
  <c r="J18" i="1" l="1"/>
  <c r="I18" i="1" s="1"/>
  <c r="X27" i="1" l="1"/>
  <c r="W27" i="1"/>
  <c r="V27" i="1"/>
  <c r="U27" i="1"/>
  <c r="S27" i="1"/>
  <c r="R27" i="1"/>
  <c r="Q27" i="1"/>
  <c r="P27" i="1"/>
  <c r="O27" i="1"/>
  <c r="N27" i="1"/>
  <c r="M27" i="1"/>
  <c r="L27" i="1"/>
  <c r="K27" i="1"/>
  <c r="I27" i="1"/>
  <c r="T26" i="1"/>
  <c r="T27" i="1" s="1"/>
  <c r="O26" i="1"/>
  <c r="J26" i="1"/>
  <c r="J27" i="1" s="1"/>
  <c r="X23" i="1"/>
  <c r="W23" i="1"/>
  <c r="V23" i="1"/>
  <c r="U23" i="1"/>
  <c r="T23" i="1"/>
  <c r="S23" i="1"/>
  <c r="R23" i="1"/>
  <c r="Q23" i="1"/>
  <c r="P23" i="1"/>
  <c r="N23" i="1"/>
  <c r="M23" i="1"/>
  <c r="L23" i="1"/>
  <c r="K23" i="1"/>
  <c r="I23" i="1"/>
  <c r="X20" i="1"/>
  <c r="W20" i="1"/>
  <c r="V20" i="1"/>
  <c r="U20" i="1"/>
  <c r="S20" i="1"/>
  <c r="R20" i="1"/>
  <c r="Q20" i="1"/>
  <c r="P20" i="1"/>
  <c r="N20" i="1"/>
  <c r="M20" i="1"/>
  <c r="L20" i="1"/>
  <c r="K20" i="1"/>
  <c r="X14" i="1"/>
  <c r="W14" i="1"/>
  <c r="V14" i="1"/>
  <c r="U14" i="1"/>
  <c r="S14" i="1"/>
  <c r="R14" i="1"/>
  <c r="Q14" i="1"/>
  <c r="P14" i="1"/>
  <c r="M14" i="1"/>
  <c r="K14" i="1"/>
  <c r="J10" i="1"/>
  <c r="O10" i="1"/>
  <c r="T10" i="1"/>
  <c r="T9" i="1"/>
  <c r="O9" i="1"/>
  <c r="O14" i="1" s="1"/>
  <c r="J9" i="1"/>
  <c r="T22" i="1"/>
  <c r="O22" i="1"/>
  <c r="O23" i="1" s="1"/>
  <c r="J22" i="1"/>
  <c r="J23" i="1" s="1"/>
  <c r="T19" i="1"/>
  <c r="O19" i="1"/>
  <c r="O20" i="1" s="1"/>
  <c r="J19" i="1"/>
  <c r="I19" i="1" s="1"/>
  <c r="T14" i="1" l="1"/>
  <c r="J14" i="1"/>
  <c r="I9" i="1"/>
  <c r="Q31" i="1"/>
  <c r="Q36" i="1" s="1"/>
  <c r="F9" i="1" l="1"/>
  <c r="I14" i="1"/>
  <c r="T17" i="1"/>
  <c r="T20" i="1" s="1"/>
  <c r="J17" i="1"/>
  <c r="J20" i="1" s="1"/>
  <c r="I17" i="1" l="1"/>
  <c r="I20" i="1" s="1"/>
  <c r="O30" i="1" l="1"/>
  <c r="T30" i="1" l="1"/>
  <c r="Q16" i="4" l="1"/>
  <c r="S16" i="4"/>
  <c r="V16" i="4"/>
  <c r="X16" i="4"/>
  <c r="L16" i="4"/>
  <c r="J11" i="4"/>
  <c r="I11" i="4" s="1"/>
  <c r="J8" i="4"/>
  <c r="O8" i="4"/>
  <c r="T8" i="4"/>
  <c r="N15" i="4"/>
  <c r="N16" i="4" s="1"/>
  <c r="W31" i="1" l="1"/>
  <c r="W36" i="1" s="1"/>
  <c r="V31" i="1"/>
  <c r="V36" i="1" s="1"/>
  <c r="U31" i="1"/>
  <c r="U36" i="1" s="1"/>
  <c r="S31" i="1"/>
  <c r="S36" i="1" s="1"/>
  <c r="R31" i="1"/>
  <c r="R36" i="1" s="1"/>
  <c r="P31" i="1"/>
  <c r="P36" i="1" s="1"/>
  <c r="N31" i="1"/>
  <c r="N36" i="1" s="1"/>
  <c r="M31" i="1"/>
  <c r="M36" i="1" s="1"/>
  <c r="L31" i="1"/>
  <c r="L36" i="1" s="1"/>
  <c r="K31" i="1"/>
  <c r="K36" i="1" s="1"/>
  <c r="X31" i="1"/>
  <c r="X36" i="1" s="1"/>
  <c r="T31" i="1" l="1"/>
  <c r="T36" i="1" s="1"/>
  <c r="O31" i="1"/>
  <c r="O36" i="1" s="1"/>
  <c r="J30" i="1"/>
  <c r="J31" i="1" l="1"/>
  <c r="J36" i="1" s="1"/>
  <c r="I30" i="1"/>
  <c r="I31" i="1" s="1"/>
  <c r="I36" i="1" s="1"/>
  <c r="J14" i="4" l="1"/>
  <c r="I14" i="4" l="1"/>
  <c r="J15" i="4"/>
  <c r="J16" i="4" s="1"/>
  <c r="J10" i="4"/>
  <c r="I10" i="4" s="1"/>
  <c r="T7" i="4" l="1"/>
  <c r="T16" i="4" s="1"/>
  <c r="O7" i="4"/>
  <c r="O16" i="4" s="1"/>
  <c r="J7" i="4"/>
  <c r="I16" i="4" l="1"/>
  <c r="I7" i="4"/>
  <c r="I8" i="4" s="1"/>
  <c r="J33" i="1" l="1"/>
  <c r="I33" i="1" s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J34" i="1" l="1"/>
  <c r="I34" i="1" s="1"/>
  <c r="X35" i="1" l="1"/>
  <c r="W35" i="1"/>
  <c r="V35" i="1"/>
  <c r="U35" i="1"/>
  <c r="T35" i="1"/>
  <c r="S35" i="1"/>
  <c r="R35" i="1"/>
  <c r="Q35" i="1"/>
  <c r="P35" i="1"/>
  <c r="N35" i="1"/>
  <c r="M35" i="1"/>
  <c r="L35" i="1"/>
  <c r="K35" i="1"/>
  <c r="K16" i="4" l="1"/>
  <c r="M16" i="4"/>
  <c r="P15" i="4" l="1"/>
  <c r="P16" i="4" s="1"/>
  <c r="R15" i="4"/>
  <c r="R16" i="4" s="1"/>
  <c r="U15" i="4"/>
  <c r="U16" i="4" s="1"/>
  <c r="W15" i="4"/>
  <c r="W16" i="4" s="1"/>
  <c r="J35" i="1" l="1"/>
  <c r="O35" i="1" l="1"/>
  <c r="I35" i="1" l="1"/>
</calcChain>
</file>

<file path=xl/sharedStrings.xml><?xml version="1.0" encoding="utf-8"?>
<sst xmlns="http://schemas.openxmlformats.org/spreadsheetml/2006/main" count="162" uniqueCount="77">
  <si>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</si>
  <si>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</si>
  <si>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</si>
  <si>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</si>
  <si>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</si>
  <si>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</si>
  <si>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</si>
  <si>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</si>
  <si>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</si>
  <si>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Администрация МР "Печора"</t>
  </si>
  <si>
    <t>Администрация      МР "Печора"</t>
  </si>
  <si>
    <t>Итого по программе</t>
  </si>
  <si>
    <t>Итого по подпрограмме</t>
  </si>
  <si>
    <t>-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</si>
  <si>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</si>
  <si>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</si>
  <si>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Бюджет МО ГП "Печора"</t>
  </si>
  <si>
    <t>Вид капитальных вложений   (строительство, реконструкция, в том числе сэлементами реставрации, техническое перевооружение (модернизация)</t>
  </si>
  <si>
    <t>Год ввода объекта в экплуатацию и мощность ед. изм.</t>
  </si>
  <si>
    <t>ИТОГО объем финансирования проекта (объекта) в тыс. руб.</t>
  </si>
  <si>
    <t>1.</t>
  </si>
  <si>
    <t>Всего по программе</t>
  </si>
  <si>
    <t>Всего по реализации инвестиционных проектов за счет средств бюджета МО МР "Печора"</t>
  </si>
  <si>
    <t>Всего по реализации инвестиционных проектов за счет средств бюджета МО ГП "Печора"</t>
  </si>
  <si>
    <t xml:space="preserve">Муниципальная  программа "Развитие физической культуры и спорта МО МР "Печора" </t>
  </si>
  <si>
    <t>Реконструкцию футбольного поля в г. Печора (подготовка основания, укладка искусственного футбольного покрытия и сертификация футбольного поля)</t>
  </si>
  <si>
    <t>Реконструкция</t>
  </si>
  <si>
    <t>2018 г.</t>
  </si>
  <si>
    <t>Остаток сметной стоимости  на 01.01.2019 г, в тыс. руб.</t>
  </si>
  <si>
    <t>Объем финансирования проекта (объекта) в 2021 году, тыс. руб.</t>
  </si>
  <si>
    <t>2020 г.</t>
  </si>
  <si>
    <t>Объем финансирования проекта (объекта) в 2022 году, тыс. руб.</t>
  </si>
  <si>
    <t>Общая сметная стоимость объекта в текущих ценах на 01.01.2019 г.) тыс. руб.</t>
  </si>
  <si>
    <t>2.</t>
  </si>
  <si>
    <t xml:space="preserve">Реализация мероприятий по благоустройству улично-дорожной сети 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</si>
  <si>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</si>
  <si>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Капитальный ремонт дороги общего пользования местного значения "Подъезд к военному городку №63 на участке км. 0,833 - км 0,935 (путепровод)</t>
  </si>
  <si>
    <t>Обеспечение жильем граждан, переселеных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</si>
  <si>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подпрограмма «Дорожное хозяйство и транспорт»</t>
  </si>
  <si>
    <t xml:space="preserve">Муниципальная программа  «Жильё, жилищно-коммунальное хозяйство и территориальное»
 развитие»
</t>
  </si>
  <si>
    <t>Муниципальная программа «Формирование комфортной  городской среды муниципального образования городского поселения «Печора» на 2018-2024  годы</t>
  </si>
  <si>
    <t xml:space="preserve">Муниципальная адресная программа «Повышение качества улично-дорожной сети на территории городского поселения «Печора» </t>
  </si>
  <si>
    <t>подпрограмма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</t>
  </si>
  <si>
    <t>Муниципальная  программа «Жилье, жилищно-коммунальное хозяйство и территориальное развитие»</t>
  </si>
  <si>
    <t xml:space="preserve">Обеспечение жилыми помещениями детей-сирот и детей, оставшихся без попечения родителей </t>
  </si>
  <si>
    <t>Муниципальная программа "Социальное развитие"</t>
  </si>
  <si>
    <t>подпрограмма  "Социальная поддержка отдельных категорий граждан, развитие и укрепление института семьи"</t>
  </si>
  <si>
    <t xml:space="preserve">
ПЕРЕЧЕНЬ
ИНВЕСТИЦИОННЫХ ПРОЕКТОВ, ФИНАНСИРУЕМЫХ ЗА СЧЕТ 
СРЕДСТВ БЮДЖЕТА МО ГП "ПЕЧОРА",  НА 2021-2023 годы
</t>
  </si>
  <si>
    <t>Объем финансирования проекта (объекта) в 2023 году, тыс. руб.</t>
  </si>
  <si>
    <t>2021 г.</t>
  </si>
  <si>
    <t>2021-2023 гг.</t>
  </si>
  <si>
    <t>Приложение 2
к постановлению администрации МР "Печора"                    от " 30 " декабря 2020 г. № 1           .</t>
  </si>
  <si>
    <t xml:space="preserve">
ПЕРЕЧЕНЬ
ИНВЕСТИЦИОННЫХ ПРОЕКТОВ, ФИНАНСИРУЕМЫХ ЗА СЧЕТ 
СРЕДСТВ БЮДЖЕТА МО МР "ПЕЧОРА",  НА  2022-2024 годы</t>
  </si>
  <si>
    <t>Объем финансирования проекта (объекта) в 2024 году, тыс. руб.</t>
  </si>
  <si>
    <t>Общая сметная стоимость объекта в текущих ценах на 01.01.2021 г. тыс. руб.</t>
  </si>
  <si>
    <t>КУМС МР "Печора"</t>
  </si>
  <si>
    <t>2022-2024 годы</t>
  </si>
  <si>
    <t>Остаток сметной стоимости  на 01.01.2022 г, в тыс. руб.</t>
  </si>
  <si>
    <t>подпрограмма «Улучшение состояния жилищно-коммунального комплекса»</t>
  </si>
  <si>
    <t xml:space="preserve">Выполнение инженерных изысканий для проведения работ по  реконструкции сетей водоотведения диаметром 500 мм, расположенных по ул. Ленинградская от смотрового колодца КК-1 у "МОУ СОШ № 2" до КК-2 у МКД № 13 по ул. Социалистическая в г. Печора, Республики Коми   </t>
  </si>
  <si>
    <t>2022 год</t>
  </si>
  <si>
    <t>Разработка проектно-сметной документации на объект: "Реконструкция сетей водоотведения диаметром 500 мм, расположенных по ул. Ленинградская от смотрового колодца КК-1 у "МОУ СОШ № 2" до КК-2 у МКД № 13 по ул. Социалистическая в г. Печора, Республики Коми</t>
  </si>
  <si>
    <t>Муниципальная  программа «Развитие образования»</t>
  </si>
  <si>
    <t>подпрограмма "Развитие систему общего образования"</t>
  </si>
  <si>
    <t xml:space="preserve">Разработка проектно-сметной документации по объекту: «Строительство школы на 600 мест в г. Печора Республики Коми» </t>
  </si>
  <si>
    <t>Управление образования МР "Печора"</t>
  </si>
  <si>
    <t>.".</t>
  </si>
  <si>
    <t>2022 -2023 годы</t>
  </si>
  <si>
    <t>Реализация отдельных мероприятий регионального проекта "Обеспечение устойчивого сокращения непригодного для проживания жилищного фонда" на территории МР "Печора"</t>
  </si>
  <si>
    <t>Строительство</t>
  </si>
  <si>
    <r>
      <t xml:space="preserve">"Приложение                                                                                                         к постановлению администрации МР "Печора"                                                                от  30 декабря  2021 г. № 1771            </t>
    </r>
    <r>
      <rPr>
        <sz val="14"/>
        <color theme="0"/>
        <rFont val="Times New Roman"/>
        <family val="1"/>
        <charset val="204"/>
      </rPr>
      <t xml:space="preserve">. </t>
    </r>
    <r>
      <rPr>
        <sz val="14"/>
        <color theme="1"/>
        <rFont val="Times New Roman"/>
        <family val="1"/>
        <charset val="204"/>
      </rPr>
      <t xml:space="preserve">  </t>
    </r>
  </si>
  <si>
    <t>Строительство внутрипоселкового газопровода в п. Кожва</t>
  </si>
  <si>
    <t>Всего</t>
  </si>
  <si>
    <t>Строительство водозаборной скважины в д. Конецбор</t>
  </si>
  <si>
    <t>Строительство водозаборной скважины в деревне Аранец</t>
  </si>
  <si>
    <t>Подготовка технического задания и определение стоимости проектно-изыскательских работ по объекту "Строительство канатной переправы через реку Печора" в г. Печора Республики Коми</t>
  </si>
  <si>
    <t>Приложение                                                                                                         к постановлению администрации МР "Печора"                                                 от  29 июля  2022 г. № 1361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</si>
</sst>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_р_."/>
    <numFmt numFmtId="166" formatCode="0.0"/>
  </numFmts>
  <fonts count="11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164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164" fontId="2" fillId="0" borderId="0" xfId="0" applyNumberFormat="1" applyFont="1" applyFill="1"/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/>
    <xf numFmtId="4" fontId="4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6" fillId="0" borderId="1" xfId="0" applyFont="1" applyBorder="1"/>
    <xf numFmtId="0" fontId="6" fillId="0" borderId="0" xfId="0" applyFont="1"/>
    <xf numFmtId="0" fontId="7" fillId="0" borderId="1" xfId="0" applyFont="1" applyBorder="1" applyAlignment="1">
      <alignment wrapText="1"/>
    </xf>
    <xf numFmtId="0" fontId="2" fillId="0" borderId="2" xfId="0" applyFont="1" applyBorder="1"/>
    <xf numFmtId="0" fontId="2" fillId="0" borderId="2" xfId="0" applyFont="1" applyFill="1" applyBorder="1"/>
    <xf numFmtId="0" fontId="0" fillId="0" borderId="2" xfId="0" applyBorder="1"/>
    <xf numFmtId="164" fontId="2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164" fontId="2" fillId="2" borderId="2" xfId="0" applyNumberFormat="1" applyFont="1" applyFill="1" applyBorder="1"/>
    <xf numFmtId="164" fontId="2" fillId="2" borderId="0" xfId="0" applyNumberFormat="1" applyFont="1" applyFill="1"/>
    <xf numFmtId="0" fontId="2" fillId="2" borderId="5" xfId="0" applyFont="1" applyFill="1" applyBorder="1" applyAlignment="1">
      <alignment horizontal="center" vertical="center" textRotation="90" wrapText="1"/>
    </xf>
    <xf numFmtId="164" fontId="2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2" borderId="1" xfId="0" applyFont="1" applyFill="1" applyBorder="1"/>
    <xf numFmtId="0" fontId="1" fillId="0" borderId="1" xfId="0" applyFont="1" applyBorder="1" applyAlignment="1">
      <alignment horizontal="center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8"/>
  <sheetViews>
    <sheetView tabSelected="1" zoomScale="60" zoomScaleNormal="60" zoomScaleSheetLayoutView="50" workbookViewId="0">
      <pane ySplit="5" topLeftCell="A14" activePane="bottomLeft" state="frozen"/>
      <selection pane="bottomLeft" activeCell="T5" sqref="T5"/>
    </sheetView>
  </sheetViews>
  <sheetFormatPr defaultColWidth="9.140625" defaultRowHeight="18.75" x14ac:dyDescent="0.3"/>
  <cols>
    <col min="1" max="1" width="7.28515625" style="17" customWidth="1"/>
    <col min="2" max="2" width="41.85546875" style="4" customWidth="1"/>
    <col min="3" max="3" width="20.42578125" style="5" customWidth="1"/>
    <col min="4" max="4" width="20" style="5" customWidth="1"/>
    <col min="5" max="5" width="17.42578125" style="5" customWidth="1"/>
    <col min="6" max="6" width="21.42578125" style="49" customWidth="1"/>
    <col min="7" max="7" width="20" style="49" customWidth="1"/>
    <col min="8" max="8" width="18.28515625" style="49" customWidth="1"/>
    <col min="9" max="9" width="14.5703125" style="49" customWidth="1"/>
    <col min="10" max="10" width="14.7109375" style="6" customWidth="1"/>
    <col min="11" max="11" width="13" style="6" customWidth="1"/>
    <col min="12" max="12" width="14.140625" style="6" customWidth="1"/>
    <col min="13" max="13" width="13.7109375" style="6" customWidth="1"/>
    <col min="14" max="14" width="14.5703125" style="49" customWidth="1"/>
    <col min="15" max="15" width="13.42578125" style="5" customWidth="1"/>
    <col min="16" max="16" width="13.140625" style="5" customWidth="1"/>
    <col min="17" max="17" width="14.28515625" style="5" customWidth="1"/>
    <col min="18" max="18" width="8" style="5" customWidth="1"/>
    <col min="19" max="19" width="10.42578125" style="5" customWidth="1"/>
    <col min="20" max="20" width="14.5703125" style="5" customWidth="1"/>
    <col min="21" max="21" width="11.140625" style="5" customWidth="1"/>
    <col min="22" max="22" width="11.42578125" style="5" customWidth="1"/>
    <col min="23" max="23" width="12.7109375" style="5" customWidth="1"/>
    <col min="24" max="24" width="10.7109375" style="5" customWidth="1"/>
    <col min="25" max="27" width="9.140625" style="5"/>
    <col min="28" max="28" width="13" style="5" bestFit="1" customWidth="1"/>
    <col min="29" max="16384" width="9.140625" style="5"/>
  </cols>
  <sheetData>
    <row r="1" spans="1:24" ht="64.5" customHeight="1" x14ac:dyDescent="0.3">
      <c r="S1" s="78" t="s">
        <v>76</v>
      </c>
      <c r="T1" s="79"/>
      <c r="U1" s="79"/>
      <c r="V1" s="79"/>
      <c r="W1" s="79"/>
      <c r="X1" s="79"/>
    </row>
    <row r="2" spans="1:24" ht="64.5" customHeight="1" x14ac:dyDescent="0.3">
      <c r="S2" s="93" t="s">
        <v>70</v>
      </c>
      <c r="T2" s="94"/>
      <c r="U2" s="94"/>
      <c r="V2" s="94"/>
      <c r="W2" s="94"/>
      <c r="X2" s="94"/>
    </row>
    <row r="3" spans="1:24" ht="77.25" customHeight="1" x14ac:dyDescent="0.3">
      <c r="A3" s="87" t="s">
        <v>52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</row>
    <row r="4" spans="1:24" ht="71.25" customHeight="1" x14ac:dyDescent="0.3">
      <c r="A4" s="85" t="s">
        <v>5</v>
      </c>
      <c r="B4" s="85" t="s">
        <v>0</v>
      </c>
      <c r="C4" s="85" t="s">
        <v>14</v>
      </c>
      <c r="D4" s="85" t="s">
        <v>8</v>
      </c>
      <c r="E4" s="85" t="s">
        <v>15</v>
      </c>
      <c r="F4" s="88" t="s">
        <v>54</v>
      </c>
      <c r="G4" s="80" t="s">
        <v>7</v>
      </c>
      <c r="H4" s="88" t="s">
        <v>57</v>
      </c>
      <c r="I4" s="88" t="s">
        <v>19</v>
      </c>
      <c r="J4" s="82" t="s">
        <v>31</v>
      </c>
      <c r="K4" s="83"/>
      <c r="L4" s="83"/>
      <c r="M4" s="83"/>
      <c r="N4" s="84"/>
      <c r="O4" s="90" t="s">
        <v>48</v>
      </c>
      <c r="P4" s="91"/>
      <c r="Q4" s="91"/>
      <c r="R4" s="91"/>
      <c r="S4" s="92"/>
      <c r="T4" s="90" t="s">
        <v>53</v>
      </c>
      <c r="U4" s="91"/>
      <c r="V4" s="91"/>
      <c r="W4" s="91"/>
      <c r="X4" s="92"/>
    </row>
    <row r="5" spans="1:24" ht="172.5" customHeight="1" x14ac:dyDescent="0.3">
      <c r="A5" s="89"/>
      <c r="B5" s="86"/>
      <c r="C5" s="86"/>
      <c r="D5" s="86"/>
      <c r="E5" s="86"/>
      <c r="F5" s="80"/>
      <c r="G5" s="81"/>
      <c r="H5" s="80"/>
      <c r="I5" s="80"/>
      <c r="J5" s="13" t="s">
        <v>4</v>
      </c>
      <c r="K5" s="13" t="s">
        <v>1</v>
      </c>
      <c r="L5" s="13" t="s">
        <v>2</v>
      </c>
      <c r="M5" s="13" t="s">
        <v>3</v>
      </c>
      <c r="N5" s="62" t="s">
        <v>6</v>
      </c>
      <c r="O5" s="15" t="s">
        <v>4</v>
      </c>
      <c r="P5" s="14" t="s">
        <v>1</v>
      </c>
      <c r="Q5" s="14" t="s">
        <v>2</v>
      </c>
      <c r="R5" s="14" t="s">
        <v>3</v>
      </c>
      <c r="S5" s="14" t="s">
        <v>6</v>
      </c>
      <c r="T5" s="15" t="s">
        <v>4</v>
      </c>
      <c r="U5" s="14" t="s">
        <v>1</v>
      </c>
      <c r="V5" s="14" t="s">
        <v>2</v>
      </c>
      <c r="W5" s="14" t="s">
        <v>3</v>
      </c>
      <c r="X5" s="14" t="s">
        <v>6</v>
      </c>
    </row>
    <row r="6" spans="1:24" x14ac:dyDescent="0.3">
      <c r="A6" s="7">
        <v>1</v>
      </c>
      <c r="B6" s="7">
        <v>2</v>
      </c>
      <c r="C6" s="7">
        <v>3</v>
      </c>
      <c r="D6" s="7">
        <v>4</v>
      </c>
      <c r="E6" s="7">
        <v>5</v>
      </c>
      <c r="F6" s="50">
        <v>6</v>
      </c>
      <c r="G6" s="50">
        <v>7</v>
      </c>
      <c r="H6" s="50">
        <v>8</v>
      </c>
      <c r="I6" s="50">
        <v>9</v>
      </c>
      <c r="J6" s="8">
        <v>10</v>
      </c>
      <c r="K6" s="8">
        <v>11</v>
      </c>
      <c r="L6" s="8">
        <v>12</v>
      </c>
      <c r="M6" s="8">
        <v>13</v>
      </c>
      <c r="N6" s="50">
        <v>14</v>
      </c>
      <c r="O6" s="7">
        <v>15</v>
      </c>
      <c r="P6" s="7">
        <v>16</v>
      </c>
      <c r="Q6" s="7">
        <v>17</v>
      </c>
      <c r="R6" s="7">
        <v>18</v>
      </c>
      <c r="S6" s="7">
        <v>19</v>
      </c>
      <c r="T6" s="7">
        <v>20</v>
      </c>
      <c r="U6" s="7">
        <v>21</v>
      </c>
      <c r="V6" s="7">
        <v>22</v>
      </c>
      <c r="W6" s="7">
        <v>23</v>
      </c>
      <c r="X6" s="7">
        <v>24</v>
      </c>
    </row>
    <row r="7" spans="1:24" s="6" customFormat="1" ht="32.25" customHeight="1" x14ac:dyDescent="0.3">
      <c r="A7" s="98" t="s">
        <v>43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2"/>
    </row>
    <row r="8" spans="1:24" s="6" customFormat="1" ht="35.25" customHeight="1" x14ac:dyDescent="0.3">
      <c r="A8" s="98" t="s">
        <v>58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2"/>
    </row>
    <row r="9" spans="1:24" s="6" customFormat="1" ht="194.25" customHeight="1" x14ac:dyDescent="0.3">
      <c r="A9" s="19">
        <v>1</v>
      </c>
      <c r="B9" s="46" t="s">
        <v>59</v>
      </c>
      <c r="C9" s="66" t="s">
        <v>26</v>
      </c>
      <c r="D9" s="19" t="s">
        <v>9</v>
      </c>
      <c r="E9" s="19" t="s">
        <v>60</v>
      </c>
      <c r="F9" s="51">
        <f>I9</f>
        <v>693.9</v>
      </c>
      <c r="G9" s="50">
        <v>0</v>
      </c>
      <c r="H9" s="50" t="s">
        <v>13</v>
      </c>
      <c r="I9" s="51">
        <f>J9</f>
        <v>693.9</v>
      </c>
      <c r="J9" s="69">
        <f>K9+L9+M9+N9</f>
        <v>693.9</v>
      </c>
      <c r="K9" s="69">
        <v>0</v>
      </c>
      <c r="L9" s="69">
        <v>0</v>
      </c>
      <c r="M9" s="69">
        <v>0</v>
      </c>
      <c r="N9" s="51">
        <v>693.9</v>
      </c>
      <c r="O9" s="69">
        <f>P9+Q9+R9+S9</f>
        <v>0</v>
      </c>
      <c r="P9" s="69">
        <v>0</v>
      </c>
      <c r="Q9" s="69">
        <v>0</v>
      </c>
      <c r="R9" s="69">
        <v>0</v>
      </c>
      <c r="S9" s="69">
        <v>0</v>
      </c>
      <c r="T9" s="69">
        <f>U9+V9+W9+X9</f>
        <v>0</v>
      </c>
      <c r="U9" s="69">
        <v>0</v>
      </c>
      <c r="V9" s="69">
        <v>0</v>
      </c>
      <c r="W9" s="69">
        <v>0</v>
      </c>
      <c r="X9" s="69">
        <v>0</v>
      </c>
    </row>
    <row r="10" spans="1:24" s="6" customFormat="1" ht="160.5" customHeight="1" x14ac:dyDescent="0.3">
      <c r="A10" s="19">
        <v>2</v>
      </c>
      <c r="B10" s="48" t="s">
        <v>61</v>
      </c>
      <c r="C10" s="66" t="s">
        <v>26</v>
      </c>
      <c r="D10" s="19" t="s">
        <v>9</v>
      </c>
      <c r="E10" s="19" t="s">
        <v>60</v>
      </c>
      <c r="F10" s="51">
        <v>2000</v>
      </c>
      <c r="G10" s="50">
        <v>0</v>
      </c>
      <c r="H10" s="50" t="s">
        <v>13</v>
      </c>
      <c r="I10" s="51">
        <v>2000</v>
      </c>
      <c r="J10" s="69">
        <f>K10+L10+M10+N10</f>
        <v>2000</v>
      </c>
      <c r="K10" s="69">
        <v>0</v>
      </c>
      <c r="L10" s="69">
        <v>0</v>
      </c>
      <c r="M10" s="69">
        <v>0</v>
      </c>
      <c r="N10" s="51">
        <v>2000</v>
      </c>
      <c r="O10" s="69">
        <f>P10+Q10+R10+S10</f>
        <v>0</v>
      </c>
      <c r="P10" s="69">
        <v>0</v>
      </c>
      <c r="Q10" s="69">
        <v>0</v>
      </c>
      <c r="R10" s="69">
        <v>0</v>
      </c>
      <c r="S10" s="69">
        <v>0</v>
      </c>
      <c r="T10" s="69">
        <f>U10+V10+W10+X10</f>
        <v>0</v>
      </c>
      <c r="U10" s="69">
        <v>0</v>
      </c>
      <c r="V10" s="69">
        <v>0</v>
      </c>
      <c r="W10" s="69">
        <v>0</v>
      </c>
      <c r="X10" s="69">
        <v>0</v>
      </c>
    </row>
    <row r="11" spans="1:24" s="6" customFormat="1" ht="84" customHeight="1" x14ac:dyDescent="0.3">
      <c r="A11" s="70">
        <v>3</v>
      </c>
      <c r="B11" s="32" t="s">
        <v>71</v>
      </c>
      <c r="C11" s="70" t="s">
        <v>69</v>
      </c>
      <c r="D11" s="70" t="s">
        <v>9</v>
      </c>
      <c r="E11" s="70" t="s">
        <v>60</v>
      </c>
      <c r="F11" s="51">
        <v>21419.9</v>
      </c>
      <c r="G11" s="71">
        <v>5128.8</v>
      </c>
      <c r="H11" s="71">
        <v>16291.1</v>
      </c>
      <c r="I11" s="51">
        <f>J11</f>
        <v>17144.8</v>
      </c>
      <c r="J11" s="69">
        <f>K11+L11+M11+N11</f>
        <v>17144.8</v>
      </c>
      <c r="K11" s="69">
        <v>0</v>
      </c>
      <c r="L11" s="69">
        <v>15476.5</v>
      </c>
      <c r="M11" s="69">
        <v>0</v>
      </c>
      <c r="N11" s="51">
        <v>1668.3</v>
      </c>
      <c r="O11" s="69">
        <f>P11+Q11+R11+S11</f>
        <v>0</v>
      </c>
      <c r="P11" s="69">
        <v>0</v>
      </c>
      <c r="Q11" s="69">
        <v>0</v>
      </c>
      <c r="R11" s="69">
        <v>0</v>
      </c>
      <c r="S11" s="69">
        <v>0</v>
      </c>
      <c r="T11" s="69">
        <f>U11+V11+W11+X11</f>
        <v>0</v>
      </c>
      <c r="U11" s="69">
        <v>0</v>
      </c>
      <c r="V11" s="69">
        <v>0</v>
      </c>
      <c r="W11" s="69">
        <v>0</v>
      </c>
      <c r="X11" s="69">
        <v>0</v>
      </c>
    </row>
    <row r="12" spans="1:24" s="6" customFormat="1" ht="84" customHeight="1" x14ac:dyDescent="0.3">
      <c r="A12" s="73">
        <v>4</v>
      </c>
      <c r="B12" s="32" t="s">
        <v>73</v>
      </c>
      <c r="C12" s="73" t="s">
        <v>69</v>
      </c>
      <c r="D12" s="73" t="s">
        <v>9</v>
      </c>
      <c r="E12" s="73" t="s">
        <v>60</v>
      </c>
      <c r="F12" s="51">
        <v>0</v>
      </c>
      <c r="G12" s="72">
        <v>0</v>
      </c>
      <c r="H12" s="72">
        <v>0</v>
      </c>
      <c r="I12" s="51">
        <f>J12</f>
        <v>309.57000000000005</v>
      </c>
      <c r="J12" s="69">
        <f>K12+L12+M12+N12</f>
        <v>309.57000000000005</v>
      </c>
      <c r="K12" s="69">
        <v>0</v>
      </c>
      <c r="L12" s="69">
        <v>274.60000000000002</v>
      </c>
      <c r="M12" s="69">
        <v>0</v>
      </c>
      <c r="N12" s="51">
        <v>34.97</v>
      </c>
      <c r="O12" s="69">
        <f>P12+Q12+R12+S12</f>
        <v>0</v>
      </c>
      <c r="P12" s="69">
        <v>0</v>
      </c>
      <c r="Q12" s="69">
        <v>0</v>
      </c>
      <c r="R12" s="69">
        <v>0</v>
      </c>
      <c r="S12" s="69">
        <v>0</v>
      </c>
      <c r="T12" s="69">
        <f>U12+V12+W12+X12</f>
        <v>0</v>
      </c>
      <c r="U12" s="69">
        <v>0</v>
      </c>
      <c r="V12" s="69">
        <v>0</v>
      </c>
      <c r="W12" s="69">
        <v>0</v>
      </c>
      <c r="X12" s="69">
        <v>0</v>
      </c>
    </row>
    <row r="13" spans="1:24" s="6" customFormat="1" ht="84" customHeight="1" x14ac:dyDescent="0.3">
      <c r="A13" s="73">
        <v>5</v>
      </c>
      <c r="B13" s="32" t="s">
        <v>74</v>
      </c>
      <c r="C13" s="73" t="s">
        <v>69</v>
      </c>
      <c r="D13" s="73" t="s">
        <v>9</v>
      </c>
      <c r="E13" s="73" t="s">
        <v>60</v>
      </c>
      <c r="F13" s="51">
        <v>0</v>
      </c>
      <c r="G13" s="72">
        <v>0</v>
      </c>
      <c r="H13" s="72">
        <v>0</v>
      </c>
      <c r="I13" s="51">
        <f>J13</f>
        <v>831.2</v>
      </c>
      <c r="J13" s="69">
        <f>K13+L13+M13+N13</f>
        <v>831.2</v>
      </c>
      <c r="K13" s="69">
        <v>0</v>
      </c>
      <c r="L13" s="69">
        <v>600</v>
      </c>
      <c r="M13" s="69">
        <v>0</v>
      </c>
      <c r="N13" s="51">
        <v>231.2</v>
      </c>
      <c r="O13" s="69">
        <f>P13+Q13+R13+S13</f>
        <v>0</v>
      </c>
      <c r="P13" s="69">
        <v>0</v>
      </c>
      <c r="Q13" s="69">
        <v>0</v>
      </c>
      <c r="R13" s="69">
        <v>0</v>
      </c>
      <c r="S13" s="69">
        <v>0</v>
      </c>
      <c r="T13" s="69">
        <f>U13+V13+W13+X13</f>
        <v>0</v>
      </c>
      <c r="U13" s="69">
        <v>0</v>
      </c>
      <c r="V13" s="69">
        <v>0</v>
      </c>
      <c r="W13" s="69">
        <v>0</v>
      </c>
      <c r="X13" s="69">
        <v>0</v>
      </c>
    </row>
    <row r="14" spans="1:24" s="6" customFormat="1" ht="30.75" customHeight="1" x14ac:dyDescent="0.3">
      <c r="A14" s="19"/>
      <c r="B14" s="47" t="s">
        <v>12</v>
      </c>
      <c r="C14" s="9"/>
      <c r="D14" s="9"/>
      <c r="E14" s="9"/>
      <c r="F14" s="54"/>
      <c r="G14" s="54"/>
      <c r="H14" s="54"/>
      <c r="I14" s="65">
        <f>I9+I10+I11+I12+I13</f>
        <v>20979.47</v>
      </c>
      <c r="J14" s="65">
        <f>J9+J10+J11+J12+J13</f>
        <v>20979.47</v>
      </c>
      <c r="K14" s="65">
        <f t="shared" ref="K14:X14" si="0">K9+K10</f>
        <v>0</v>
      </c>
      <c r="L14" s="65">
        <f>L11+L12+L13</f>
        <v>16351.1</v>
      </c>
      <c r="M14" s="65">
        <f t="shared" si="0"/>
        <v>0</v>
      </c>
      <c r="N14" s="65">
        <f>N9+N10+N11+N12+N13</f>
        <v>4628.37</v>
      </c>
      <c r="O14" s="65">
        <f t="shared" si="0"/>
        <v>0</v>
      </c>
      <c r="P14" s="65">
        <f t="shared" si="0"/>
        <v>0</v>
      </c>
      <c r="Q14" s="65">
        <f t="shared" si="0"/>
        <v>0</v>
      </c>
      <c r="R14" s="65">
        <f t="shared" si="0"/>
        <v>0</v>
      </c>
      <c r="S14" s="65">
        <f t="shared" si="0"/>
        <v>0</v>
      </c>
      <c r="T14" s="65">
        <f t="shared" si="0"/>
        <v>0</v>
      </c>
      <c r="U14" s="65">
        <f t="shared" si="0"/>
        <v>0</v>
      </c>
      <c r="V14" s="65">
        <f t="shared" si="0"/>
        <v>0</v>
      </c>
      <c r="W14" s="65">
        <f t="shared" si="0"/>
        <v>0</v>
      </c>
      <c r="X14" s="65">
        <f t="shared" si="0"/>
        <v>0</v>
      </c>
    </row>
    <row r="15" spans="1:24" s="6" customFormat="1" ht="30.75" customHeight="1" x14ac:dyDescent="0.3">
      <c r="A15" s="44"/>
      <c r="B15" s="107" t="s">
        <v>42</v>
      </c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9"/>
    </row>
    <row r="16" spans="1:24" s="6" customFormat="1" ht="89.25" hidden="1" customHeight="1" x14ac:dyDescent="0.3">
      <c r="A16" s="110">
        <v>6</v>
      </c>
      <c r="B16" s="111" t="s">
        <v>37</v>
      </c>
      <c r="C16" s="105"/>
      <c r="D16" s="7" t="s">
        <v>9</v>
      </c>
      <c r="E16" s="112" t="s">
        <v>67</v>
      </c>
      <c r="F16" s="42">
        <v>0</v>
      </c>
      <c r="G16" s="42">
        <v>0</v>
      </c>
      <c r="H16" s="50" t="s">
        <v>13</v>
      </c>
      <c r="I16" s="42">
        <v>0</v>
      </c>
      <c r="J16" s="42">
        <v>0</v>
      </c>
      <c r="K16" s="68">
        <v>0</v>
      </c>
      <c r="L16" s="68">
        <v>0</v>
      </c>
      <c r="M16" s="42">
        <v>0</v>
      </c>
      <c r="N16" s="7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</row>
    <row r="17" spans="1:28" s="6" customFormat="1" ht="147.75" customHeight="1" x14ac:dyDescent="0.3">
      <c r="A17" s="110"/>
      <c r="B17" s="111"/>
      <c r="C17" s="106"/>
      <c r="D17" s="7" t="s">
        <v>55</v>
      </c>
      <c r="E17" s="113"/>
      <c r="F17" s="42">
        <v>0</v>
      </c>
      <c r="G17" s="42">
        <v>0</v>
      </c>
      <c r="H17" s="52" t="s">
        <v>13</v>
      </c>
      <c r="I17" s="42">
        <f>J17+O17+T17</f>
        <v>42190.1</v>
      </c>
      <c r="J17" s="3">
        <f>K17+L17+M17+N17</f>
        <v>41491.4</v>
      </c>
      <c r="K17" s="3">
        <v>0</v>
      </c>
      <c r="L17" s="42">
        <v>39416.9</v>
      </c>
      <c r="M17" s="42">
        <v>0</v>
      </c>
      <c r="N17" s="42">
        <v>2074.5</v>
      </c>
      <c r="O17" s="3">
        <f>S17</f>
        <v>698.7</v>
      </c>
      <c r="P17" s="3">
        <v>0</v>
      </c>
      <c r="Q17" s="3">
        <v>0</v>
      </c>
      <c r="R17" s="3">
        <v>0</v>
      </c>
      <c r="S17" s="3">
        <v>698.7</v>
      </c>
      <c r="T17" s="3">
        <f>U17+V17+W17+X17</f>
        <v>0</v>
      </c>
      <c r="U17" s="3">
        <v>0</v>
      </c>
      <c r="V17" s="3">
        <v>0</v>
      </c>
      <c r="W17" s="3">
        <v>0</v>
      </c>
      <c r="X17" s="3">
        <v>0</v>
      </c>
    </row>
    <row r="18" spans="1:28" s="6" customFormat="1" ht="82.5" customHeight="1" x14ac:dyDescent="0.3">
      <c r="A18" s="115">
        <v>7</v>
      </c>
      <c r="B18" s="112" t="s">
        <v>68</v>
      </c>
      <c r="C18" s="105"/>
      <c r="D18" s="7" t="s">
        <v>9</v>
      </c>
      <c r="E18" s="67" t="s">
        <v>60</v>
      </c>
      <c r="F18" s="42">
        <v>0</v>
      </c>
      <c r="G18" s="42">
        <v>0</v>
      </c>
      <c r="H18" s="52" t="s">
        <v>13</v>
      </c>
      <c r="I18" s="42">
        <f>J18</f>
        <v>34931.999999999993</v>
      </c>
      <c r="J18" s="42">
        <f>K18+L18+M18+N18</f>
        <v>34931.999999999993</v>
      </c>
      <c r="K18" s="68">
        <v>0</v>
      </c>
      <c r="L18" s="68">
        <v>1396.2</v>
      </c>
      <c r="M18" s="42">
        <v>33158.199999999997</v>
      </c>
      <c r="N18" s="7">
        <v>377.6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</row>
    <row r="19" spans="1:28" s="6" customFormat="1" ht="88.5" customHeight="1" x14ac:dyDescent="0.3">
      <c r="A19" s="116"/>
      <c r="B19" s="114"/>
      <c r="C19" s="106"/>
      <c r="D19" s="7" t="s">
        <v>55</v>
      </c>
      <c r="E19" s="67" t="s">
        <v>60</v>
      </c>
      <c r="F19" s="42">
        <v>0</v>
      </c>
      <c r="G19" s="42">
        <v>0</v>
      </c>
      <c r="H19" s="52" t="s">
        <v>13</v>
      </c>
      <c r="I19" s="42">
        <f>J19</f>
        <v>2400</v>
      </c>
      <c r="J19" s="3">
        <f>K19+L19+M19+N19</f>
        <v>2400</v>
      </c>
      <c r="K19" s="3">
        <v>0</v>
      </c>
      <c r="L19" s="42">
        <v>0</v>
      </c>
      <c r="M19" s="42">
        <v>0</v>
      </c>
      <c r="N19" s="42">
        <v>2400</v>
      </c>
      <c r="O19" s="3">
        <f>P19+Q19+R19+S19</f>
        <v>0</v>
      </c>
      <c r="P19" s="3">
        <v>0</v>
      </c>
      <c r="Q19" s="3">
        <v>0</v>
      </c>
      <c r="R19" s="3">
        <v>0</v>
      </c>
      <c r="S19" s="3">
        <v>0</v>
      </c>
      <c r="T19" s="3">
        <f>U19+V19+W19+X19</f>
        <v>0</v>
      </c>
      <c r="U19" s="3">
        <v>0</v>
      </c>
      <c r="V19" s="3">
        <v>0</v>
      </c>
      <c r="W19" s="3">
        <v>0</v>
      </c>
      <c r="X19" s="3">
        <v>0</v>
      </c>
    </row>
    <row r="20" spans="1:28" s="6" customFormat="1" ht="30.75" customHeight="1" x14ac:dyDescent="0.3">
      <c r="A20" s="18"/>
      <c r="B20" s="9" t="s">
        <v>12</v>
      </c>
      <c r="C20" s="19"/>
      <c r="D20" s="7"/>
      <c r="E20" s="9"/>
      <c r="F20" s="52"/>
      <c r="G20" s="42"/>
      <c r="H20" s="52"/>
      <c r="I20" s="53">
        <f>I17+I18+I19</f>
        <v>79522.099999999991</v>
      </c>
      <c r="J20" s="53">
        <f t="shared" ref="J20:X20" si="1">J17+J18+J19</f>
        <v>78823.399999999994</v>
      </c>
      <c r="K20" s="53">
        <f t="shared" si="1"/>
        <v>0</v>
      </c>
      <c r="L20" s="53">
        <f t="shared" si="1"/>
        <v>40813.1</v>
      </c>
      <c r="M20" s="53">
        <f t="shared" si="1"/>
        <v>33158.199999999997</v>
      </c>
      <c r="N20" s="53">
        <f t="shared" si="1"/>
        <v>4852.1000000000004</v>
      </c>
      <c r="O20" s="53">
        <f t="shared" si="1"/>
        <v>698.7</v>
      </c>
      <c r="P20" s="53">
        <f t="shared" si="1"/>
        <v>0</v>
      </c>
      <c r="Q20" s="53">
        <f t="shared" si="1"/>
        <v>0</v>
      </c>
      <c r="R20" s="53">
        <f t="shared" si="1"/>
        <v>0</v>
      </c>
      <c r="S20" s="53">
        <f t="shared" si="1"/>
        <v>698.7</v>
      </c>
      <c r="T20" s="53">
        <f t="shared" si="1"/>
        <v>0</v>
      </c>
      <c r="U20" s="53">
        <f t="shared" si="1"/>
        <v>0</v>
      </c>
      <c r="V20" s="53">
        <f t="shared" si="1"/>
        <v>0</v>
      </c>
      <c r="W20" s="53">
        <f t="shared" si="1"/>
        <v>0</v>
      </c>
      <c r="X20" s="53">
        <f t="shared" si="1"/>
        <v>0</v>
      </c>
    </row>
    <row r="21" spans="1:28" s="6" customFormat="1" ht="30.75" customHeight="1" x14ac:dyDescent="0.3">
      <c r="A21" s="98" t="s">
        <v>38</v>
      </c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2"/>
    </row>
    <row r="22" spans="1:28" s="6" customFormat="1" ht="104.25" customHeight="1" x14ac:dyDescent="0.3">
      <c r="A22" s="19">
        <v>8</v>
      </c>
      <c r="B22" s="45" t="s">
        <v>75</v>
      </c>
      <c r="C22" s="66" t="s">
        <v>69</v>
      </c>
      <c r="D22" s="19" t="s">
        <v>9</v>
      </c>
      <c r="E22" s="19" t="s">
        <v>60</v>
      </c>
      <c r="F22" s="42">
        <v>20000</v>
      </c>
      <c r="G22" s="50">
        <v>0</v>
      </c>
      <c r="H22" s="50" t="s">
        <v>13</v>
      </c>
      <c r="I22" s="42">
        <v>20000</v>
      </c>
      <c r="J22" s="3">
        <f>K22+L22+M22+N22</f>
        <v>884.6</v>
      </c>
      <c r="K22" s="69">
        <v>0</v>
      </c>
      <c r="L22" s="69">
        <v>0</v>
      </c>
      <c r="M22" s="69">
        <v>0</v>
      </c>
      <c r="N22" s="42">
        <v>884.6</v>
      </c>
      <c r="O22" s="69">
        <f>P22+Q22+R22+S22</f>
        <v>0</v>
      </c>
      <c r="P22" s="69">
        <v>0</v>
      </c>
      <c r="Q22" s="69">
        <v>0</v>
      </c>
      <c r="R22" s="69">
        <v>0</v>
      </c>
      <c r="S22" s="69">
        <v>0</v>
      </c>
      <c r="T22" s="69">
        <f>U22+V22+W22+X22</f>
        <v>0</v>
      </c>
      <c r="U22" s="69">
        <v>0</v>
      </c>
      <c r="V22" s="69">
        <v>0</v>
      </c>
      <c r="W22" s="69">
        <v>0</v>
      </c>
      <c r="X22" s="69">
        <v>0</v>
      </c>
    </row>
    <row r="23" spans="1:28" s="6" customFormat="1" ht="35.25" customHeight="1" x14ac:dyDescent="0.3">
      <c r="A23" s="9"/>
      <c r="B23" s="9" t="s">
        <v>12</v>
      </c>
      <c r="C23" s="9"/>
      <c r="D23" s="9"/>
      <c r="E23" s="9"/>
      <c r="F23" s="54"/>
      <c r="G23" s="54"/>
      <c r="H23" s="54"/>
      <c r="I23" s="64">
        <f>I22</f>
        <v>20000</v>
      </c>
      <c r="J23" s="64">
        <f t="shared" ref="J23:X23" si="2">J22</f>
        <v>884.6</v>
      </c>
      <c r="K23" s="64">
        <f t="shared" si="2"/>
        <v>0</v>
      </c>
      <c r="L23" s="64">
        <f t="shared" si="2"/>
        <v>0</v>
      </c>
      <c r="M23" s="64">
        <f t="shared" si="2"/>
        <v>0</v>
      </c>
      <c r="N23" s="64">
        <f t="shared" si="2"/>
        <v>884.6</v>
      </c>
      <c r="O23" s="64">
        <f t="shared" si="2"/>
        <v>0</v>
      </c>
      <c r="P23" s="64">
        <f t="shared" si="2"/>
        <v>0</v>
      </c>
      <c r="Q23" s="64">
        <f t="shared" si="2"/>
        <v>0</v>
      </c>
      <c r="R23" s="64">
        <f t="shared" si="2"/>
        <v>0</v>
      </c>
      <c r="S23" s="64">
        <f t="shared" si="2"/>
        <v>0</v>
      </c>
      <c r="T23" s="64">
        <f t="shared" si="2"/>
        <v>0</v>
      </c>
      <c r="U23" s="64">
        <f t="shared" si="2"/>
        <v>0</v>
      </c>
      <c r="V23" s="64">
        <f t="shared" si="2"/>
        <v>0</v>
      </c>
      <c r="W23" s="64">
        <f t="shared" si="2"/>
        <v>0</v>
      </c>
      <c r="X23" s="64">
        <f t="shared" si="2"/>
        <v>0</v>
      </c>
    </row>
    <row r="24" spans="1:28" s="6" customFormat="1" ht="35.25" customHeight="1" x14ac:dyDescent="0.3">
      <c r="A24" s="98" t="s">
        <v>62</v>
      </c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4"/>
    </row>
    <row r="25" spans="1:28" s="6" customFormat="1" ht="35.25" customHeight="1" x14ac:dyDescent="0.3">
      <c r="A25" s="98" t="s">
        <v>63</v>
      </c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4"/>
    </row>
    <row r="26" spans="1:28" s="6" customFormat="1" ht="85.5" customHeight="1" x14ac:dyDescent="0.3">
      <c r="A26" s="19">
        <v>9</v>
      </c>
      <c r="B26" s="48" t="s">
        <v>64</v>
      </c>
      <c r="C26" s="66" t="s">
        <v>69</v>
      </c>
      <c r="D26" s="19" t="s">
        <v>65</v>
      </c>
      <c r="E26" s="19" t="s">
        <v>60</v>
      </c>
      <c r="F26" s="42" t="s">
        <v>13</v>
      </c>
      <c r="G26" s="42">
        <v>0</v>
      </c>
      <c r="H26" s="54" t="s">
        <v>13</v>
      </c>
      <c r="I26" s="42">
        <v>3500</v>
      </c>
      <c r="J26" s="69">
        <f>K26+L26+M26+N26</f>
        <v>3500</v>
      </c>
      <c r="K26" s="69">
        <v>0</v>
      </c>
      <c r="L26" s="69">
        <v>0</v>
      </c>
      <c r="M26" s="69">
        <v>0</v>
      </c>
      <c r="N26" s="51">
        <v>3500</v>
      </c>
      <c r="O26" s="69">
        <f>P26+Q26+R26+S26</f>
        <v>0</v>
      </c>
      <c r="P26" s="69">
        <v>0</v>
      </c>
      <c r="Q26" s="69">
        <v>0</v>
      </c>
      <c r="R26" s="69">
        <v>0</v>
      </c>
      <c r="S26" s="69">
        <v>0</v>
      </c>
      <c r="T26" s="69">
        <f>U26+V26+W26+X26</f>
        <v>0</v>
      </c>
      <c r="U26" s="69">
        <v>0</v>
      </c>
      <c r="V26" s="69">
        <v>0</v>
      </c>
      <c r="W26" s="69">
        <v>0</v>
      </c>
      <c r="X26" s="69">
        <v>0</v>
      </c>
    </row>
    <row r="27" spans="1:28" s="6" customFormat="1" ht="35.25" customHeight="1" x14ac:dyDescent="0.3">
      <c r="A27" s="9"/>
      <c r="B27" s="9" t="s">
        <v>12</v>
      </c>
      <c r="C27" s="9"/>
      <c r="D27" s="9"/>
      <c r="E27" s="9"/>
      <c r="F27" s="54"/>
      <c r="G27" s="54"/>
      <c r="H27" s="54"/>
      <c r="I27" s="53">
        <f>I26</f>
        <v>3500</v>
      </c>
      <c r="J27" s="53">
        <f t="shared" ref="J27:X27" si="3">J26</f>
        <v>3500</v>
      </c>
      <c r="K27" s="53">
        <f t="shared" si="3"/>
        <v>0</v>
      </c>
      <c r="L27" s="53">
        <f t="shared" si="3"/>
        <v>0</v>
      </c>
      <c r="M27" s="53">
        <f t="shared" si="3"/>
        <v>0</v>
      </c>
      <c r="N27" s="53">
        <f t="shared" si="3"/>
        <v>3500</v>
      </c>
      <c r="O27" s="53">
        <f t="shared" si="3"/>
        <v>0</v>
      </c>
      <c r="P27" s="53">
        <f t="shared" si="3"/>
        <v>0</v>
      </c>
      <c r="Q27" s="53">
        <f t="shared" si="3"/>
        <v>0</v>
      </c>
      <c r="R27" s="53">
        <f t="shared" si="3"/>
        <v>0</v>
      </c>
      <c r="S27" s="53">
        <f t="shared" si="3"/>
        <v>0</v>
      </c>
      <c r="T27" s="53">
        <f t="shared" si="3"/>
        <v>0</v>
      </c>
      <c r="U27" s="53">
        <f t="shared" si="3"/>
        <v>0</v>
      </c>
      <c r="V27" s="53">
        <f t="shared" si="3"/>
        <v>0</v>
      </c>
      <c r="W27" s="53">
        <f t="shared" si="3"/>
        <v>0</v>
      </c>
      <c r="X27" s="53">
        <f t="shared" si="3"/>
        <v>0</v>
      </c>
    </row>
    <row r="28" spans="1:28" s="6" customFormat="1" ht="51.75" customHeight="1" x14ac:dyDescent="0.3">
      <c r="A28" s="98" t="s">
        <v>45</v>
      </c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100"/>
    </row>
    <row r="29" spans="1:28" s="6" customFormat="1" ht="44.25" customHeight="1" x14ac:dyDescent="0.3">
      <c r="A29" s="98" t="s">
        <v>46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100"/>
    </row>
    <row r="30" spans="1:28" s="6" customFormat="1" ht="80.25" customHeight="1" x14ac:dyDescent="0.3">
      <c r="A30" s="18">
        <v>10</v>
      </c>
      <c r="B30" s="19" t="s">
        <v>44</v>
      </c>
      <c r="C30" s="19"/>
      <c r="D30" s="23" t="s">
        <v>55</v>
      </c>
      <c r="E30" s="19" t="s">
        <v>56</v>
      </c>
      <c r="F30" s="42">
        <v>0</v>
      </c>
      <c r="G30" s="42">
        <v>0</v>
      </c>
      <c r="H30" s="54" t="s">
        <v>13</v>
      </c>
      <c r="I30" s="42">
        <f>J30+O30+T30</f>
        <v>32019</v>
      </c>
      <c r="J30" s="3">
        <f>K30+L30</f>
        <v>10673</v>
      </c>
      <c r="K30" s="3">
        <v>4467.5</v>
      </c>
      <c r="L30" s="3">
        <v>6205.5</v>
      </c>
      <c r="M30" s="3">
        <v>0</v>
      </c>
      <c r="N30" s="42">
        <v>0</v>
      </c>
      <c r="O30" s="3">
        <f>P30+Q30+R30+S30</f>
        <v>10673</v>
      </c>
      <c r="P30" s="3">
        <v>6761</v>
      </c>
      <c r="Q30" s="3">
        <v>3912</v>
      </c>
      <c r="R30" s="3">
        <v>0</v>
      </c>
      <c r="S30" s="3">
        <v>0</v>
      </c>
      <c r="T30" s="3">
        <f>U30+V30</f>
        <v>10673</v>
      </c>
      <c r="U30" s="3">
        <v>6761</v>
      </c>
      <c r="V30" s="3">
        <v>3912</v>
      </c>
      <c r="W30" s="3">
        <v>0</v>
      </c>
      <c r="X30" s="3">
        <v>0</v>
      </c>
    </row>
    <row r="31" spans="1:28" s="6" customFormat="1" ht="37.5" customHeight="1" x14ac:dyDescent="0.3">
      <c r="A31" s="18"/>
      <c r="B31" s="9" t="s">
        <v>12</v>
      </c>
      <c r="C31" s="9"/>
      <c r="D31" s="9"/>
      <c r="E31" s="11"/>
      <c r="F31" s="55"/>
      <c r="G31" s="42"/>
      <c r="H31" s="55"/>
      <c r="I31" s="56">
        <f t="shared" ref="I31:W31" si="4">I30</f>
        <v>32019</v>
      </c>
      <c r="J31" s="2">
        <f t="shared" si="4"/>
        <v>10673</v>
      </c>
      <c r="K31" s="2">
        <f t="shared" si="4"/>
        <v>4467.5</v>
      </c>
      <c r="L31" s="2">
        <f t="shared" si="4"/>
        <v>6205.5</v>
      </c>
      <c r="M31" s="2">
        <f t="shared" si="4"/>
        <v>0</v>
      </c>
      <c r="N31" s="56">
        <f t="shared" si="4"/>
        <v>0</v>
      </c>
      <c r="O31" s="2">
        <f t="shared" si="4"/>
        <v>10673</v>
      </c>
      <c r="P31" s="2">
        <f t="shared" si="4"/>
        <v>6761</v>
      </c>
      <c r="Q31" s="2">
        <f>Q30</f>
        <v>3912</v>
      </c>
      <c r="R31" s="2">
        <f t="shared" si="4"/>
        <v>0</v>
      </c>
      <c r="S31" s="2">
        <f t="shared" si="4"/>
        <v>0</v>
      </c>
      <c r="T31" s="2">
        <f t="shared" si="4"/>
        <v>10673</v>
      </c>
      <c r="U31" s="2">
        <f t="shared" si="4"/>
        <v>6761</v>
      </c>
      <c r="V31" s="2">
        <f t="shared" si="4"/>
        <v>3912</v>
      </c>
      <c r="W31" s="2">
        <f t="shared" si="4"/>
        <v>0</v>
      </c>
      <c r="X31" s="2">
        <f>X30</f>
        <v>0</v>
      </c>
      <c r="AB31" s="16"/>
    </row>
    <row r="32" spans="1:28" s="6" customFormat="1" ht="41.25" hidden="1" customHeight="1" x14ac:dyDescent="0.3">
      <c r="A32" s="95" t="s">
        <v>24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7"/>
    </row>
    <row r="33" spans="1:24" s="6" customFormat="1" ht="118.9" hidden="1" customHeight="1" x14ac:dyDescent="0.3">
      <c r="A33" s="18">
        <v>3</v>
      </c>
      <c r="B33" s="19" t="s">
        <v>25</v>
      </c>
      <c r="C33" s="19" t="s">
        <v>26</v>
      </c>
      <c r="D33" s="19" t="s">
        <v>10</v>
      </c>
      <c r="E33" s="11" t="s">
        <v>27</v>
      </c>
      <c r="F33" s="57" t="s">
        <v>13</v>
      </c>
      <c r="G33" s="42">
        <v>0</v>
      </c>
      <c r="H33" s="57" t="s">
        <v>13</v>
      </c>
      <c r="I33" s="42">
        <f>J33+O33+T33</f>
        <v>4500</v>
      </c>
      <c r="J33" s="1">
        <f>K33+L33+M33+N33</f>
        <v>4500</v>
      </c>
      <c r="K33" s="1">
        <v>0</v>
      </c>
      <c r="L33" s="1">
        <v>0</v>
      </c>
      <c r="M33" s="1">
        <v>0</v>
      </c>
      <c r="N33" s="63">
        <v>4500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</row>
    <row r="34" spans="1:24" s="6" customFormat="1" ht="39" hidden="1" customHeight="1" x14ac:dyDescent="0.3">
      <c r="A34" s="18"/>
      <c r="B34" s="10" t="s">
        <v>11</v>
      </c>
      <c r="C34" s="12"/>
      <c r="D34" s="12"/>
      <c r="E34" s="12"/>
      <c r="F34" s="58"/>
      <c r="G34" s="42">
        <v>0</v>
      </c>
      <c r="H34" s="58"/>
      <c r="I34" s="53">
        <f>J34+O34+T34</f>
        <v>4500</v>
      </c>
      <c r="J34" s="2">
        <f t="shared" ref="J34:X34" si="5">J33</f>
        <v>4500</v>
      </c>
      <c r="K34" s="2">
        <f t="shared" si="5"/>
        <v>0</v>
      </c>
      <c r="L34" s="2">
        <f t="shared" si="5"/>
        <v>0</v>
      </c>
      <c r="M34" s="2">
        <f t="shared" si="5"/>
        <v>0</v>
      </c>
      <c r="N34" s="56">
        <f t="shared" si="5"/>
        <v>4500</v>
      </c>
      <c r="O34" s="2">
        <f t="shared" si="5"/>
        <v>0</v>
      </c>
      <c r="P34" s="2">
        <f t="shared" si="5"/>
        <v>0</v>
      </c>
      <c r="Q34" s="2">
        <f t="shared" si="5"/>
        <v>0</v>
      </c>
      <c r="R34" s="2">
        <f t="shared" si="5"/>
        <v>0</v>
      </c>
      <c r="S34" s="2">
        <f t="shared" si="5"/>
        <v>0</v>
      </c>
      <c r="T34" s="2">
        <f t="shared" si="5"/>
        <v>0</v>
      </c>
      <c r="U34" s="2">
        <f t="shared" si="5"/>
        <v>0</v>
      </c>
      <c r="V34" s="2">
        <f t="shared" si="5"/>
        <v>0</v>
      </c>
      <c r="W34" s="2">
        <f t="shared" si="5"/>
        <v>0</v>
      </c>
      <c r="X34" s="2">
        <f t="shared" si="5"/>
        <v>0</v>
      </c>
    </row>
    <row r="35" spans="1:24" s="6" customFormat="1" ht="82.9" hidden="1" customHeight="1" x14ac:dyDescent="0.3">
      <c r="A35" s="18"/>
      <c r="B35" s="9" t="s">
        <v>22</v>
      </c>
      <c r="C35" s="12"/>
      <c r="D35" s="12"/>
      <c r="E35" s="12"/>
      <c r="F35" s="58"/>
      <c r="G35" s="58"/>
      <c r="H35" s="56"/>
      <c r="I35" s="56" t="e">
        <f>#REF!+I34</f>
        <v>#REF!</v>
      </c>
      <c r="J35" s="2" t="e">
        <f>#REF!+J34</f>
        <v>#REF!</v>
      </c>
      <c r="K35" s="2" t="e">
        <f>#REF!+K34</f>
        <v>#REF!</v>
      </c>
      <c r="L35" s="2" t="e">
        <f>#REF!+L34</f>
        <v>#REF!</v>
      </c>
      <c r="M35" s="2" t="e">
        <f>#REF!+M34</f>
        <v>#REF!</v>
      </c>
      <c r="N35" s="56" t="e">
        <f>#REF!+N34</f>
        <v>#REF!</v>
      </c>
      <c r="O35" s="2" t="e">
        <f>#REF!+O34</f>
        <v>#REF!</v>
      </c>
      <c r="P35" s="2" t="e">
        <f>#REF!+P34</f>
        <v>#REF!</v>
      </c>
      <c r="Q35" s="2" t="e">
        <f>#REF!+Q34</f>
        <v>#REF!</v>
      </c>
      <c r="R35" s="2" t="e">
        <f>#REF!+R34</f>
        <v>#REF!</v>
      </c>
      <c r="S35" s="2" t="e">
        <f>#REF!+S34</f>
        <v>#REF!</v>
      </c>
      <c r="T35" s="2" t="e">
        <f>#REF!+T34</f>
        <v>#REF!</v>
      </c>
      <c r="U35" s="2" t="e">
        <f>#REF!+U34</f>
        <v>#REF!</v>
      </c>
      <c r="V35" s="2" t="e">
        <f>#REF!+V34</f>
        <v>#REF!</v>
      </c>
      <c r="W35" s="2" t="e">
        <f>#REF!+W34</f>
        <v>#REF!</v>
      </c>
      <c r="X35" s="2" t="e">
        <f>#REF!+X34</f>
        <v>#REF!</v>
      </c>
    </row>
    <row r="36" spans="1:24" ht="33.75" customHeight="1" x14ac:dyDescent="0.3">
      <c r="A36" s="74"/>
      <c r="B36" s="77" t="s">
        <v>72</v>
      </c>
      <c r="C36" s="75"/>
      <c r="D36" s="75"/>
      <c r="E36" s="75"/>
      <c r="F36" s="76"/>
      <c r="G36" s="76"/>
      <c r="H36" s="76"/>
      <c r="I36" s="56">
        <f>I31+I27+I23+I20+I14</f>
        <v>156020.56999999998</v>
      </c>
      <c r="J36" s="2">
        <f t="shared" ref="J36:X36" si="6">J31+J27+J23+J20+J14</f>
        <v>114860.47</v>
      </c>
      <c r="K36" s="2">
        <f t="shared" si="6"/>
        <v>4467.5</v>
      </c>
      <c r="L36" s="2">
        <f t="shared" si="6"/>
        <v>63369.7</v>
      </c>
      <c r="M36" s="2">
        <f t="shared" si="6"/>
        <v>33158.199999999997</v>
      </c>
      <c r="N36" s="56">
        <f t="shared" si="6"/>
        <v>13865.07</v>
      </c>
      <c r="O36" s="2">
        <f t="shared" si="6"/>
        <v>11371.7</v>
      </c>
      <c r="P36" s="2">
        <f t="shared" si="6"/>
        <v>6761</v>
      </c>
      <c r="Q36" s="2">
        <f t="shared" si="6"/>
        <v>3912</v>
      </c>
      <c r="R36" s="2">
        <f t="shared" si="6"/>
        <v>0</v>
      </c>
      <c r="S36" s="2">
        <f t="shared" si="6"/>
        <v>698.7</v>
      </c>
      <c r="T36" s="2">
        <f t="shared" si="6"/>
        <v>10673</v>
      </c>
      <c r="U36" s="2">
        <f t="shared" si="6"/>
        <v>6761</v>
      </c>
      <c r="V36" s="2">
        <f t="shared" si="6"/>
        <v>3912</v>
      </c>
      <c r="W36" s="2">
        <f t="shared" si="6"/>
        <v>0</v>
      </c>
      <c r="X36" s="2">
        <f t="shared" si="6"/>
        <v>0</v>
      </c>
    </row>
    <row r="37" spans="1:24" ht="22.15" customHeight="1" x14ac:dyDescent="0.3">
      <c r="C37" s="39"/>
      <c r="D37" s="39"/>
      <c r="E37" s="39"/>
      <c r="F37" s="59"/>
      <c r="G37" s="59"/>
      <c r="H37" s="59"/>
      <c r="I37" s="60"/>
      <c r="J37" s="40"/>
      <c r="K37" s="40"/>
      <c r="L37" s="40"/>
      <c r="M37" s="40"/>
      <c r="N37" s="59"/>
      <c r="O37" s="39"/>
      <c r="P37" s="39"/>
      <c r="Q37" s="39"/>
      <c r="R37" s="39"/>
      <c r="S37" s="39"/>
      <c r="T37" s="39" t="s">
        <v>66</v>
      </c>
    </row>
    <row r="38" spans="1:24" x14ac:dyDescent="0.3">
      <c r="I38" s="61"/>
    </row>
  </sheetData>
  <mergeCells count="31">
    <mergeCell ref="C18:C19"/>
    <mergeCell ref="A7:X7"/>
    <mergeCell ref="E4:E5"/>
    <mergeCell ref="C4:C5"/>
    <mergeCell ref="A8:X8"/>
    <mergeCell ref="B15:X15"/>
    <mergeCell ref="A16:A17"/>
    <mergeCell ref="B16:B17"/>
    <mergeCell ref="C16:C17"/>
    <mergeCell ref="E16:E17"/>
    <mergeCell ref="B18:B19"/>
    <mergeCell ref="A18:A19"/>
    <mergeCell ref="A32:X32"/>
    <mergeCell ref="A28:X28"/>
    <mergeCell ref="A29:X29"/>
    <mergeCell ref="A21:X21"/>
    <mergeCell ref="A24:X24"/>
    <mergeCell ref="A25:X25"/>
    <mergeCell ref="S1:X1"/>
    <mergeCell ref="G4:G5"/>
    <mergeCell ref="J4:N4"/>
    <mergeCell ref="D4:D5"/>
    <mergeCell ref="A3:X3"/>
    <mergeCell ref="B4:B5"/>
    <mergeCell ref="F4:F5"/>
    <mergeCell ref="H4:H5"/>
    <mergeCell ref="A4:A5"/>
    <mergeCell ref="O4:S4"/>
    <mergeCell ref="T4:X4"/>
    <mergeCell ref="I4:I5"/>
    <mergeCell ref="S2:X2"/>
  </mergeCells>
  <pageMargins left="0.62992125984251968" right="0.47244094488188981" top="0.78740157480314965" bottom="0.39370078740157483" header="0.31496062992125984" footer="0.31496062992125984"/>
  <pageSetup paperSize="9" scale="36" fitToHeight="0" orientation="landscape" r:id="rId1"/>
  <rowBreaks count="1" manualBreakCount="1">
    <brk id="37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"/>
  <sheetViews>
    <sheetView view="pageBreakPreview" zoomScale="70" zoomScaleNormal="70" zoomScaleSheetLayoutView="70" workbookViewId="0">
      <selection activeCell="J14" sqref="J14"/>
    </sheetView>
  </sheetViews>
  <sheetFormatPr defaultRowHeight="15" x14ac:dyDescent="0.25"/>
  <cols>
    <col min="1" max="1" width="7.28515625" customWidth="1"/>
    <col min="2" max="2" width="26.42578125" customWidth="1"/>
    <col min="3" max="3" width="17.7109375" customWidth="1"/>
    <col min="4" max="4" width="13.7109375" customWidth="1"/>
    <col min="5" max="5" width="12.85546875" customWidth="1"/>
    <col min="6" max="6" width="13.7109375" customWidth="1"/>
    <col min="7" max="7" width="17.28515625" customWidth="1"/>
    <col min="8" max="8" width="12" customWidth="1"/>
    <col min="9" max="9" width="13.28515625" customWidth="1"/>
    <col min="10" max="10" width="12.7109375" customWidth="1"/>
    <col min="11" max="11" width="8" customWidth="1"/>
    <col min="12" max="12" width="11.42578125" customWidth="1"/>
    <col min="13" max="13" width="13" customWidth="1"/>
    <col min="14" max="14" width="10.85546875" customWidth="1"/>
    <col min="15" max="15" width="12" customWidth="1"/>
    <col min="16" max="16" width="7.7109375" customWidth="1"/>
    <col min="17" max="17" width="12.85546875" customWidth="1"/>
    <col min="18" max="18" width="11.7109375" customWidth="1"/>
    <col min="19" max="19" width="9.7109375" customWidth="1"/>
    <col min="20" max="20" width="10.85546875" customWidth="1"/>
    <col min="21" max="21" width="6.140625" customWidth="1"/>
    <col min="22" max="22" width="10.140625" bestFit="1" customWidth="1"/>
    <col min="23" max="23" width="10" customWidth="1"/>
    <col min="24" max="24" width="11.7109375" customWidth="1"/>
  </cols>
  <sheetData>
    <row r="1" spans="1:24" ht="72.75" customHeight="1" x14ac:dyDescent="0.25">
      <c r="S1" s="126" t="s">
        <v>51</v>
      </c>
      <c r="T1" s="127"/>
      <c r="U1" s="127"/>
      <c r="V1" s="127"/>
      <c r="W1" s="127"/>
      <c r="X1" s="127"/>
    </row>
    <row r="2" spans="1:24" ht="69.75" customHeight="1" x14ac:dyDescent="0.25">
      <c r="A2" s="128" t="s">
        <v>47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</row>
    <row r="3" spans="1:24" ht="71.25" customHeight="1" x14ac:dyDescent="0.25">
      <c r="A3" s="130" t="s">
        <v>5</v>
      </c>
      <c r="B3" s="132" t="s">
        <v>0</v>
      </c>
      <c r="C3" s="130" t="s">
        <v>17</v>
      </c>
      <c r="D3" s="130" t="s">
        <v>8</v>
      </c>
      <c r="E3" s="130" t="s">
        <v>18</v>
      </c>
      <c r="F3" s="132" t="s">
        <v>32</v>
      </c>
      <c r="G3" s="130" t="s">
        <v>7</v>
      </c>
      <c r="H3" s="132" t="s">
        <v>28</v>
      </c>
      <c r="I3" s="132" t="s">
        <v>19</v>
      </c>
      <c r="J3" s="132" t="s">
        <v>29</v>
      </c>
      <c r="K3" s="132"/>
      <c r="L3" s="132"/>
      <c r="M3" s="132"/>
      <c r="N3" s="132"/>
      <c r="O3" s="132" t="s">
        <v>31</v>
      </c>
      <c r="P3" s="132"/>
      <c r="Q3" s="132"/>
      <c r="R3" s="132"/>
      <c r="S3" s="132"/>
      <c r="T3" s="117" t="s">
        <v>48</v>
      </c>
      <c r="U3" s="118"/>
      <c r="V3" s="118"/>
      <c r="W3" s="118"/>
      <c r="X3" s="119"/>
    </row>
    <row r="4" spans="1:24" ht="150.75" customHeight="1" x14ac:dyDescent="0.25">
      <c r="A4" s="131"/>
      <c r="B4" s="130"/>
      <c r="C4" s="133"/>
      <c r="D4" s="133"/>
      <c r="E4" s="133"/>
      <c r="F4" s="130"/>
      <c r="G4" s="133"/>
      <c r="H4" s="130"/>
      <c r="I4" s="130"/>
      <c r="J4" s="20" t="s">
        <v>4</v>
      </c>
      <c r="K4" s="31" t="s">
        <v>1</v>
      </c>
      <c r="L4" s="31" t="s">
        <v>2</v>
      </c>
      <c r="M4" s="31" t="s">
        <v>3</v>
      </c>
      <c r="N4" s="31" t="s">
        <v>16</v>
      </c>
      <c r="O4" s="33" t="s">
        <v>4</v>
      </c>
      <c r="P4" s="31" t="s">
        <v>1</v>
      </c>
      <c r="Q4" s="31" t="s">
        <v>2</v>
      </c>
      <c r="R4" s="31" t="s">
        <v>3</v>
      </c>
      <c r="S4" s="31" t="s">
        <v>16</v>
      </c>
      <c r="T4" s="21" t="s">
        <v>4</v>
      </c>
      <c r="U4" s="31" t="s">
        <v>1</v>
      </c>
      <c r="V4" s="31" t="s">
        <v>2</v>
      </c>
      <c r="W4" s="31" t="s">
        <v>3</v>
      </c>
      <c r="X4" s="31" t="s">
        <v>16</v>
      </c>
    </row>
    <row r="5" spans="1:24" ht="16.5" x14ac:dyDescent="0.25">
      <c r="A5" s="22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  <c r="G5" s="23">
        <v>7</v>
      </c>
      <c r="H5" s="23">
        <v>8</v>
      </c>
      <c r="I5" s="23">
        <v>9</v>
      </c>
      <c r="J5" s="23">
        <v>10</v>
      </c>
      <c r="K5" s="23">
        <v>11</v>
      </c>
      <c r="L5" s="23">
        <v>12</v>
      </c>
      <c r="M5" s="23">
        <v>13</v>
      </c>
      <c r="N5" s="23">
        <v>14</v>
      </c>
      <c r="O5" s="23">
        <v>15</v>
      </c>
      <c r="P5" s="23">
        <v>16</v>
      </c>
      <c r="Q5" s="23">
        <v>17</v>
      </c>
      <c r="R5" s="23">
        <v>18</v>
      </c>
      <c r="S5" s="23">
        <v>19</v>
      </c>
      <c r="T5" s="23">
        <v>20</v>
      </c>
      <c r="U5" s="23">
        <v>21</v>
      </c>
      <c r="V5" s="23">
        <v>22</v>
      </c>
      <c r="W5" s="23">
        <v>23</v>
      </c>
      <c r="X5" s="23">
        <v>24</v>
      </c>
    </row>
    <row r="6" spans="1:24" ht="26.25" customHeight="1" x14ac:dyDescent="0.25">
      <c r="A6" s="120" t="s">
        <v>40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2"/>
    </row>
    <row r="7" spans="1:24" s="35" customFormat="1" ht="102" customHeight="1" x14ac:dyDescent="0.25">
      <c r="A7" s="24" t="s">
        <v>20</v>
      </c>
      <c r="B7" s="32" t="s">
        <v>34</v>
      </c>
      <c r="C7" s="23"/>
      <c r="D7" s="23" t="s">
        <v>9</v>
      </c>
      <c r="E7" s="23" t="s">
        <v>50</v>
      </c>
      <c r="F7" s="25" t="s">
        <v>13</v>
      </c>
      <c r="G7" s="25" t="s">
        <v>13</v>
      </c>
      <c r="H7" s="25" t="s">
        <v>13</v>
      </c>
      <c r="I7" s="43">
        <f>J7+O7+T7</f>
        <v>151515.15000000002</v>
      </c>
      <c r="J7" s="43">
        <f>K7+L7+M7+N7</f>
        <v>50505.05</v>
      </c>
      <c r="K7" s="34">
        <v>0</v>
      </c>
      <c r="L7" s="34">
        <v>50000</v>
      </c>
      <c r="M7" s="34">
        <v>0</v>
      </c>
      <c r="N7" s="43">
        <v>505.05</v>
      </c>
      <c r="O7" s="43">
        <f>P7+Q7+R7+S7</f>
        <v>50505.05</v>
      </c>
      <c r="P7" s="34">
        <v>0</v>
      </c>
      <c r="Q7" s="34">
        <v>50000</v>
      </c>
      <c r="R7" s="34">
        <v>0</v>
      </c>
      <c r="S7" s="43">
        <v>505.05</v>
      </c>
      <c r="T7" s="43">
        <f>U7+V7+W7+X7</f>
        <v>50505.05</v>
      </c>
      <c r="U7" s="34">
        <v>0</v>
      </c>
      <c r="V7" s="34">
        <v>50000</v>
      </c>
      <c r="W7" s="34">
        <v>0</v>
      </c>
      <c r="X7" s="43">
        <v>505.05</v>
      </c>
    </row>
    <row r="8" spans="1:24" s="35" customFormat="1" ht="33" customHeight="1" x14ac:dyDescent="0.25">
      <c r="A8" s="27"/>
      <c r="B8" s="28" t="s">
        <v>21</v>
      </c>
      <c r="C8" s="22"/>
      <c r="D8" s="22"/>
      <c r="E8" s="22"/>
      <c r="F8" s="29"/>
      <c r="G8" s="30"/>
      <c r="H8" s="29"/>
      <c r="I8" s="26">
        <f>I7</f>
        <v>151515.15000000002</v>
      </c>
      <c r="J8" s="26">
        <f>K8+L8+M8+N8</f>
        <v>52631.6</v>
      </c>
      <c r="K8" s="26">
        <v>0</v>
      </c>
      <c r="L8" s="26">
        <v>50000</v>
      </c>
      <c r="M8" s="26">
        <v>0</v>
      </c>
      <c r="N8" s="26">
        <v>2631.6</v>
      </c>
      <c r="O8" s="26">
        <f>P8+Q8+R8+S8</f>
        <v>52631.6</v>
      </c>
      <c r="P8" s="26">
        <v>0</v>
      </c>
      <c r="Q8" s="26">
        <v>50000</v>
      </c>
      <c r="R8" s="26">
        <v>0</v>
      </c>
      <c r="S8" s="26">
        <v>2631.6</v>
      </c>
      <c r="T8" s="26">
        <f>U8+V8+W8+X8</f>
        <v>52631.6</v>
      </c>
      <c r="U8" s="26">
        <v>0</v>
      </c>
      <c r="V8" s="26">
        <v>50000</v>
      </c>
      <c r="W8" s="26">
        <v>0</v>
      </c>
      <c r="X8" s="26">
        <v>2631.6</v>
      </c>
    </row>
    <row r="9" spans="1:24" ht="27" hidden="1" customHeight="1" x14ac:dyDescent="0.25">
      <c r="A9" s="120" t="s">
        <v>41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2"/>
    </row>
    <row r="10" spans="1:24" s="35" customFormat="1" ht="228" hidden="1" customHeight="1" x14ac:dyDescent="0.25">
      <c r="A10" s="24" t="s">
        <v>33</v>
      </c>
      <c r="B10" s="32" t="s">
        <v>35</v>
      </c>
      <c r="C10" s="23"/>
      <c r="D10" s="23" t="s">
        <v>9</v>
      </c>
      <c r="E10" s="23" t="s">
        <v>30</v>
      </c>
      <c r="F10" s="25" t="s">
        <v>13</v>
      </c>
      <c r="G10" s="25" t="s">
        <v>13</v>
      </c>
      <c r="H10" s="25" t="s">
        <v>13</v>
      </c>
      <c r="I10" s="34">
        <f>J10</f>
        <v>54303.4</v>
      </c>
      <c r="J10" s="34">
        <f>L10+N10</f>
        <v>54303.4</v>
      </c>
      <c r="K10" s="34"/>
      <c r="L10" s="34">
        <v>53760.3</v>
      </c>
      <c r="M10" s="34"/>
      <c r="N10" s="34">
        <v>543.1</v>
      </c>
      <c r="O10" s="34"/>
      <c r="P10" s="34"/>
      <c r="Q10" s="34"/>
      <c r="R10" s="34"/>
      <c r="S10" s="34"/>
      <c r="T10" s="34"/>
      <c r="U10" s="34"/>
      <c r="V10" s="34"/>
      <c r="W10" s="34"/>
      <c r="X10" s="34"/>
    </row>
    <row r="11" spans="1:24" s="35" customFormat="1" ht="16.5" hidden="1" x14ac:dyDescent="0.25">
      <c r="A11" s="27"/>
      <c r="B11" s="28" t="s">
        <v>21</v>
      </c>
      <c r="C11" s="22"/>
      <c r="D11" s="22"/>
      <c r="E11" s="22"/>
      <c r="F11" s="29"/>
      <c r="G11" s="30"/>
      <c r="H11" s="29"/>
      <c r="I11" s="26">
        <f>J11</f>
        <v>54303.4</v>
      </c>
      <c r="J11" s="26">
        <f>L11+N11</f>
        <v>54303.4</v>
      </c>
      <c r="K11" s="26"/>
      <c r="L11" s="26">
        <v>53760.3</v>
      </c>
      <c r="M11" s="26"/>
      <c r="N11" s="26">
        <v>543.1</v>
      </c>
      <c r="O11" s="34"/>
      <c r="P11" s="34"/>
      <c r="Q11" s="34"/>
      <c r="R11" s="34"/>
      <c r="S11" s="34"/>
      <c r="T11" s="34"/>
      <c r="U11" s="34"/>
      <c r="V11" s="34"/>
      <c r="W11" s="34"/>
      <c r="X11" s="34"/>
    </row>
    <row r="12" spans="1:24" ht="16.5" x14ac:dyDescent="0.25">
      <c r="A12" s="120" t="s">
        <v>39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2"/>
    </row>
    <row r="13" spans="1:24" ht="16.5" x14ac:dyDescent="0.25">
      <c r="A13" s="123" t="s">
        <v>38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5"/>
    </row>
    <row r="14" spans="1:24" s="35" customFormat="1" ht="114.75" customHeight="1" x14ac:dyDescent="0.25">
      <c r="A14" s="24" t="s">
        <v>33</v>
      </c>
      <c r="B14" s="32" t="s">
        <v>36</v>
      </c>
      <c r="C14" s="23"/>
      <c r="D14" s="23" t="s">
        <v>9</v>
      </c>
      <c r="E14" s="23" t="s">
        <v>49</v>
      </c>
      <c r="F14" s="25" t="s">
        <v>13</v>
      </c>
      <c r="G14" s="25" t="s">
        <v>13</v>
      </c>
      <c r="H14" s="25" t="s">
        <v>13</v>
      </c>
      <c r="I14" s="34">
        <f>J14</f>
        <v>40505.300000000003</v>
      </c>
      <c r="J14" s="34">
        <f>N14</f>
        <v>40505.300000000003</v>
      </c>
      <c r="K14" s="34"/>
      <c r="L14" s="34"/>
      <c r="M14" s="34"/>
      <c r="N14" s="34">
        <v>40505.300000000003</v>
      </c>
      <c r="O14" s="34"/>
      <c r="P14" s="34"/>
      <c r="Q14" s="34"/>
      <c r="R14" s="34"/>
      <c r="S14" s="34"/>
      <c r="T14" s="34"/>
      <c r="U14" s="34"/>
      <c r="V14" s="34"/>
      <c r="W14" s="34"/>
      <c r="X14" s="34"/>
    </row>
    <row r="15" spans="1:24" ht="41.25" customHeight="1" x14ac:dyDescent="0.25">
      <c r="A15" s="27"/>
      <c r="B15" s="28" t="s">
        <v>21</v>
      </c>
      <c r="C15" s="22"/>
      <c r="D15" s="22"/>
      <c r="E15" s="22"/>
      <c r="F15" s="29"/>
      <c r="G15" s="30"/>
      <c r="H15" s="29"/>
      <c r="I15" s="34">
        <v>26500</v>
      </c>
      <c r="J15" s="26">
        <f>J14</f>
        <v>40505.300000000003</v>
      </c>
      <c r="K15" s="26">
        <v>0</v>
      </c>
      <c r="L15" s="26">
        <v>0</v>
      </c>
      <c r="M15" s="26">
        <v>0</v>
      </c>
      <c r="N15" s="26">
        <f>N14</f>
        <v>40505.300000000003</v>
      </c>
      <c r="O15" s="26"/>
      <c r="P15" s="26">
        <f t="shared" ref="P15:W15" si="0">P7</f>
        <v>0</v>
      </c>
      <c r="Q15" s="26">
        <v>0</v>
      </c>
      <c r="R15" s="26">
        <f t="shared" si="0"/>
        <v>0</v>
      </c>
      <c r="S15" s="26">
        <v>0</v>
      </c>
      <c r="T15" s="26">
        <v>0</v>
      </c>
      <c r="U15" s="26">
        <f t="shared" si="0"/>
        <v>0</v>
      </c>
      <c r="V15" s="26">
        <v>0</v>
      </c>
      <c r="W15" s="26">
        <f t="shared" si="0"/>
        <v>0</v>
      </c>
      <c r="X15" s="26">
        <v>0</v>
      </c>
    </row>
    <row r="16" spans="1:24" s="37" customFormat="1" ht="72" x14ac:dyDescent="0.25">
      <c r="A16" s="36"/>
      <c r="B16" s="38" t="s">
        <v>23</v>
      </c>
      <c r="C16" s="36"/>
      <c r="D16" s="36"/>
      <c r="E16" s="36"/>
      <c r="F16" s="36"/>
      <c r="G16" s="36"/>
      <c r="H16" s="36"/>
      <c r="I16" s="26">
        <f>J16+O16+T16</f>
        <v>248450.40000000002</v>
      </c>
      <c r="J16" s="26">
        <f>J15+J11+J8</f>
        <v>147440.30000000002</v>
      </c>
      <c r="K16" s="26">
        <f t="shared" ref="K16:M16" si="1">K15</f>
        <v>0</v>
      </c>
      <c r="L16" s="26">
        <f>L15+L10+L7</f>
        <v>103760.3</v>
      </c>
      <c r="M16" s="26">
        <f t="shared" si="1"/>
        <v>0</v>
      </c>
      <c r="N16" s="26">
        <f>N15+N10+N7</f>
        <v>41553.450000000004</v>
      </c>
      <c r="O16" s="26">
        <f t="shared" ref="O16:X16" si="2">O15+O10+O7</f>
        <v>50505.05</v>
      </c>
      <c r="P16" s="26">
        <f t="shared" si="2"/>
        <v>0</v>
      </c>
      <c r="Q16" s="26">
        <f t="shared" si="2"/>
        <v>50000</v>
      </c>
      <c r="R16" s="26">
        <f t="shared" si="2"/>
        <v>0</v>
      </c>
      <c r="S16" s="26">
        <f t="shared" si="2"/>
        <v>505.05</v>
      </c>
      <c r="T16" s="26">
        <f t="shared" si="2"/>
        <v>50505.05</v>
      </c>
      <c r="U16" s="26">
        <f t="shared" si="2"/>
        <v>0</v>
      </c>
      <c r="V16" s="26">
        <f t="shared" si="2"/>
        <v>50000</v>
      </c>
      <c r="W16" s="26">
        <f t="shared" si="2"/>
        <v>0</v>
      </c>
      <c r="X16" s="26">
        <f t="shared" si="2"/>
        <v>505.05</v>
      </c>
    </row>
    <row r="18" spans="3:20" x14ac:dyDescent="0.25"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</sheetData>
  <mergeCells count="18">
    <mergeCell ref="S1:X1"/>
    <mergeCell ref="A2:X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N3"/>
    <mergeCell ref="O3:S3"/>
    <mergeCell ref="T3:X3"/>
    <mergeCell ref="A6:X6"/>
    <mergeCell ref="A9:X9"/>
    <mergeCell ref="A12:X12"/>
    <mergeCell ref="A13:X13"/>
  </mergeCells>
  <pageMargins left="0.70866141732283472" right="0.70866141732283472" top="0.78740157480314965" bottom="0.19685039370078741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</vt:lpstr>
      <vt:lpstr>'Приложение 1'!Заголовки_для_печати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2022-08-01T12:11:41Z</dcterms:modified>
</cp:coreProperties>
</file>