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5621"/>
</workbook>
</file>

<file path=xl/calcChain.xml><?xml version="1.0" encoding="utf-8"?>
<calcChain xmlns="http://schemas.openxmlformats.org/spreadsheetml/2006/main">
  <c r="O29" i="1" l="1"/>
  <c r="O28" i="1"/>
  <c r="U29" i="1"/>
  <c r="R29" i="1"/>
  <c r="R28" i="1"/>
  <c r="U28" i="1"/>
  <c r="Q28" i="1" l="1"/>
  <c r="P28" i="1" s="1"/>
  <c r="S44" i="1"/>
  <c r="J45" i="1"/>
  <c r="G45" i="1"/>
  <c r="V45" i="1"/>
  <c r="S45" i="1"/>
  <c r="P45" i="1"/>
  <c r="M45" i="1"/>
  <c r="D45" i="1" l="1"/>
  <c r="U14" i="1"/>
  <c r="R14" i="1"/>
  <c r="O14" i="1"/>
  <c r="P41" i="1"/>
  <c r="W28" i="1" l="1"/>
  <c r="T28" i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s="1"/>
  <c r="J29" i="1" l="1"/>
  <c r="V29" i="1"/>
  <c r="S29" i="1"/>
  <c r="P29" i="1"/>
  <c r="M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G27" i="1" l="1"/>
  <c r="D28" i="1"/>
  <c r="S48" i="1"/>
  <c r="S47" i="1" s="1"/>
  <c r="D27" i="1"/>
  <c r="J13" i="1"/>
  <c r="D13" i="1" s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Q56" i="1" l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<sst xmlns="http://schemas.openxmlformats.org/spreadsheetml/2006/main" count="149" uniqueCount="68">
  <si>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</si>
  <si>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</si>
  <si>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</si>
  <si>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</si>
  <si>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</si>
  <si>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</si>
  <si>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</si>
  <si>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</si>
  <si>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</si>
  <si>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</si>
  <si>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</si>
  <si>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</si>
  <si>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</si>
  <si>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</si>
  <si>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</si>
  <si>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</si>
  <si>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</si>
  <si>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</si>
  <si>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</si>
  <si>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</si>
  <si>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</si>
  <si>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</si>
  <si>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</si>
  <si>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</si>
  <si>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</si>
  <si>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</si>
  <si>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</si>
  <si>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</si>
  <si>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</si>
  <si>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</si>
  <si>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</si>
  <si>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</si>
  <si>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</si>
  <si>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</si>
  <si>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</si>
  <si>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</si>
  <si>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</si>
  <si>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</si>
  <si>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</si>
  <si>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</si>
  <si>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</si>
  <si>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</si>
  <si>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</si>
  <si>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</si>
  <si>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</si>
  <si>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</si>
  <si>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</si>
  <si>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</si>
  <si>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</si>
  <si>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</si>
  <si>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</si>
  <si>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</si>
  <si>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</si>
  <si>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</si>
  <si>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</si>
  <si>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</si>
  <si>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</si>
  <si>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</si>
  <si>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</si>
  <si>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</si>
  <si>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</si>
  <si>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</si>
  <si>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</si>
  <si>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</si>
  <si>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</si>
  <si>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</si>
  <si>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</si>
  <si>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  постановлению администрации МР "Печора                                                                                                                                                                                                                 от  8 августа 2022   № 1435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</si>
</sst>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12" activePane="bottomRight" state="frozen"/>
      <selection pane="topRight" activeCell="B1" sqref="B1"/>
      <selection pane="bottomLeft" activeCell="A16" sqref="A16"/>
      <selection pane="bottomRight" activeCell="R12" sqref="R12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1" t="s">
        <v>67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2" t="s">
        <v>60</v>
      </c>
      <c r="S5" s="93"/>
      <c r="T5" s="93"/>
      <c r="U5" s="93"/>
      <c r="V5" s="93"/>
      <c r="W5" s="93"/>
      <c r="X5" s="93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6" t="s">
        <v>58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ht="28.5" customHeight="1" x14ac:dyDescent="0.25">
      <c r="A8" s="94" t="s">
        <v>10</v>
      </c>
      <c r="B8" s="94" t="s">
        <v>12</v>
      </c>
      <c r="C8" s="97" t="s">
        <v>13</v>
      </c>
      <c r="D8" s="82" t="s">
        <v>0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4"/>
    </row>
    <row r="9" spans="1:36" ht="15.75" customHeight="1" x14ac:dyDescent="0.25">
      <c r="A9" s="95"/>
      <c r="B9" s="95"/>
      <c r="C9" s="97"/>
      <c r="D9" s="98" t="s">
        <v>1</v>
      </c>
      <c r="E9" s="88"/>
      <c r="F9" s="89"/>
      <c r="G9" s="80" t="s">
        <v>37</v>
      </c>
      <c r="H9" s="80"/>
      <c r="I9" s="80"/>
      <c r="J9" s="80" t="s">
        <v>39</v>
      </c>
      <c r="K9" s="80"/>
      <c r="L9" s="80"/>
      <c r="M9" s="80" t="s">
        <v>48</v>
      </c>
      <c r="N9" s="80"/>
      <c r="O9" s="80"/>
      <c r="P9" s="80" t="s">
        <v>45</v>
      </c>
      <c r="Q9" s="80"/>
      <c r="R9" s="80"/>
      <c r="S9" s="85" t="s">
        <v>46</v>
      </c>
      <c r="T9" s="85"/>
      <c r="U9" s="85"/>
      <c r="V9" s="80" t="s">
        <v>47</v>
      </c>
      <c r="W9" s="80"/>
      <c r="X9" s="80"/>
    </row>
    <row r="10" spans="1:36" ht="102" customHeight="1" x14ac:dyDescent="0.25">
      <c r="A10" s="96"/>
      <c r="B10" s="96"/>
      <c r="C10" s="97"/>
      <c r="D10" s="98"/>
      <c r="E10" s="90"/>
      <c r="F10" s="91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6" t="s">
        <v>59</v>
      </c>
      <c r="B12" s="74"/>
      <c r="C12" s="49" t="s">
        <v>4</v>
      </c>
      <c r="D12" s="12">
        <f>D13+D14+D15</f>
        <v>1090792.6999999997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204337.19999999998</v>
      </c>
      <c r="N12" s="12">
        <f t="shared" si="0"/>
        <v>202705.4</v>
      </c>
      <c r="O12" s="12">
        <f t="shared" si="0"/>
        <v>1631.8000000000002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9"/>
      <c r="C13" s="14" t="s">
        <v>7</v>
      </c>
      <c r="D13" s="12">
        <f>G13+J13+M13+P13+S13+V13</f>
        <v>129770.6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25052</v>
      </c>
      <c r="N13" s="15">
        <f t="shared" si="1"/>
        <v>25052</v>
      </c>
      <c r="O13" s="15">
        <f t="shared" si="1"/>
        <v>0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9"/>
      <c r="C14" s="14" t="s">
        <v>29</v>
      </c>
      <c r="D14" s="12">
        <f>G14+J14+M14+P14+S14+V14</f>
        <v>207019.59999999998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42471.799999999996</v>
      </c>
      <c r="N14" s="17">
        <f t="shared" si="2"/>
        <v>41267.1</v>
      </c>
      <c r="O14" s="17">
        <f>O29</f>
        <v>1204.7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8"/>
      <c r="B15" s="75"/>
      <c r="C15" s="49" t="s">
        <v>8</v>
      </c>
      <c r="D15" s="12">
        <f>G15+J15+M15+P15+S15+V15</f>
        <v>754002.49999999988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136813.4</v>
      </c>
      <c r="N15" s="17">
        <f t="shared" si="3"/>
        <v>136386.29999999999</v>
      </c>
      <c r="O15" s="17">
        <f t="shared" si="3"/>
        <v>427.1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6" t="s">
        <v>50</v>
      </c>
      <c r="B16" s="74" t="s">
        <v>7</v>
      </c>
      <c r="C16" s="14" t="s">
        <v>11</v>
      </c>
      <c r="D16" s="40">
        <f>D17+D18</f>
        <v>138055.1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25052</v>
      </c>
      <c r="N16" s="66">
        <f t="shared" si="4"/>
        <v>25052</v>
      </c>
      <c r="O16" s="66">
        <f t="shared" si="4"/>
        <v>0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9"/>
      <c r="C17" s="14" t="s">
        <v>7</v>
      </c>
      <c r="D17" s="40">
        <f>D20</f>
        <v>129770.6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25052</v>
      </c>
      <c r="N17" s="20">
        <f t="shared" si="9"/>
        <v>25052</v>
      </c>
      <c r="O17" s="20">
        <f t="shared" si="9"/>
        <v>0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75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129770.6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25052</v>
      </c>
      <c r="N20" s="20">
        <v>25052</v>
      </c>
      <c r="O20" s="20">
        <v>0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70" t="s">
        <v>51</v>
      </c>
      <c r="B21" s="72" t="s">
        <v>3</v>
      </c>
      <c r="C21" s="65" t="s">
        <v>36</v>
      </c>
      <c r="D21" s="40">
        <f>D22</f>
        <v>202754.3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41267.1</v>
      </c>
      <c r="N21" s="66">
        <f t="shared" si="13"/>
        <v>41267.1</v>
      </c>
      <c r="O21" s="66">
        <f t="shared" si="13"/>
        <v>0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71"/>
      <c r="B22" s="73"/>
      <c r="C22" s="65" t="s">
        <v>29</v>
      </c>
      <c r="D22" s="40">
        <f>D23+D24+D25+D26</f>
        <v>202754.3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41267.1</v>
      </c>
      <c r="N22" s="20">
        <f t="shared" si="14"/>
        <v>41267.1</v>
      </c>
      <c r="O22" s="20">
        <f t="shared" si="14"/>
        <v>0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4918.6000000000004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581</v>
      </c>
      <c r="N23" s="20">
        <v>581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147899.59999999998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30831.599999999999</v>
      </c>
      <c r="N25" s="20">
        <v>30831.599999999999</v>
      </c>
      <c r="O25" s="20">
        <v>0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49203.6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9689.5</v>
      </c>
      <c r="N26" s="20">
        <v>9689.5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6" t="s">
        <v>52</v>
      </c>
      <c r="B27" s="74" t="s">
        <v>31</v>
      </c>
      <c r="C27" s="14" t="s">
        <v>5</v>
      </c>
      <c r="D27" s="40">
        <f>D28+D29</f>
        <v>734002.39999999991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136054</v>
      </c>
      <c r="N27" s="66">
        <f t="shared" si="16"/>
        <v>134601.9</v>
      </c>
      <c r="O27" s="66">
        <f>O28+O29</f>
        <v>1452.1000000000001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5"/>
      <c r="C28" s="14" t="s">
        <v>8</v>
      </c>
      <c r="D28" s="41">
        <f>G28+J28+M28+P28+S28+V28</f>
        <v>729737.09999999986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134849.29999999999</v>
      </c>
      <c r="N28" s="20">
        <f>N31+N32+N33+N34+N35+N37+N39+N40+N42+N43+N46+N30</f>
        <v>134601.9</v>
      </c>
      <c r="O28" s="20">
        <f>O31+O32+O33+O34+O35+O37+O39+O40+O42+O43+O46+O45</f>
        <v>247.4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69"/>
      <c r="B29" s="65" t="s">
        <v>9</v>
      </c>
      <c r="C29" s="65" t="s">
        <v>29</v>
      </c>
      <c r="D29" s="41">
        <f>J29+M29+P29+S29+V29</f>
        <v>4265.3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1204.7</v>
      </c>
      <c r="N29" s="20">
        <v>0</v>
      </c>
      <c r="O29" s="20">
        <f>O36+O38+O41+O44</f>
        <v>1204.7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900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200</v>
      </c>
      <c r="N30" s="20">
        <v>200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628584.5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116586.8</v>
      </c>
      <c r="N32" s="20">
        <v>116586.8</v>
      </c>
      <c r="O32" s="20">
        <v>0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54715.3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10585.7</v>
      </c>
      <c r="N33" s="20">
        <v>10585.7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</v>
      </c>
      <c r="N34" s="20">
        <v>0</v>
      </c>
      <c r="O34" s="20">
        <v>31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68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69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68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69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67.5</v>
      </c>
      <c r="N38" s="20">
        <v>0</v>
      </c>
      <c r="O38" s="20">
        <v>67.5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68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9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1085.2</v>
      </c>
      <c r="N41" s="20">
        <v>0</v>
      </c>
      <c r="O41" s="20">
        <v>1085.2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487.5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100</v>
      </c>
      <c r="N42" s="20">
        <v>0</v>
      </c>
      <c r="O42" s="20">
        <v>100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14046.8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2429.4</v>
      </c>
      <c r="N43" s="20">
        <v>2429.4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68" t="s">
        <v>65</v>
      </c>
      <c r="B44" s="23" t="s">
        <v>66</v>
      </c>
      <c r="C44" s="23" t="s">
        <v>66</v>
      </c>
      <c r="D44" s="40">
        <f>G44+J44+M44+P44+S44+V44</f>
        <v>100.10000000000001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32.700000000000003</v>
      </c>
      <c r="N44" s="20">
        <v>0</v>
      </c>
      <c r="O44" s="20">
        <v>32.700000000000003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/>
      <c r="B45" s="23" t="s">
        <v>33</v>
      </c>
      <c r="C45" s="23" t="s">
        <v>8</v>
      </c>
      <c r="D45" s="40">
        <f>G45+J45+M45+P45+S45+V45</f>
        <v>50.199999999999996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16.399999999999999</v>
      </c>
      <c r="N45" s="20">
        <v>0</v>
      </c>
      <c r="O45" s="20">
        <v>16.399999999999999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15980.900000000001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</v>
      </c>
      <c r="N47" s="66">
        <f t="shared" si="24"/>
        <v>1784.3999999999999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15980.900000000001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</v>
      </c>
      <c r="N48" s="20">
        <f t="shared" si="25"/>
        <v>1784.3999999999999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990.59999999999991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183.29999999999998</v>
      </c>
      <c r="N54" s="20">
        <v>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A44:A45"/>
    <mergeCell ref="A21:A22"/>
    <mergeCell ref="B21:B22"/>
    <mergeCell ref="B27:B28"/>
    <mergeCell ref="A16:A18"/>
    <mergeCell ref="B16:B18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2022-08-04T05:26:27Z</cp:lastPrinted>
  <dcterms:created xsi:type="dcterms:W3CDTF">2013-10-25T08:40:08Z</dcterms:created>
  <dcterms:modified xsi:type="dcterms:W3CDTF">2022-08-08T08:30:28Z</dcterms:modified>
</cp:coreProperties>
</file>