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Лист1!$A$11:$I$11</definedName>
    <definedName name="_xlnm.Print_Titles" localSheetId="0">Лист1!$A:$C,Лист1!$8:$11</definedName>
    <definedName name="_xlnm.Print_Area" localSheetId="0">Лист1!$A$1:$X$58</definedName>
  </definedNames>
  <calcPr calcId="144525"/>
</workbook>
</file>

<file path=xl/calcChain.xml><?xml version="1.0" encoding="utf-8"?>
<calcChain xmlns="http://schemas.openxmlformats.org/spreadsheetml/2006/main">
  <c r="O29" i="1" l="1"/>
  <c r="O28" i="1"/>
  <c r="U29" i="1"/>
  <c r="R29" i="1"/>
  <c r="R28" i="1"/>
  <c r="U28" i="1"/>
  <c r="Q28" i="1" l="1"/>
  <c r="P28" i="1" s="1"/>
  <c r="S44" i="1"/>
  <c r="J45" i="1"/>
  <c r="G45" i="1"/>
  <c r="V45" i="1"/>
  <c r="S45" i="1"/>
  <c r="P45" i="1"/>
  <c r="M45" i="1"/>
  <c r="D45" i="1" l="1"/>
  <c r="U14" i="1"/>
  <c r="R14" i="1"/>
  <c r="O14" i="1"/>
  <c r="P41" i="1"/>
  <c r="W28" i="1" l="1"/>
  <c r="T28" i="1"/>
  <c r="S28" i="1" s="1"/>
  <c r="U27" i="1"/>
  <c r="P46" i="1"/>
  <c r="R27" i="1"/>
  <c r="N28" i="1"/>
  <c r="M28" i="1" s="1"/>
  <c r="O27" i="1"/>
  <c r="M44" i="1"/>
  <c r="P44" i="1"/>
  <c r="V44" i="1"/>
  <c r="D44" i="1" l="1"/>
  <c r="K17" i="1"/>
  <c r="J19" i="1"/>
  <c r="J18" i="1" s="1"/>
  <c r="K18" i="1"/>
  <c r="L29" i="1" l="1"/>
  <c r="L28" i="1"/>
  <c r="L27" i="1" l="1"/>
  <c r="J29" i="1"/>
  <c r="V29" i="1"/>
  <c r="S29" i="1"/>
  <c r="P29" i="1"/>
  <c r="M29" i="1"/>
  <c r="G29" i="1"/>
  <c r="L14" i="1"/>
  <c r="D29" i="1" l="1"/>
  <c r="V38" i="1"/>
  <c r="S38" i="1"/>
  <c r="P38" i="1"/>
  <c r="V41" i="1"/>
  <c r="S41" i="1"/>
  <c r="M41" i="1"/>
  <c r="G41" i="1"/>
  <c r="J41" i="1"/>
  <c r="D41" i="1" s="1"/>
  <c r="G38" i="1"/>
  <c r="J38" i="1"/>
  <c r="D38" i="1" s="1"/>
  <c r="M38" i="1"/>
  <c r="V36" i="1"/>
  <c r="S36" i="1"/>
  <c r="P36" i="1"/>
  <c r="M36" i="1"/>
  <c r="J36" i="1"/>
  <c r="D36" i="1" s="1"/>
  <c r="G36" i="1"/>
  <c r="K28" i="1" l="1"/>
  <c r="V30" i="1"/>
  <c r="S30" i="1"/>
  <c r="P30" i="1"/>
  <c r="M30" i="1"/>
  <c r="G30" i="1"/>
  <c r="J30" i="1" l="1"/>
  <c r="D30" i="1" s="1"/>
  <c r="W17" i="1" l="1"/>
  <c r="T17" i="1"/>
  <c r="Q17" i="1"/>
  <c r="W18" i="1"/>
  <c r="T18" i="1"/>
  <c r="Q18" i="1"/>
  <c r="H28" i="1" l="1"/>
  <c r="H27" i="1" s="1"/>
  <c r="B55" i="1" l="1"/>
  <c r="M34" i="1" l="1"/>
  <c r="W13" i="1" l="1"/>
  <c r="T13" i="1"/>
  <c r="Q13" i="1"/>
  <c r="X28" i="1"/>
  <c r="N27" i="1"/>
  <c r="K27" i="1"/>
  <c r="I28" i="1"/>
  <c r="V46" i="1"/>
  <c r="S46" i="1"/>
  <c r="M46" i="1"/>
  <c r="J46" i="1"/>
  <c r="G46" i="1"/>
  <c r="V43" i="1"/>
  <c r="S43" i="1"/>
  <c r="P43" i="1"/>
  <c r="M43" i="1"/>
  <c r="J43" i="1"/>
  <c r="G43" i="1"/>
  <c r="V42" i="1"/>
  <c r="S42" i="1"/>
  <c r="P42" i="1"/>
  <c r="M42" i="1"/>
  <c r="J42" i="1"/>
  <c r="G42" i="1"/>
  <c r="V40" i="1"/>
  <c r="S40" i="1"/>
  <c r="P40" i="1"/>
  <c r="M40" i="1"/>
  <c r="J40" i="1"/>
  <c r="G40" i="1"/>
  <c r="V39" i="1"/>
  <c r="S39" i="1"/>
  <c r="P39" i="1"/>
  <c r="M39" i="1"/>
  <c r="J39" i="1"/>
  <c r="G39" i="1"/>
  <c r="V37" i="1"/>
  <c r="S37" i="1"/>
  <c r="P37" i="1"/>
  <c r="M37" i="1"/>
  <c r="J37" i="1"/>
  <c r="G37" i="1"/>
  <c r="G35" i="1"/>
  <c r="J35" i="1"/>
  <c r="M35" i="1"/>
  <c r="P35" i="1"/>
  <c r="S35" i="1"/>
  <c r="V35" i="1"/>
  <c r="D46" i="1" l="1"/>
  <c r="D37" i="1"/>
  <c r="D39" i="1"/>
  <c r="D40" i="1"/>
  <c r="D42" i="1"/>
  <c r="D43" i="1"/>
  <c r="W27" i="1"/>
  <c r="T27" i="1"/>
  <c r="Q27" i="1"/>
  <c r="X27" i="1"/>
  <c r="I27" i="1"/>
  <c r="D35" i="1"/>
  <c r="S34" i="1"/>
  <c r="P34" i="1"/>
  <c r="J34" i="1"/>
  <c r="G34" i="1"/>
  <c r="D34" i="1" l="1"/>
  <c r="V33" i="1"/>
  <c r="S33" i="1"/>
  <c r="P33" i="1"/>
  <c r="M33" i="1"/>
  <c r="J33" i="1"/>
  <c r="G33" i="1"/>
  <c r="V32" i="1"/>
  <c r="S32" i="1"/>
  <c r="P32" i="1"/>
  <c r="M32" i="1"/>
  <c r="J32" i="1"/>
  <c r="G32" i="1"/>
  <c r="V31" i="1"/>
  <c r="S31" i="1"/>
  <c r="P31" i="1"/>
  <c r="M31" i="1"/>
  <c r="J31" i="1"/>
  <c r="G31" i="1"/>
  <c r="X48" i="1"/>
  <c r="W48" i="1"/>
  <c r="U48" i="1"/>
  <c r="T48" i="1"/>
  <c r="R48" i="1"/>
  <c r="Q48" i="1"/>
  <c r="O48" i="1"/>
  <c r="O47" i="1" s="1"/>
  <c r="N48" i="1"/>
  <c r="N47" i="1" s="1"/>
  <c r="L48" i="1"/>
  <c r="L47" i="1" s="1"/>
  <c r="K48" i="1"/>
  <c r="I48" i="1"/>
  <c r="I47" i="1" s="1"/>
  <c r="H48" i="1"/>
  <c r="H47" i="1" s="1"/>
  <c r="V49" i="1"/>
  <c r="S49" i="1"/>
  <c r="P49" i="1"/>
  <c r="M49" i="1"/>
  <c r="J49" i="1"/>
  <c r="G49" i="1"/>
  <c r="V54" i="1"/>
  <c r="S54" i="1"/>
  <c r="P54" i="1"/>
  <c r="M54" i="1"/>
  <c r="J54" i="1"/>
  <c r="G54" i="1"/>
  <c r="J28" i="1" l="1"/>
  <c r="J27" i="1" s="1"/>
  <c r="M27" i="1"/>
  <c r="P27" i="1"/>
  <c r="V28" i="1"/>
  <c r="V27" i="1" s="1"/>
  <c r="S27" i="1"/>
  <c r="D31" i="1"/>
  <c r="K47" i="1"/>
  <c r="R47" i="1"/>
  <c r="W47" i="1"/>
  <c r="T47" i="1"/>
  <c r="X47" i="1"/>
  <c r="D54" i="1"/>
  <c r="Q47" i="1"/>
  <c r="U47" i="1"/>
  <c r="D33" i="1"/>
  <c r="G28" i="1"/>
  <c r="D32" i="1"/>
  <c r="D49" i="1"/>
  <c r="V53" i="1"/>
  <c r="S53" i="1"/>
  <c r="P53" i="1"/>
  <c r="M53" i="1"/>
  <c r="J53" i="1"/>
  <c r="G53" i="1"/>
  <c r="V52" i="1"/>
  <c r="J52" i="1"/>
  <c r="G52" i="1"/>
  <c r="G51" i="1"/>
  <c r="J51" i="1"/>
  <c r="M51" i="1"/>
  <c r="P51" i="1"/>
  <c r="S51" i="1"/>
  <c r="V51" i="1"/>
  <c r="G50" i="1"/>
  <c r="J50" i="1"/>
  <c r="M50" i="1"/>
  <c r="P50" i="1"/>
  <c r="S50" i="1"/>
  <c r="V50" i="1"/>
  <c r="X55" i="1"/>
  <c r="U55" i="1" s="1"/>
  <c r="R55" i="1" s="1"/>
  <c r="O55" i="1" s="1"/>
  <c r="L55" i="1" s="1"/>
  <c r="I55" i="1" s="1"/>
  <c r="F55" i="1" s="1"/>
  <c r="W55" i="1"/>
  <c r="T55" i="1" s="1"/>
  <c r="Q55" i="1" s="1"/>
  <c r="N55" i="1" s="1"/>
  <c r="K55" i="1" s="1"/>
  <c r="H55" i="1" s="1"/>
  <c r="E55" i="1" s="1"/>
  <c r="X56" i="1"/>
  <c r="X15" i="1" s="1"/>
  <c r="W56" i="1"/>
  <c r="W15" i="1" s="1"/>
  <c r="X57" i="1"/>
  <c r="U57" i="1" s="1"/>
  <c r="R57" i="1" s="1"/>
  <c r="O57" i="1" s="1"/>
  <c r="L57" i="1" s="1"/>
  <c r="I57" i="1" s="1"/>
  <c r="F57" i="1" s="1"/>
  <c r="W57" i="1"/>
  <c r="T57" i="1" s="1"/>
  <c r="Q57" i="1" s="1"/>
  <c r="N57" i="1" s="1"/>
  <c r="K57" i="1" s="1"/>
  <c r="H57" i="1" s="1"/>
  <c r="E57" i="1" s="1"/>
  <c r="G58" i="1"/>
  <c r="J58" i="1"/>
  <c r="M58" i="1"/>
  <c r="P58" i="1"/>
  <c r="S58" i="1"/>
  <c r="V58" i="1"/>
  <c r="X22" i="1"/>
  <c r="W22" i="1"/>
  <c r="U22" i="1"/>
  <c r="T22" i="1"/>
  <c r="R22" i="1"/>
  <c r="Q22" i="1"/>
  <c r="O22" i="1"/>
  <c r="N22" i="1"/>
  <c r="L22" i="1"/>
  <c r="K22" i="1"/>
  <c r="I22" i="1"/>
  <c r="H22" i="1"/>
  <c r="V23" i="1"/>
  <c r="S23" i="1"/>
  <c r="P23" i="1"/>
  <c r="M23" i="1"/>
  <c r="J23" i="1"/>
  <c r="G23" i="1"/>
  <c r="V24" i="1"/>
  <c r="S24" i="1"/>
  <c r="P24" i="1"/>
  <c r="M24" i="1"/>
  <c r="J24" i="1"/>
  <c r="G24" i="1"/>
  <c r="V25" i="1"/>
  <c r="S25" i="1"/>
  <c r="P25" i="1"/>
  <c r="M25" i="1"/>
  <c r="J25" i="1"/>
  <c r="G25" i="1"/>
  <c r="G26" i="1"/>
  <c r="J26" i="1"/>
  <c r="M26" i="1"/>
  <c r="P26" i="1"/>
  <c r="S26" i="1"/>
  <c r="V26" i="1"/>
  <c r="P20" i="1"/>
  <c r="P19" i="1"/>
  <c r="P18" i="1"/>
  <c r="V20" i="1"/>
  <c r="S20" i="1"/>
  <c r="V19" i="1"/>
  <c r="S19" i="1"/>
  <c r="V18" i="1"/>
  <c r="S18" i="1"/>
  <c r="X17" i="1"/>
  <c r="X13" i="1" s="1"/>
  <c r="U17" i="1"/>
  <c r="U13" i="1" s="1"/>
  <c r="W16" i="1"/>
  <c r="V16" i="1" s="1"/>
  <c r="T16" i="1"/>
  <c r="S16" i="1" s="1"/>
  <c r="Q16" i="1"/>
  <c r="P16" i="1" s="1"/>
  <c r="R17" i="1"/>
  <c r="O17" i="1"/>
  <c r="O13" i="1" s="1"/>
  <c r="N17" i="1"/>
  <c r="N13" i="1" s="1"/>
  <c r="L17" i="1"/>
  <c r="L13" i="1" s="1"/>
  <c r="K13" i="1"/>
  <c r="I17" i="1"/>
  <c r="I13" i="1" s="1"/>
  <c r="H17" i="1"/>
  <c r="H13" i="1" s="1"/>
  <c r="O18" i="1"/>
  <c r="N18" i="1"/>
  <c r="L18" i="1"/>
  <c r="I18" i="1"/>
  <c r="H18" i="1"/>
  <c r="M20" i="1"/>
  <c r="M17" i="1" s="1"/>
  <c r="M13" i="1" s="1"/>
  <c r="J20" i="1"/>
  <c r="J17" i="1" s="1"/>
  <c r="J16" i="1" s="1"/>
  <c r="G20" i="1"/>
  <c r="G17" i="1" s="1"/>
  <c r="G13" i="1" s="1"/>
  <c r="M19" i="1"/>
  <c r="M18" i="1" s="1"/>
  <c r="G19" i="1"/>
  <c r="G27" i="1" l="1"/>
  <c r="D28" i="1"/>
  <c r="S48" i="1"/>
  <c r="S47" i="1" s="1"/>
  <c r="D27" i="1"/>
  <c r="J13" i="1"/>
  <c r="T56" i="1"/>
  <c r="T15" i="1" s="1"/>
  <c r="J48" i="1"/>
  <c r="J47" i="1" s="1"/>
  <c r="V48" i="1"/>
  <c r="V47" i="1" s="1"/>
  <c r="M48" i="1"/>
  <c r="M47" i="1" s="1"/>
  <c r="D52" i="1"/>
  <c r="D53" i="1"/>
  <c r="S17" i="1"/>
  <c r="S13" i="1" s="1"/>
  <c r="V17" i="1"/>
  <c r="V13" i="1" s="1"/>
  <c r="U56" i="1"/>
  <c r="U15" i="1" s="1"/>
  <c r="W21" i="1"/>
  <c r="W14" i="1"/>
  <c r="W12" i="1" s="1"/>
  <c r="D19" i="1"/>
  <c r="D18" i="1" s="1"/>
  <c r="D25" i="1"/>
  <c r="D24" i="1"/>
  <c r="H21" i="1"/>
  <c r="H14" i="1"/>
  <c r="L21" i="1"/>
  <c r="Q21" i="1"/>
  <c r="Q14" i="1"/>
  <c r="P14" i="1" s="1"/>
  <c r="U21" i="1"/>
  <c r="I21" i="1"/>
  <c r="I14" i="1"/>
  <c r="R21" i="1"/>
  <c r="P17" i="1"/>
  <c r="P13" i="1" s="1"/>
  <c r="R13" i="1"/>
  <c r="K21" i="1"/>
  <c r="K14" i="1"/>
  <c r="O21" i="1"/>
  <c r="T21" i="1"/>
  <c r="T14" i="1"/>
  <c r="X21" i="1"/>
  <c r="X14" i="1"/>
  <c r="X12" i="1" s="1"/>
  <c r="P48" i="1"/>
  <c r="P47" i="1" s="1"/>
  <c r="G48" i="1"/>
  <c r="G47" i="1" s="1"/>
  <c r="N21" i="1"/>
  <c r="N14" i="1"/>
  <c r="M14" i="1" s="1"/>
  <c r="H16" i="1"/>
  <c r="I16" i="1"/>
  <c r="K16" i="1"/>
  <c r="L16" i="1"/>
  <c r="N16" i="1"/>
  <c r="O16" i="1"/>
  <c r="D26" i="1"/>
  <c r="G22" i="1"/>
  <c r="J22" i="1"/>
  <c r="M22" i="1"/>
  <c r="P22" i="1"/>
  <c r="S22" i="1"/>
  <c r="V22" i="1"/>
  <c r="D58" i="1"/>
  <c r="D50" i="1"/>
  <c r="D51" i="1"/>
  <c r="M16" i="1"/>
  <c r="D20" i="1"/>
  <c r="D17" i="1" s="1"/>
  <c r="G18" i="1"/>
  <c r="D23" i="1"/>
  <c r="D13" i="1" l="1"/>
  <c r="Q56" i="1"/>
  <c r="T12" i="1"/>
  <c r="S14" i="1"/>
  <c r="J14" i="1"/>
  <c r="D22" i="1"/>
  <c r="U12" i="1"/>
  <c r="R56" i="1"/>
  <c r="R15" i="1" s="1"/>
  <c r="Q15" i="1"/>
  <c r="Q12" i="1" s="1"/>
  <c r="N56" i="1"/>
  <c r="G21" i="1"/>
  <c r="G14" i="1"/>
  <c r="V21" i="1"/>
  <c r="V14" i="1"/>
  <c r="G16" i="1"/>
  <c r="P21" i="1"/>
  <c r="S21" i="1"/>
  <c r="J21" i="1"/>
  <c r="M21" i="1"/>
  <c r="D16" i="1"/>
  <c r="D48" i="1"/>
  <c r="D14" i="1" l="1"/>
  <c r="D47" i="1"/>
  <c r="D21" i="1"/>
  <c r="K56" i="1"/>
  <c r="K15" i="1" s="1"/>
  <c r="K12" i="1" s="1"/>
  <c r="N15" i="1"/>
  <c r="N12" i="1" s="1"/>
  <c r="R12" i="1"/>
  <c r="O56" i="1"/>
  <c r="L56" i="1" l="1"/>
  <c r="L15" i="1" s="1"/>
  <c r="O15" i="1"/>
  <c r="O12" i="1" s="1"/>
  <c r="H56" i="1"/>
  <c r="H15" i="1" s="1"/>
  <c r="E56" i="1" l="1"/>
  <c r="H12" i="1"/>
  <c r="I56" i="1"/>
  <c r="L12" i="1"/>
  <c r="F56" i="1" l="1"/>
  <c r="I15" i="1"/>
  <c r="I12" i="1" s="1"/>
  <c r="V55" i="1"/>
  <c r="S55" i="1" s="1"/>
  <c r="P55" i="1" s="1"/>
  <c r="M55" i="1" s="1"/>
  <c r="J55" i="1" s="1"/>
  <c r="G55" i="1" s="1"/>
  <c r="D55" i="1" s="1"/>
  <c r="V57" i="1"/>
  <c r="S57" i="1" s="1"/>
  <c r="P57" i="1" s="1"/>
  <c r="M57" i="1" s="1"/>
  <c r="J57" i="1" s="1"/>
  <c r="G57" i="1" s="1"/>
  <c r="D57" i="1" s="1"/>
  <c r="V56" i="1"/>
  <c r="V15" i="1" s="1"/>
  <c r="V12" i="1" s="1"/>
  <c r="S56" i="1" l="1"/>
  <c r="S15" i="1" l="1"/>
  <c r="P56" i="1"/>
  <c r="S12" i="1" l="1"/>
  <c r="P15" i="1"/>
  <c r="P12" i="1" s="1"/>
  <c r="M56" i="1"/>
  <c r="M15" i="1" l="1"/>
  <c r="M12" i="1" s="1"/>
  <c r="J56" i="1"/>
  <c r="J15" i="1" l="1"/>
  <c r="J12" i="1" s="1"/>
  <c r="G56" i="1"/>
  <c r="D56" i="1" l="1"/>
  <c r="G15" i="1"/>
  <c r="D15" i="1" s="1"/>
  <c r="D12" i="1" s="1"/>
  <c r="G12" i="1" l="1"/>
</calcChain>
</file>

<file path=xl/sharedStrings.xml><?xml version="1.0" encoding="utf-8"?>
<sst xmlns="http://schemas.openxmlformats.org/spreadsheetml/2006/main" count="149" uniqueCount="68">
  <si>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</si>
  <si>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</si>
  <si>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</si>
  <si>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</si>
  <si>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</si>
  <si>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</si>
  <si>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</si>
  <si>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</si>
  <si>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</si>
  <si>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</si>
  <si>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</si>
  <si>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</si>
  <si>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</si>
  <si>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</si>
  <si>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</si>
  <si>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</si>
  <si>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</si>
  <si>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</si>
  <si>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</si>
  <si>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</si>
  <si>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</si>
  <si>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</si>
  <si>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</si>
  <si>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</si>
  <si>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</si>
  <si>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</si>
  <si>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</si>
  <si>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</si>
  <si>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</si>
  <si>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</si>
  <si>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</si>
  <si>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</si>
  <si>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</si>
  <si>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</si>
  <si>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</si>
  <si>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</si>
  <si>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</si>
  <si>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</si>
  <si>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</si>
  <si>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</si>
  <si>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</si>
  <si>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</si>
  <si>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</si>
  <si>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</si>
  <si>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</si>
  <si>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</si>
  <si>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</si>
  <si>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</si>
  <si>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</si>
  <si>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</si>
  <si>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</si>
  <si>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</si>
  <si>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</si>
  <si>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</si>
  <si>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</si>
  <si>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</si>
  <si>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</si>
  <si>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</si>
  <si>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</si>
  <si>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</si>
  <si>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</si>
  <si>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</si>
  <si>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</si>
  <si>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</si>
  <si>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</si>
  <si>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</si>
  <si>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</si>
  <si>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 xml:space="preserve">                                                Приложение                                                                                                                                                                                                                                                                   к   изменениям, вносимым в постановление администрации МР "Печора                                                                                                                                                                                                                 от  31.12.2019 г.    № 1678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</si>
</sst>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/>
    <xf numFmtId="0" fontId="4" fillId="3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1"/>
  <sheetViews>
    <sheetView tabSelected="1" view="pageBreakPreview" zoomScale="61" zoomScaleNormal="60" zoomScaleSheetLayoutView="61" workbookViewId="0">
      <pane xSplit="1" ySplit="11" topLeftCell="B23" activePane="bottomRight" state="frozen"/>
      <selection pane="topRight" activeCell="B1" sqref="B1"/>
      <selection pane="bottomLeft" activeCell="A16" sqref="A16"/>
      <selection pane="bottomRight" activeCell="M26" sqref="M26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110.25" customHeight="1" x14ac:dyDescent="0.25">
      <c r="J1" s="81" t="s">
        <v>67</v>
      </c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2"/>
      <c r="W3" s="4"/>
      <c r="X3" s="4"/>
    </row>
    <row r="4" spans="1:36" x14ac:dyDescent="0.25">
      <c r="D4" s="8"/>
      <c r="H4" s="9"/>
      <c r="I4" s="9"/>
      <c r="J4" s="9"/>
      <c r="K4" s="9"/>
      <c r="L4" s="9"/>
      <c r="M4" s="9"/>
      <c r="P4" s="9"/>
      <c r="S4" s="9"/>
      <c r="V4" s="9"/>
    </row>
    <row r="5" spans="1:36" ht="65.25" customHeight="1" x14ac:dyDescent="0.3">
      <c r="D5" s="8"/>
      <c r="H5" s="9"/>
      <c r="I5" s="9"/>
      <c r="J5" s="9"/>
      <c r="K5" s="9"/>
      <c r="L5" s="9"/>
      <c r="M5" s="67"/>
      <c r="P5" s="9"/>
      <c r="R5" s="92" t="s">
        <v>60</v>
      </c>
      <c r="S5" s="93"/>
      <c r="T5" s="93"/>
      <c r="U5" s="93"/>
      <c r="V5" s="93"/>
      <c r="W5" s="93"/>
      <c r="X5" s="93"/>
    </row>
    <row r="6" spans="1:36" ht="24" customHeight="1" x14ac:dyDescent="0.25">
      <c r="D6" s="8"/>
      <c r="F6" s="9"/>
      <c r="G6" s="9"/>
      <c r="H6" s="9"/>
      <c r="I6" s="9"/>
      <c r="J6" s="9"/>
      <c r="K6" s="9"/>
      <c r="L6" s="9"/>
      <c r="M6" s="9"/>
      <c r="P6" s="9"/>
      <c r="S6" s="9"/>
      <c r="V6" s="9"/>
    </row>
    <row r="7" spans="1:36" ht="24.75" customHeight="1" x14ac:dyDescent="0.25">
      <c r="A7" s="86" t="s">
        <v>58</v>
      </c>
      <c r="B7" s="86"/>
      <c r="C7" s="86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2"/>
      <c r="W7" s="4"/>
      <c r="X7" s="4"/>
    </row>
    <row r="8" spans="1:36" ht="28.5" customHeight="1" x14ac:dyDescent="0.25">
      <c r="A8" s="94" t="s">
        <v>10</v>
      </c>
      <c r="B8" s="94" t="s">
        <v>12</v>
      </c>
      <c r="C8" s="97" t="s">
        <v>13</v>
      </c>
      <c r="D8" s="82" t="s">
        <v>0</v>
      </c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4"/>
    </row>
    <row r="9" spans="1:36" ht="15.75" customHeight="1" x14ac:dyDescent="0.25">
      <c r="A9" s="95"/>
      <c r="B9" s="95"/>
      <c r="C9" s="97"/>
      <c r="D9" s="98" t="s">
        <v>1</v>
      </c>
      <c r="E9" s="88"/>
      <c r="F9" s="89"/>
      <c r="G9" s="80" t="s">
        <v>37</v>
      </c>
      <c r="H9" s="80"/>
      <c r="I9" s="80"/>
      <c r="J9" s="80" t="s">
        <v>39</v>
      </c>
      <c r="K9" s="80"/>
      <c r="L9" s="80"/>
      <c r="M9" s="80" t="s">
        <v>48</v>
      </c>
      <c r="N9" s="80"/>
      <c r="O9" s="80"/>
      <c r="P9" s="80" t="s">
        <v>45</v>
      </c>
      <c r="Q9" s="80"/>
      <c r="R9" s="80"/>
      <c r="S9" s="85" t="s">
        <v>46</v>
      </c>
      <c r="T9" s="85"/>
      <c r="U9" s="85"/>
      <c r="V9" s="80" t="s">
        <v>47</v>
      </c>
      <c r="W9" s="80"/>
      <c r="X9" s="80"/>
    </row>
    <row r="10" spans="1:36" ht="102" customHeight="1" x14ac:dyDescent="0.25">
      <c r="A10" s="96"/>
      <c r="B10" s="96"/>
      <c r="C10" s="97"/>
      <c r="D10" s="98"/>
      <c r="E10" s="90"/>
      <c r="F10" s="91"/>
      <c r="G10" s="50" t="s">
        <v>2</v>
      </c>
      <c r="H10" s="10" t="s">
        <v>14</v>
      </c>
      <c r="I10" s="10" t="s">
        <v>15</v>
      </c>
      <c r="J10" s="56" t="s">
        <v>2</v>
      </c>
      <c r="K10" s="10" t="s">
        <v>14</v>
      </c>
      <c r="L10" s="10" t="s">
        <v>15</v>
      </c>
      <c r="M10" s="53" t="s">
        <v>2</v>
      </c>
      <c r="N10" s="10" t="s">
        <v>14</v>
      </c>
      <c r="O10" s="10" t="s">
        <v>15</v>
      </c>
      <c r="P10" s="53" t="s">
        <v>2</v>
      </c>
      <c r="Q10" s="10" t="s">
        <v>14</v>
      </c>
      <c r="R10" s="10" t="s">
        <v>15</v>
      </c>
      <c r="S10" s="53" t="s">
        <v>2</v>
      </c>
      <c r="T10" s="10" t="s">
        <v>14</v>
      </c>
      <c r="U10" s="10" t="s">
        <v>15</v>
      </c>
      <c r="V10" s="62" t="s">
        <v>2</v>
      </c>
      <c r="W10" s="10" t="s">
        <v>14</v>
      </c>
      <c r="X10" s="10" t="s">
        <v>15</v>
      </c>
      <c r="Y10" s="64"/>
    </row>
    <row r="11" spans="1:36" x14ac:dyDescent="0.25">
      <c r="A11" s="11">
        <v>1</v>
      </c>
      <c r="B11" s="48">
        <v>2</v>
      </c>
      <c r="C11" s="48">
        <v>3</v>
      </c>
      <c r="D11" s="50">
        <v>4</v>
      </c>
      <c r="E11" s="51">
        <v>12</v>
      </c>
      <c r="F11" s="51">
        <v>13</v>
      </c>
      <c r="G11" s="50">
        <v>8</v>
      </c>
      <c r="H11" s="51">
        <v>9</v>
      </c>
      <c r="I11" s="51">
        <v>10</v>
      </c>
      <c r="J11" s="56">
        <v>11</v>
      </c>
      <c r="K11" s="55">
        <v>12</v>
      </c>
      <c r="L11" s="55">
        <v>13</v>
      </c>
      <c r="M11" s="53">
        <v>14</v>
      </c>
      <c r="N11" s="54">
        <v>15</v>
      </c>
      <c r="O11" s="54">
        <v>16</v>
      </c>
      <c r="P11" s="53">
        <v>17</v>
      </c>
      <c r="Q11" s="54">
        <v>18</v>
      </c>
      <c r="R11" s="54">
        <v>19</v>
      </c>
      <c r="S11" s="53">
        <v>20</v>
      </c>
      <c r="T11" s="47">
        <v>21</v>
      </c>
      <c r="U11" s="47">
        <v>22</v>
      </c>
      <c r="V11" s="62">
        <v>14</v>
      </c>
      <c r="W11" s="61">
        <v>15</v>
      </c>
      <c r="X11" s="61">
        <v>16</v>
      </c>
    </row>
    <row r="12" spans="1:36" s="13" customFormat="1" ht="78" customHeight="1" x14ac:dyDescent="0.25">
      <c r="A12" s="76" t="s">
        <v>59</v>
      </c>
      <c r="B12" s="74"/>
      <c r="C12" s="49" t="s">
        <v>4</v>
      </c>
      <c r="D12" s="12">
        <f>D13+D14+D15</f>
        <v>1100106.7</v>
      </c>
      <c r="E12" s="12"/>
      <c r="F12" s="12"/>
      <c r="G12" s="12">
        <f>G13+G14+G15</f>
        <v>193950.39999999997</v>
      </c>
      <c r="H12" s="12">
        <f t="shared" ref="H12:X12" si="0">H13+H14+H15</f>
        <v>192587.9</v>
      </c>
      <c r="I12" s="12">
        <f t="shared" si="0"/>
        <v>1362.5</v>
      </c>
      <c r="J12" s="12">
        <f t="shared" si="0"/>
        <v>200644.49999999997</v>
      </c>
      <c r="K12" s="12">
        <f t="shared" si="0"/>
        <v>199057.90000000002</v>
      </c>
      <c r="L12" s="12">
        <f t="shared" si="0"/>
        <v>1586.6</v>
      </c>
      <c r="M12" s="12">
        <f>M13+M14+M15</f>
        <v>213651.20000000001</v>
      </c>
      <c r="N12" s="12">
        <f t="shared" si="0"/>
        <v>212014.59999999998</v>
      </c>
      <c r="O12" s="12">
        <f t="shared" si="0"/>
        <v>1636.6</v>
      </c>
      <c r="P12" s="12">
        <f t="shared" si="0"/>
        <v>164222</v>
      </c>
      <c r="Q12" s="12">
        <f t="shared" si="0"/>
        <v>162548.1</v>
      </c>
      <c r="R12" s="12">
        <f t="shared" si="0"/>
        <v>1673.9</v>
      </c>
      <c r="S12" s="12">
        <f t="shared" si="0"/>
        <v>164658.1</v>
      </c>
      <c r="T12" s="40">
        <f t="shared" si="0"/>
        <v>162984.20000000001</v>
      </c>
      <c r="U12" s="40">
        <f t="shared" si="0"/>
        <v>1673.9</v>
      </c>
      <c r="V12" s="12">
        <f t="shared" si="0"/>
        <v>162980.5</v>
      </c>
      <c r="W12" s="12">
        <f t="shared" si="0"/>
        <v>162980.5</v>
      </c>
      <c r="X12" s="12">
        <f t="shared" si="0"/>
        <v>0</v>
      </c>
      <c r="Y12" s="63"/>
      <c r="Z12" s="6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s="16" customFormat="1" ht="51.75" customHeight="1" x14ac:dyDescent="0.25">
      <c r="A13" s="77"/>
      <c r="B13" s="79"/>
      <c r="C13" s="14" t="s">
        <v>7</v>
      </c>
      <c r="D13" s="12">
        <f>G13+J13+M13+P13+S13+V13</f>
        <v>130932.4</v>
      </c>
      <c r="E13" s="15"/>
      <c r="F13" s="15"/>
      <c r="G13" s="15">
        <f t="shared" ref="G13:X13" si="1">G17</f>
        <v>23114.2</v>
      </c>
      <c r="H13" s="15">
        <f t="shared" si="1"/>
        <v>23114.2</v>
      </c>
      <c r="I13" s="15">
        <f t="shared" si="1"/>
        <v>0</v>
      </c>
      <c r="J13" s="15">
        <f t="shared" si="1"/>
        <v>25114.9</v>
      </c>
      <c r="K13" s="15">
        <f t="shared" si="1"/>
        <v>25114.9</v>
      </c>
      <c r="L13" s="15">
        <f t="shared" si="1"/>
        <v>0</v>
      </c>
      <c r="M13" s="15">
        <f t="shared" si="1"/>
        <v>26213.8</v>
      </c>
      <c r="N13" s="15">
        <f t="shared" si="1"/>
        <v>26213.8</v>
      </c>
      <c r="O13" s="15">
        <f t="shared" si="1"/>
        <v>0</v>
      </c>
      <c r="P13" s="15">
        <f t="shared" si="1"/>
        <v>19167.7</v>
      </c>
      <c r="Q13" s="15">
        <f t="shared" si="1"/>
        <v>19167.7</v>
      </c>
      <c r="R13" s="15">
        <f t="shared" si="1"/>
        <v>0</v>
      </c>
      <c r="S13" s="15">
        <f t="shared" si="1"/>
        <v>18660.900000000001</v>
      </c>
      <c r="T13" s="20">
        <f t="shared" si="1"/>
        <v>18660.900000000001</v>
      </c>
      <c r="U13" s="20">
        <f t="shared" si="1"/>
        <v>0</v>
      </c>
      <c r="V13" s="15">
        <f t="shared" si="1"/>
        <v>18660.900000000001</v>
      </c>
      <c r="W13" s="15">
        <f t="shared" si="1"/>
        <v>18660.900000000001</v>
      </c>
      <c r="X13" s="15">
        <f t="shared" si="1"/>
        <v>0</v>
      </c>
      <c r="Y13" s="6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95.25" customHeight="1" x14ac:dyDescent="0.25">
      <c r="A14" s="77"/>
      <c r="B14" s="79"/>
      <c r="C14" s="14" t="s">
        <v>29</v>
      </c>
      <c r="D14" s="12">
        <f>G14+J14+M14+P14+S14+V14</f>
        <v>207897.4</v>
      </c>
      <c r="E14" s="17"/>
      <c r="F14" s="17"/>
      <c r="G14" s="17">
        <f t="shared" ref="G14:X14" si="2">G22</f>
        <v>29357.4</v>
      </c>
      <c r="H14" s="17">
        <f t="shared" si="2"/>
        <v>29357.4</v>
      </c>
      <c r="I14" s="17">
        <f t="shared" si="2"/>
        <v>0</v>
      </c>
      <c r="J14" s="17">
        <f>K14+L14</f>
        <v>36299</v>
      </c>
      <c r="K14" s="17">
        <f t="shared" si="2"/>
        <v>35718.6</v>
      </c>
      <c r="L14" s="17">
        <f>L36+L38+L41</f>
        <v>580.4</v>
      </c>
      <c r="M14" s="17">
        <f>N14+O14</f>
        <v>43349.599999999999</v>
      </c>
      <c r="N14" s="17">
        <f t="shared" si="2"/>
        <v>42144.9</v>
      </c>
      <c r="O14" s="17">
        <f>O29</f>
        <v>1204.7</v>
      </c>
      <c r="P14" s="17">
        <f>Q14+R14</f>
        <v>32835.5</v>
      </c>
      <c r="Q14" s="17">
        <f t="shared" si="2"/>
        <v>31595.4</v>
      </c>
      <c r="R14" s="17">
        <f>R29</f>
        <v>1240.1000000000001</v>
      </c>
      <c r="S14" s="17">
        <f>T14+U14</f>
        <v>33648</v>
      </c>
      <c r="T14" s="41">
        <f t="shared" si="2"/>
        <v>32407.9</v>
      </c>
      <c r="U14" s="17">
        <f>U29</f>
        <v>1240.1000000000001</v>
      </c>
      <c r="V14" s="17">
        <f t="shared" si="2"/>
        <v>32407.9</v>
      </c>
      <c r="W14" s="17">
        <f t="shared" si="2"/>
        <v>32407.9</v>
      </c>
      <c r="X14" s="17">
        <f t="shared" si="2"/>
        <v>0</v>
      </c>
      <c r="Y14" s="6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56.25" customHeight="1" x14ac:dyDescent="0.25">
      <c r="A15" s="78"/>
      <c r="B15" s="75"/>
      <c r="C15" s="49" t="s">
        <v>8</v>
      </c>
      <c r="D15" s="12">
        <f>G15+J15+M15+P15+S15+V15</f>
        <v>761276.89999999991</v>
      </c>
      <c r="E15" s="17"/>
      <c r="F15" s="17"/>
      <c r="G15" s="17">
        <f t="shared" ref="G15:X15" si="3">G18+G28+G48+G56</f>
        <v>141478.79999999996</v>
      </c>
      <c r="H15" s="17">
        <f>H18+H28+H48+H56</f>
        <v>140116.29999999999</v>
      </c>
      <c r="I15" s="17">
        <f t="shared" si="3"/>
        <v>1362.5</v>
      </c>
      <c r="J15" s="17">
        <f t="shared" si="3"/>
        <v>139230.59999999998</v>
      </c>
      <c r="K15" s="17">
        <f t="shared" si="3"/>
        <v>138224.40000000002</v>
      </c>
      <c r="L15" s="17">
        <f t="shared" si="3"/>
        <v>1006.2</v>
      </c>
      <c r="M15" s="17">
        <f t="shared" si="3"/>
        <v>144087.80000000002</v>
      </c>
      <c r="N15" s="17">
        <f t="shared" si="3"/>
        <v>143655.9</v>
      </c>
      <c r="O15" s="17">
        <f t="shared" si="3"/>
        <v>431.9</v>
      </c>
      <c r="P15" s="17">
        <f t="shared" si="3"/>
        <v>112218.8</v>
      </c>
      <c r="Q15" s="17">
        <f t="shared" si="3"/>
        <v>111785</v>
      </c>
      <c r="R15" s="17">
        <f>R18+R28+R48+R56</f>
        <v>433.79999999999995</v>
      </c>
      <c r="S15" s="17">
        <f t="shared" si="3"/>
        <v>112349.2</v>
      </c>
      <c r="T15" s="41">
        <f t="shared" si="3"/>
        <v>111915.4</v>
      </c>
      <c r="U15" s="41">
        <f>U18+U28+U48+U56</f>
        <v>433.79999999999995</v>
      </c>
      <c r="V15" s="17">
        <f t="shared" si="3"/>
        <v>111911.7</v>
      </c>
      <c r="W15" s="17">
        <f t="shared" si="3"/>
        <v>111911.7</v>
      </c>
      <c r="X15" s="17">
        <f t="shared" si="3"/>
        <v>0</v>
      </c>
      <c r="Y15" s="6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71.25" customHeight="1" x14ac:dyDescent="0.25">
      <c r="A16" s="76" t="s">
        <v>50</v>
      </c>
      <c r="B16" s="74" t="s">
        <v>7</v>
      </c>
      <c r="C16" s="14" t="s">
        <v>11</v>
      </c>
      <c r="D16" s="40">
        <f>D17+D18</f>
        <v>139216.9</v>
      </c>
      <c r="E16" s="66"/>
      <c r="F16" s="66"/>
      <c r="G16" s="66">
        <f t="shared" ref="G16:Q16" si="4">G17+G18</f>
        <v>30155.599999999999</v>
      </c>
      <c r="H16" s="66">
        <f t="shared" si="4"/>
        <v>30155.599999999999</v>
      </c>
      <c r="I16" s="66">
        <f t="shared" si="4"/>
        <v>0</v>
      </c>
      <c r="J16" s="66">
        <f>J17+J18</f>
        <v>26358</v>
      </c>
      <c r="K16" s="66">
        <f t="shared" si="4"/>
        <v>26358</v>
      </c>
      <c r="L16" s="66">
        <f t="shared" si="4"/>
        <v>0</v>
      </c>
      <c r="M16" s="66">
        <f t="shared" si="4"/>
        <v>26213.8</v>
      </c>
      <c r="N16" s="66">
        <f t="shared" si="4"/>
        <v>26213.8</v>
      </c>
      <c r="O16" s="66">
        <f t="shared" si="4"/>
        <v>0</v>
      </c>
      <c r="P16" s="66">
        <f>Q16+R16</f>
        <v>19167.7</v>
      </c>
      <c r="Q16" s="66">
        <f t="shared" si="4"/>
        <v>19167.7</v>
      </c>
      <c r="R16" s="66">
        <v>0</v>
      </c>
      <c r="S16" s="66">
        <f t="shared" ref="S16:S20" si="5">T16+U16</f>
        <v>18660.900000000001</v>
      </c>
      <c r="T16" s="66">
        <f t="shared" ref="T16" si="6">T17+T18</f>
        <v>18660.900000000001</v>
      </c>
      <c r="U16" s="66">
        <v>0</v>
      </c>
      <c r="V16" s="66">
        <f t="shared" ref="V16:V20" si="7">W16+X16</f>
        <v>18660.900000000001</v>
      </c>
      <c r="W16" s="66">
        <f t="shared" ref="W16" si="8">W17+W18</f>
        <v>18660.900000000001</v>
      </c>
      <c r="X16" s="66">
        <v>0</v>
      </c>
      <c r="Z16" s="3"/>
      <c r="AA16" s="3"/>
      <c r="AB16" s="6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62.25" customHeight="1" x14ac:dyDescent="0.25">
      <c r="A17" s="77"/>
      <c r="B17" s="79"/>
      <c r="C17" s="14" t="s">
        <v>7</v>
      </c>
      <c r="D17" s="40">
        <f>D20</f>
        <v>130932.4</v>
      </c>
      <c r="E17" s="20"/>
      <c r="F17" s="20"/>
      <c r="G17" s="20">
        <f t="shared" ref="G17:R17" si="9">G20</f>
        <v>23114.2</v>
      </c>
      <c r="H17" s="20">
        <f t="shared" si="9"/>
        <v>23114.2</v>
      </c>
      <c r="I17" s="20">
        <f t="shared" si="9"/>
        <v>0</v>
      </c>
      <c r="J17" s="20">
        <f>J20</f>
        <v>25114.9</v>
      </c>
      <c r="K17" s="20">
        <f>K20</f>
        <v>25114.9</v>
      </c>
      <c r="L17" s="20">
        <f t="shared" si="9"/>
        <v>0</v>
      </c>
      <c r="M17" s="20">
        <f t="shared" si="9"/>
        <v>26213.8</v>
      </c>
      <c r="N17" s="20">
        <f t="shared" si="9"/>
        <v>26213.8</v>
      </c>
      <c r="O17" s="20">
        <f t="shared" si="9"/>
        <v>0</v>
      </c>
      <c r="P17" s="20">
        <f>Q17+R17</f>
        <v>19167.7</v>
      </c>
      <c r="Q17" s="20">
        <f>Q20</f>
        <v>19167.7</v>
      </c>
      <c r="R17" s="20">
        <f t="shared" si="9"/>
        <v>0</v>
      </c>
      <c r="S17" s="20">
        <f t="shared" si="5"/>
        <v>18660.900000000001</v>
      </c>
      <c r="T17" s="20">
        <f>T20</f>
        <v>18660.900000000001</v>
      </c>
      <c r="U17" s="20">
        <f t="shared" ref="U17" si="10">U20</f>
        <v>0</v>
      </c>
      <c r="V17" s="20">
        <f t="shared" si="7"/>
        <v>18660.900000000001</v>
      </c>
      <c r="W17" s="20">
        <f>W20</f>
        <v>18660.900000000001</v>
      </c>
      <c r="X17" s="20">
        <f t="shared" ref="X17" si="11">X20</f>
        <v>0</v>
      </c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78"/>
      <c r="B18" s="75"/>
      <c r="C18" s="19" t="s">
        <v>8</v>
      </c>
      <c r="D18" s="40">
        <f>D19</f>
        <v>8284.5</v>
      </c>
      <c r="E18" s="20"/>
      <c r="F18" s="20"/>
      <c r="G18" s="20">
        <f t="shared" ref="G18:O18" si="12">G19</f>
        <v>7041.4</v>
      </c>
      <c r="H18" s="20">
        <f t="shared" si="12"/>
        <v>7041.4</v>
      </c>
      <c r="I18" s="20">
        <f t="shared" si="12"/>
        <v>0</v>
      </c>
      <c r="J18" s="20">
        <f>J19</f>
        <v>1243.0999999999999</v>
      </c>
      <c r="K18" s="20">
        <f t="shared" si="12"/>
        <v>1243.0999999999999</v>
      </c>
      <c r="L18" s="20">
        <f t="shared" si="12"/>
        <v>0</v>
      </c>
      <c r="M18" s="20">
        <f t="shared" si="12"/>
        <v>0</v>
      </c>
      <c r="N18" s="20">
        <f t="shared" si="12"/>
        <v>0</v>
      </c>
      <c r="O18" s="20">
        <f t="shared" si="12"/>
        <v>0</v>
      </c>
      <c r="P18" s="20">
        <f>Q18+R18</f>
        <v>0</v>
      </c>
      <c r="Q18" s="20">
        <f>Q19</f>
        <v>0</v>
      </c>
      <c r="R18" s="20">
        <v>0</v>
      </c>
      <c r="S18" s="20">
        <f t="shared" si="5"/>
        <v>0</v>
      </c>
      <c r="T18" s="20">
        <f>T19</f>
        <v>0</v>
      </c>
      <c r="U18" s="20">
        <v>0</v>
      </c>
      <c r="V18" s="20">
        <f t="shared" si="7"/>
        <v>0</v>
      </c>
      <c r="W18" s="20">
        <f>W19</f>
        <v>0</v>
      </c>
      <c r="X18" s="20">
        <v>0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ht="62.25" customHeight="1" x14ac:dyDescent="0.25">
      <c r="A19" s="46" t="s">
        <v>38</v>
      </c>
      <c r="B19" s="19" t="s">
        <v>8</v>
      </c>
      <c r="C19" s="19" t="s">
        <v>8</v>
      </c>
      <c r="D19" s="40">
        <f>G19+J19+M19+P19+S19+V19</f>
        <v>8284.5</v>
      </c>
      <c r="E19" s="20"/>
      <c r="F19" s="20"/>
      <c r="G19" s="20">
        <f>H19+I19</f>
        <v>7041.4</v>
      </c>
      <c r="H19" s="20">
        <v>7041.4</v>
      </c>
      <c r="I19" s="20">
        <v>0</v>
      </c>
      <c r="J19" s="20">
        <f>K19+L19</f>
        <v>1243.0999999999999</v>
      </c>
      <c r="K19" s="20">
        <v>1243.0999999999999</v>
      </c>
      <c r="L19" s="20">
        <v>0</v>
      </c>
      <c r="M19" s="20">
        <f>N19+O19</f>
        <v>0</v>
      </c>
      <c r="N19" s="20">
        <v>0</v>
      </c>
      <c r="O19" s="20">
        <v>0</v>
      </c>
      <c r="P19" s="20">
        <f>Q19+R19</f>
        <v>0</v>
      </c>
      <c r="Q19" s="20">
        <v>0</v>
      </c>
      <c r="R19" s="20">
        <v>0</v>
      </c>
      <c r="S19" s="20">
        <f t="shared" si="5"/>
        <v>0</v>
      </c>
      <c r="T19" s="20">
        <v>0</v>
      </c>
      <c r="U19" s="20">
        <v>0</v>
      </c>
      <c r="V19" s="20">
        <f t="shared" si="7"/>
        <v>0</v>
      </c>
      <c r="W19" s="20">
        <v>0</v>
      </c>
      <c r="X19" s="20">
        <v>0</v>
      </c>
    </row>
    <row r="20" spans="1:36" ht="54" customHeight="1" x14ac:dyDescent="0.25">
      <c r="A20" s="18" t="s">
        <v>26</v>
      </c>
      <c r="B20" s="19" t="s">
        <v>7</v>
      </c>
      <c r="C20" s="19" t="s">
        <v>7</v>
      </c>
      <c r="D20" s="40">
        <f>G20+J20+M20+P20+S20+V20</f>
        <v>130932.4</v>
      </c>
      <c r="E20" s="20"/>
      <c r="F20" s="20"/>
      <c r="G20" s="20">
        <f>H20+I20</f>
        <v>23114.2</v>
      </c>
      <c r="H20" s="20">
        <v>23114.2</v>
      </c>
      <c r="I20" s="20">
        <v>0</v>
      </c>
      <c r="J20" s="20">
        <f>K20+L20</f>
        <v>25114.9</v>
      </c>
      <c r="K20" s="20">
        <v>25114.9</v>
      </c>
      <c r="L20" s="20">
        <v>0</v>
      </c>
      <c r="M20" s="20">
        <f>N20+O20</f>
        <v>26213.8</v>
      </c>
      <c r="N20" s="20">
        <v>26213.8</v>
      </c>
      <c r="O20" s="20">
        <v>0</v>
      </c>
      <c r="P20" s="20">
        <f>Q20+R20</f>
        <v>19167.7</v>
      </c>
      <c r="Q20" s="20">
        <v>19167.7</v>
      </c>
      <c r="R20" s="20">
        <v>0</v>
      </c>
      <c r="S20" s="20">
        <f t="shared" si="5"/>
        <v>18660.900000000001</v>
      </c>
      <c r="T20" s="20">
        <v>18660.900000000001</v>
      </c>
      <c r="U20" s="20">
        <v>0</v>
      </c>
      <c r="V20" s="20">
        <f t="shared" si="7"/>
        <v>18660.900000000001</v>
      </c>
      <c r="W20" s="20">
        <v>18660.900000000001</v>
      </c>
      <c r="X20" s="20">
        <v>0</v>
      </c>
      <c r="Y20" s="64"/>
    </row>
    <row r="21" spans="1:36" s="21" customFormat="1" ht="57.75" customHeight="1" x14ac:dyDescent="0.25">
      <c r="A21" s="70" t="s">
        <v>51</v>
      </c>
      <c r="B21" s="72" t="s">
        <v>3</v>
      </c>
      <c r="C21" s="65" t="s">
        <v>36</v>
      </c>
      <c r="D21" s="40">
        <f>D22</f>
        <v>203632.1</v>
      </c>
      <c r="E21" s="66"/>
      <c r="F21" s="66"/>
      <c r="G21" s="66">
        <f t="shared" ref="G21:X21" si="13">G22</f>
        <v>29357.4</v>
      </c>
      <c r="H21" s="66">
        <f t="shared" si="13"/>
        <v>29357.4</v>
      </c>
      <c r="I21" s="66">
        <f t="shared" si="13"/>
        <v>0</v>
      </c>
      <c r="J21" s="66">
        <f t="shared" si="13"/>
        <v>35718.6</v>
      </c>
      <c r="K21" s="66">
        <f t="shared" si="13"/>
        <v>35718.6</v>
      </c>
      <c r="L21" s="66">
        <f t="shared" si="13"/>
        <v>0</v>
      </c>
      <c r="M21" s="66">
        <f t="shared" si="13"/>
        <v>42144.9</v>
      </c>
      <c r="N21" s="66">
        <f t="shared" si="13"/>
        <v>42144.9</v>
      </c>
      <c r="O21" s="66">
        <f t="shared" si="13"/>
        <v>0</v>
      </c>
      <c r="P21" s="66">
        <f t="shared" si="13"/>
        <v>31595.4</v>
      </c>
      <c r="Q21" s="66">
        <f t="shared" si="13"/>
        <v>31595.4</v>
      </c>
      <c r="R21" s="66">
        <f t="shared" si="13"/>
        <v>0</v>
      </c>
      <c r="S21" s="66">
        <f t="shared" si="13"/>
        <v>32407.9</v>
      </c>
      <c r="T21" s="66">
        <f t="shared" si="13"/>
        <v>32407.9</v>
      </c>
      <c r="U21" s="66">
        <f t="shared" si="13"/>
        <v>0</v>
      </c>
      <c r="V21" s="66">
        <f t="shared" si="13"/>
        <v>32407.9</v>
      </c>
      <c r="W21" s="66">
        <f t="shared" si="13"/>
        <v>32407.9</v>
      </c>
      <c r="X21" s="66">
        <f t="shared" si="13"/>
        <v>0</v>
      </c>
      <c r="Y21" s="63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</row>
    <row r="22" spans="1:36" s="21" customFormat="1" ht="99" customHeight="1" x14ac:dyDescent="0.25">
      <c r="A22" s="71"/>
      <c r="B22" s="73"/>
      <c r="C22" s="65" t="s">
        <v>29</v>
      </c>
      <c r="D22" s="40">
        <f>D23+D24+D25+D26</f>
        <v>203632.1</v>
      </c>
      <c r="E22" s="20"/>
      <c r="F22" s="20"/>
      <c r="G22" s="20">
        <f t="shared" ref="G22:X22" si="14">G23+G24+G25+G26</f>
        <v>29357.4</v>
      </c>
      <c r="H22" s="20">
        <f t="shared" si="14"/>
        <v>29357.4</v>
      </c>
      <c r="I22" s="20">
        <f t="shared" si="14"/>
        <v>0</v>
      </c>
      <c r="J22" s="20">
        <f t="shared" si="14"/>
        <v>35718.6</v>
      </c>
      <c r="K22" s="20">
        <f t="shared" si="14"/>
        <v>35718.6</v>
      </c>
      <c r="L22" s="20">
        <f t="shared" si="14"/>
        <v>0</v>
      </c>
      <c r="M22" s="20">
        <f t="shared" si="14"/>
        <v>42144.9</v>
      </c>
      <c r="N22" s="20">
        <f t="shared" si="14"/>
        <v>42144.9</v>
      </c>
      <c r="O22" s="20">
        <f t="shared" si="14"/>
        <v>0</v>
      </c>
      <c r="P22" s="20">
        <f t="shared" si="14"/>
        <v>31595.4</v>
      </c>
      <c r="Q22" s="20">
        <f t="shared" si="14"/>
        <v>31595.4</v>
      </c>
      <c r="R22" s="20">
        <f t="shared" si="14"/>
        <v>0</v>
      </c>
      <c r="S22" s="20">
        <f t="shared" si="14"/>
        <v>32407.9</v>
      </c>
      <c r="T22" s="20">
        <f t="shared" si="14"/>
        <v>32407.9</v>
      </c>
      <c r="U22" s="20">
        <f t="shared" si="14"/>
        <v>0</v>
      </c>
      <c r="V22" s="20">
        <f t="shared" si="14"/>
        <v>32407.9</v>
      </c>
      <c r="W22" s="20">
        <f t="shared" si="14"/>
        <v>32407.9</v>
      </c>
      <c r="X22" s="20">
        <f t="shared" si="14"/>
        <v>0</v>
      </c>
      <c r="Y22" s="3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4" customFormat="1" ht="86.25" customHeight="1" x14ac:dyDescent="0.25">
      <c r="A23" s="22" t="s">
        <v>20</v>
      </c>
      <c r="B23" s="23" t="s">
        <v>3</v>
      </c>
      <c r="C23" s="23" t="s">
        <v>29</v>
      </c>
      <c r="D23" s="40">
        <f t="shared" ref="D23:D25" si="15">G23+J23+M23+P23+S23+V23</f>
        <v>5788.6</v>
      </c>
      <c r="E23" s="20"/>
      <c r="F23" s="20"/>
      <c r="G23" s="20">
        <f>H23+I23</f>
        <v>2112</v>
      </c>
      <c r="H23" s="20">
        <v>2112</v>
      </c>
      <c r="I23" s="20">
        <v>0</v>
      </c>
      <c r="J23" s="20">
        <f>K23+L23</f>
        <v>710.6</v>
      </c>
      <c r="K23" s="20">
        <v>710.6</v>
      </c>
      <c r="L23" s="20">
        <v>0</v>
      </c>
      <c r="M23" s="20">
        <f>N23+O23</f>
        <v>1451</v>
      </c>
      <c r="N23" s="20">
        <v>1451</v>
      </c>
      <c r="O23" s="20">
        <v>0</v>
      </c>
      <c r="P23" s="20">
        <f>Q23+R23</f>
        <v>505</v>
      </c>
      <c r="Q23" s="20">
        <v>505</v>
      </c>
      <c r="R23" s="20">
        <v>0</v>
      </c>
      <c r="S23" s="20">
        <f>T23+U23</f>
        <v>505</v>
      </c>
      <c r="T23" s="20">
        <v>505</v>
      </c>
      <c r="U23" s="20">
        <v>0</v>
      </c>
      <c r="V23" s="20">
        <f>W23+X23</f>
        <v>505</v>
      </c>
      <c r="W23" s="20">
        <v>505</v>
      </c>
      <c r="X23" s="20">
        <v>0</v>
      </c>
      <c r="Y23" s="3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1:36" s="24" customFormat="1" ht="88.5" customHeight="1" x14ac:dyDescent="0.25">
      <c r="A24" s="22" t="s">
        <v>19</v>
      </c>
      <c r="B24" s="23" t="s">
        <v>9</v>
      </c>
      <c r="C24" s="23" t="s">
        <v>29</v>
      </c>
      <c r="D24" s="40">
        <f t="shared" si="15"/>
        <v>732.5</v>
      </c>
      <c r="E24" s="20"/>
      <c r="F24" s="20"/>
      <c r="G24" s="20">
        <f>H24+I24</f>
        <v>127.5</v>
      </c>
      <c r="H24" s="20">
        <v>127.5</v>
      </c>
      <c r="I24" s="20">
        <v>0</v>
      </c>
      <c r="J24" s="20">
        <f>K24+L24</f>
        <v>150</v>
      </c>
      <c r="K24" s="20">
        <v>150</v>
      </c>
      <c r="L24" s="20">
        <v>0</v>
      </c>
      <c r="M24" s="20">
        <f>N24+O24</f>
        <v>165</v>
      </c>
      <c r="N24" s="20">
        <v>165</v>
      </c>
      <c r="O24" s="20">
        <v>0</v>
      </c>
      <c r="P24" s="20">
        <f>Q24+R24</f>
        <v>130</v>
      </c>
      <c r="Q24" s="20">
        <v>130</v>
      </c>
      <c r="R24" s="20">
        <v>0</v>
      </c>
      <c r="S24" s="20">
        <f>T24+U24</f>
        <v>80</v>
      </c>
      <c r="T24" s="20">
        <v>80</v>
      </c>
      <c r="U24" s="20">
        <v>0</v>
      </c>
      <c r="V24" s="20">
        <f>W24+X24</f>
        <v>80</v>
      </c>
      <c r="W24" s="20">
        <v>80</v>
      </c>
      <c r="X24" s="20">
        <v>0</v>
      </c>
      <c r="Y24" s="4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6.25" customHeight="1" x14ac:dyDescent="0.25">
      <c r="A25" s="22" t="s">
        <v>22</v>
      </c>
      <c r="B25" s="23" t="s">
        <v>9</v>
      </c>
      <c r="C25" s="23" t="s">
        <v>29</v>
      </c>
      <c r="D25" s="40">
        <f t="shared" si="15"/>
        <v>149052.4</v>
      </c>
      <c r="E25" s="20"/>
      <c r="F25" s="20"/>
      <c r="G25" s="20">
        <f>H25+I25</f>
        <v>22294.799999999999</v>
      </c>
      <c r="H25" s="20">
        <v>22294.799999999999</v>
      </c>
      <c r="I25" s="20">
        <v>0</v>
      </c>
      <c r="J25" s="20">
        <f>K25+L25</f>
        <v>26166.5</v>
      </c>
      <c r="K25" s="20">
        <v>26166.5</v>
      </c>
      <c r="L25" s="20">
        <v>0</v>
      </c>
      <c r="M25" s="20">
        <f>N25+O25</f>
        <v>31984.400000000001</v>
      </c>
      <c r="N25" s="20">
        <v>31984.400000000001</v>
      </c>
      <c r="O25" s="20">
        <v>0</v>
      </c>
      <c r="P25" s="20">
        <f>Q25+R25</f>
        <v>22868.9</v>
      </c>
      <c r="Q25" s="20">
        <v>22868.9</v>
      </c>
      <c r="R25" s="20">
        <v>0</v>
      </c>
      <c r="S25" s="20">
        <f>T25+U25</f>
        <v>22868.9</v>
      </c>
      <c r="T25" s="20">
        <v>22868.9</v>
      </c>
      <c r="U25" s="20">
        <v>0</v>
      </c>
      <c r="V25" s="20">
        <f>W25+X25</f>
        <v>22868.9</v>
      </c>
      <c r="W25" s="20">
        <v>22868.9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101.25" customHeight="1" x14ac:dyDescent="0.25">
      <c r="A26" s="22" t="s">
        <v>18</v>
      </c>
      <c r="B26" s="23" t="s">
        <v>9</v>
      </c>
      <c r="C26" s="23" t="s">
        <v>29</v>
      </c>
      <c r="D26" s="40">
        <f>G26+J26+M26+P26+S26+V26</f>
        <v>48058.6</v>
      </c>
      <c r="E26" s="20"/>
      <c r="F26" s="20"/>
      <c r="G26" s="20">
        <f>H26+I26</f>
        <v>4823.1000000000004</v>
      </c>
      <c r="H26" s="20">
        <v>4823.1000000000004</v>
      </c>
      <c r="I26" s="20">
        <v>0</v>
      </c>
      <c r="J26" s="20">
        <f>K26+L26</f>
        <v>8691.5</v>
      </c>
      <c r="K26" s="20">
        <v>8691.5</v>
      </c>
      <c r="L26" s="20">
        <v>0</v>
      </c>
      <c r="M26" s="20">
        <f>N26+O26</f>
        <v>8544.5</v>
      </c>
      <c r="N26" s="20">
        <v>8544.5</v>
      </c>
      <c r="O26" s="20">
        <v>0</v>
      </c>
      <c r="P26" s="20">
        <f>Q26+R26</f>
        <v>8091.5</v>
      </c>
      <c r="Q26" s="20">
        <v>8091.5</v>
      </c>
      <c r="R26" s="20">
        <v>0</v>
      </c>
      <c r="S26" s="20">
        <f>T26+U26</f>
        <v>8954</v>
      </c>
      <c r="T26" s="20">
        <v>8954</v>
      </c>
      <c r="U26" s="20">
        <v>0</v>
      </c>
      <c r="V26" s="20">
        <f>W26+X26</f>
        <v>8954</v>
      </c>
      <c r="W26" s="20">
        <v>8954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16" customFormat="1" ht="58.5" customHeight="1" x14ac:dyDescent="0.25">
      <c r="A27" s="76" t="s">
        <v>52</v>
      </c>
      <c r="B27" s="74" t="s">
        <v>31</v>
      </c>
      <c r="C27" s="14" t="s">
        <v>5</v>
      </c>
      <c r="D27" s="40">
        <f>D28+D29</f>
        <v>741176.79999999993</v>
      </c>
      <c r="E27" s="66"/>
      <c r="F27" s="66"/>
      <c r="G27" s="66">
        <f t="shared" ref="G27:X27" si="16">G28</f>
        <v>131442.59999999998</v>
      </c>
      <c r="H27" s="66">
        <f>H28</f>
        <v>130279.4</v>
      </c>
      <c r="I27" s="66">
        <f t="shared" si="16"/>
        <v>1163.2</v>
      </c>
      <c r="J27" s="66">
        <f>J28+J29</f>
        <v>135490.49999999997</v>
      </c>
      <c r="K27" s="66">
        <f t="shared" si="16"/>
        <v>134103.20000000001</v>
      </c>
      <c r="L27" s="66">
        <f>L28+L29</f>
        <v>1387.3</v>
      </c>
      <c r="M27" s="66">
        <f>M28+M29</f>
        <v>143228.40000000002</v>
      </c>
      <c r="N27" s="66">
        <f t="shared" si="16"/>
        <v>141771.5</v>
      </c>
      <c r="O27" s="66">
        <f>O28+O29</f>
        <v>1456.9</v>
      </c>
      <c r="P27" s="66">
        <f>P28+P29</f>
        <v>110749.6</v>
      </c>
      <c r="Q27" s="66">
        <f t="shared" si="16"/>
        <v>109255.4</v>
      </c>
      <c r="R27" s="66">
        <f>R28+R29</f>
        <v>1494.2</v>
      </c>
      <c r="S27" s="66">
        <f>S28+S29</f>
        <v>110880</v>
      </c>
      <c r="T27" s="66">
        <f t="shared" si="16"/>
        <v>109385.79999999999</v>
      </c>
      <c r="U27" s="66">
        <f>U28+U29</f>
        <v>1494.2</v>
      </c>
      <c r="V27" s="66">
        <f>V28+V29</f>
        <v>109385.7</v>
      </c>
      <c r="W27" s="66">
        <f t="shared" si="16"/>
        <v>109385.7</v>
      </c>
      <c r="X27" s="66">
        <f t="shared" si="16"/>
        <v>0</v>
      </c>
      <c r="Y27" s="63"/>
      <c r="Z27" s="6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6" customFormat="1" ht="54.75" customHeight="1" x14ac:dyDescent="0.25">
      <c r="A28" s="77"/>
      <c r="B28" s="75"/>
      <c r="C28" s="14" t="s">
        <v>8</v>
      </c>
      <c r="D28" s="41">
        <f>G28+J28+M28+P28+S28+V28</f>
        <v>736911.49999999988</v>
      </c>
      <c r="E28" s="20"/>
      <c r="F28" s="20"/>
      <c r="G28" s="20">
        <f>G31+G32+G33+G34+G35+G37+G39+G40+G42+G43+G46</f>
        <v>131442.59999999998</v>
      </c>
      <c r="H28" s="20">
        <f>H31+H32+H33+H34+H35+H37+H39+H40+H42+H43+H46</f>
        <v>130279.4</v>
      </c>
      <c r="I28" s="20">
        <f>I31+I32+I33+I34+I35+I37+I39+I40+I42+I43+I46</f>
        <v>1163.2</v>
      </c>
      <c r="J28" s="20">
        <f>J31+J32+J33+J34+J35+J37+J39+J40+J42+J43+J46+J30</f>
        <v>134910.09999999998</v>
      </c>
      <c r="K28" s="20">
        <f>K31+K32+K33+K34+K35+K37+K39+K40+K42+K43+K46+K30</f>
        <v>134103.20000000001</v>
      </c>
      <c r="L28" s="20">
        <f>L31+L32+L33+L34+L35+L37+L39+L40+L42+L43+L46</f>
        <v>806.9</v>
      </c>
      <c r="M28" s="20">
        <f>N28+O28</f>
        <v>142023.70000000001</v>
      </c>
      <c r="N28" s="20">
        <f>N31+N32+N33+N34+N35+N37+N39+N40+N42+N43+N46+N30</f>
        <v>141771.5</v>
      </c>
      <c r="O28" s="20">
        <f>O31+O32+O33+O34+O35+O37+O39+O40+O42+O43+O46+O45</f>
        <v>252.20000000000002</v>
      </c>
      <c r="P28" s="20">
        <f>Q28+R28</f>
        <v>109509.5</v>
      </c>
      <c r="Q28" s="20">
        <f>Q31+Q32+Q33+Q34+Q35+Q37+Q39+Q40+Q42+Q43+Q46+Q30</f>
        <v>109255.4</v>
      </c>
      <c r="R28" s="20">
        <f>R31+R32+R33+R34+R35+R37+R39+R40+R42+R43+R46+R45</f>
        <v>254.1</v>
      </c>
      <c r="S28" s="20">
        <f>T28+U28</f>
        <v>109639.9</v>
      </c>
      <c r="T28" s="20">
        <f>T31+T32+T33+T34+T35+T37+T39+T40+T42+T43+T46+T30</f>
        <v>109385.79999999999</v>
      </c>
      <c r="U28" s="20">
        <f>U31+U32+U33+U34+U35+U37+U39+U40+U42+U43+U46+U45</f>
        <v>254.1</v>
      </c>
      <c r="V28" s="20">
        <f>V31+V32+V33+V34+V35+V37+V39+V40+V42+V43+V46+V30</f>
        <v>109385.7</v>
      </c>
      <c r="W28" s="20">
        <f>W31+W32+W33+W34+W35+W37+W39+W40+W42+W43+W46+W30</f>
        <v>109385.7</v>
      </c>
      <c r="X28" s="20">
        <f>X31+X32+X33+X34+X35+X37+X39+X40+X42+X43+X46</f>
        <v>0</v>
      </c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96" customHeight="1" x14ac:dyDescent="0.25">
      <c r="A29" s="69"/>
      <c r="B29" s="65" t="s">
        <v>9</v>
      </c>
      <c r="C29" s="65" t="s">
        <v>29</v>
      </c>
      <c r="D29" s="41">
        <f>J29+M29+P29+S29+V29</f>
        <v>4265.3</v>
      </c>
      <c r="E29" s="20"/>
      <c r="F29" s="20"/>
      <c r="G29" s="20">
        <f>H29+I29</f>
        <v>0</v>
      </c>
      <c r="H29" s="20">
        <v>0</v>
      </c>
      <c r="I29" s="20">
        <v>0</v>
      </c>
      <c r="J29" s="20">
        <f>K29+L29</f>
        <v>580.4</v>
      </c>
      <c r="K29" s="20">
        <v>0</v>
      </c>
      <c r="L29" s="20">
        <f>L36+L38+L41</f>
        <v>580.4</v>
      </c>
      <c r="M29" s="20">
        <f>N29+O29</f>
        <v>1204.7</v>
      </c>
      <c r="N29" s="20">
        <v>0</v>
      </c>
      <c r="O29" s="20">
        <f>O36+O38+O41+O44</f>
        <v>1204.7</v>
      </c>
      <c r="P29" s="20">
        <f>Q29+R29</f>
        <v>1240.1000000000001</v>
      </c>
      <c r="Q29" s="20">
        <v>0</v>
      </c>
      <c r="R29" s="20">
        <f>R36+R38+R41+R44</f>
        <v>1240.1000000000001</v>
      </c>
      <c r="S29" s="20">
        <f>T29+U29</f>
        <v>1240.1000000000001</v>
      </c>
      <c r="T29" s="20">
        <v>0</v>
      </c>
      <c r="U29" s="20">
        <f>U36+U38+U41+U44</f>
        <v>1240.1000000000001</v>
      </c>
      <c r="V29" s="20">
        <f>W29+X29</f>
        <v>0</v>
      </c>
      <c r="W29" s="20">
        <v>0</v>
      </c>
      <c r="X29" s="20"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81.75" customHeight="1" x14ac:dyDescent="0.25">
      <c r="A30" s="46" t="s">
        <v>62</v>
      </c>
      <c r="B30" s="23" t="s">
        <v>31</v>
      </c>
      <c r="C30" s="23" t="s">
        <v>8</v>
      </c>
      <c r="D30" s="41">
        <f>G30+J30+M30+P30+S30+V30</f>
        <v>700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</f>
        <v>100</v>
      </c>
      <c r="K30" s="20">
        <v>100</v>
      </c>
      <c r="L30" s="20">
        <v>0</v>
      </c>
      <c r="M30" s="20">
        <f>N30+O30</f>
        <v>0</v>
      </c>
      <c r="N30" s="20">
        <v>0</v>
      </c>
      <c r="O30" s="20">
        <v>0</v>
      </c>
      <c r="P30" s="20">
        <f>Q30+R30</f>
        <v>200</v>
      </c>
      <c r="Q30" s="20">
        <v>200</v>
      </c>
      <c r="R30" s="20">
        <v>0</v>
      </c>
      <c r="S30" s="20">
        <f>T30+U30</f>
        <v>200</v>
      </c>
      <c r="T30" s="20">
        <v>200</v>
      </c>
      <c r="U30" s="20">
        <v>0</v>
      </c>
      <c r="V30" s="20">
        <f>W30+X30</f>
        <v>200</v>
      </c>
      <c r="W30" s="20">
        <v>200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83.25" customHeight="1" x14ac:dyDescent="0.25">
      <c r="A31" s="22" t="s">
        <v>21</v>
      </c>
      <c r="B31" s="23" t="s">
        <v>31</v>
      </c>
      <c r="C31" s="23" t="s">
        <v>8</v>
      </c>
      <c r="D31" s="41">
        <f>G31+J31+M31+P31+S31+V31</f>
        <v>1196.8</v>
      </c>
      <c r="E31" s="20"/>
      <c r="F31" s="20"/>
      <c r="G31" s="20">
        <f t="shared" ref="G31:G46" si="17">H31+I31</f>
        <v>196.8</v>
      </c>
      <c r="H31" s="20">
        <v>196.8</v>
      </c>
      <c r="I31" s="20">
        <v>0</v>
      </c>
      <c r="J31" s="20">
        <f t="shared" ref="J31:J46" si="18">K31+L31</f>
        <v>200</v>
      </c>
      <c r="K31" s="20">
        <v>200</v>
      </c>
      <c r="L31" s="20">
        <v>0</v>
      </c>
      <c r="M31" s="20">
        <f t="shared" ref="M31:M46" si="19">N31+O31</f>
        <v>200</v>
      </c>
      <c r="N31" s="20">
        <v>200</v>
      </c>
      <c r="O31" s="20">
        <v>0</v>
      </c>
      <c r="P31" s="20">
        <f t="shared" ref="P31:P45" si="20">Q31+R31</f>
        <v>200</v>
      </c>
      <c r="Q31" s="20">
        <v>200</v>
      </c>
      <c r="R31" s="20">
        <v>0</v>
      </c>
      <c r="S31" s="20">
        <f t="shared" ref="S31:S46" si="21">T31+U31</f>
        <v>200</v>
      </c>
      <c r="T31" s="20">
        <v>200</v>
      </c>
      <c r="U31" s="20">
        <v>0</v>
      </c>
      <c r="V31" s="20">
        <f t="shared" ref="V31:V46" si="22">W31+X31</f>
        <v>200</v>
      </c>
      <c r="W31" s="20">
        <v>200</v>
      </c>
      <c r="X31" s="20">
        <v>0</v>
      </c>
    </row>
    <row r="32" spans="1:36" ht="47.25" x14ac:dyDescent="0.25">
      <c r="A32" s="22" t="s">
        <v>23</v>
      </c>
      <c r="B32" s="23" t="s">
        <v>32</v>
      </c>
      <c r="C32" s="23" t="s">
        <v>8</v>
      </c>
      <c r="D32" s="41">
        <f t="shared" ref="D32:D46" si="23">G32+J32+M32+P32+S32+V32</f>
        <v>634857.4</v>
      </c>
      <c r="E32" s="20"/>
      <c r="F32" s="20"/>
      <c r="G32" s="20">
        <f t="shared" si="17"/>
        <v>112856.5</v>
      </c>
      <c r="H32" s="20">
        <v>112856.5</v>
      </c>
      <c r="I32" s="20">
        <v>0</v>
      </c>
      <c r="J32" s="20">
        <f t="shared" si="18"/>
        <v>116737.5</v>
      </c>
      <c r="K32" s="20">
        <v>116737.5</v>
      </c>
      <c r="L32" s="20">
        <v>0</v>
      </c>
      <c r="M32" s="20">
        <f t="shared" si="19"/>
        <v>122859.7</v>
      </c>
      <c r="N32" s="20">
        <v>122859.7</v>
      </c>
      <c r="O32" s="20">
        <v>0</v>
      </c>
      <c r="P32" s="20">
        <f t="shared" si="20"/>
        <v>94053</v>
      </c>
      <c r="Q32" s="20">
        <v>94053</v>
      </c>
      <c r="R32" s="20">
        <v>0</v>
      </c>
      <c r="S32" s="20">
        <f t="shared" si="21"/>
        <v>94175.4</v>
      </c>
      <c r="T32" s="20">
        <v>94175.4</v>
      </c>
      <c r="U32" s="20">
        <v>0</v>
      </c>
      <c r="V32" s="20">
        <f t="shared" si="22"/>
        <v>94175.3</v>
      </c>
      <c r="W32" s="20">
        <v>94175.3</v>
      </c>
      <c r="X32" s="20">
        <v>0</v>
      </c>
    </row>
    <row r="33" spans="1:36" ht="92.25" customHeight="1" x14ac:dyDescent="0.25">
      <c r="A33" s="22" t="s">
        <v>27</v>
      </c>
      <c r="B33" s="23" t="s">
        <v>30</v>
      </c>
      <c r="C33" s="23" t="s">
        <v>8</v>
      </c>
      <c r="D33" s="41">
        <f t="shared" si="23"/>
        <v>55344.000000000007</v>
      </c>
      <c r="E33" s="20"/>
      <c r="F33" s="20"/>
      <c r="G33" s="20">
        <f t="shared" si="17"/>
        <v>10318.700000000001</v>
      </c>
      <c r="H33" s="20">
        <v>10318.700000000001</v>
      </c>
      <c r="I33" s="20">
        <v>0</v>
      </c>
      <c r="J33" s="20">
        <f t="shared" si="18"/>
        <v>10132.700000000001</v>
      </c>
      <c r="K33" s="20">
        <v>10132.700000000001</v>
      </c>
      <c r="L33" s="20">
        <v>0</v>
      </c>
      <c r="M33" s="20">
        <f t="shared" si="19"/>
        <v>11214.4</v>
      </c>
      <c r="N33" s="20">
        <v>11214.4</v>
      </c>
      <c r="O33" s="20">
        <v>0</v>
      </c>
      <c r="P33" s="20">
        <f t="shared" si="20"/>
        <v>7887.4</v>
      </c>
      <c r="Q33" s="20">
        <v>7887.4</v>
      </c>
      <c r="R33" s="20">
        <v>0</v>
      </c>
      <c r="S33" s="20">
        <f t="shared" si="21"/>
        <v>7895.4</v>
      </c>
      <c r="T33" s="20">
        <v>7895.4</v>
      </c>
      <c r="U33" s="20">
        <v>0</v>
      </c>
      <c r="V33" s="20">
        <f t="shared" si="22"/>
        <v>7895.4</v>
      </c>
      <c r="W33" s="20">
        <v>7895.4</v>
      </c>
      <c r="X33" s="20">
        <v>0</v>
      </c>
    </row>
    <row r="34" spans="1:36" ht="187.5" customHeight="1" x14ac:dyDescent="0.25">
      <c r="A34" s="22" t="s">
        <v>54</v>
      </c>
      <c r="B34" s="23" t="s">
        <v>32</v>
      </c>
      <c r="C34" s="23" t="s">
        <v>8</v>
      </c>
      <c r="D34" s="40">
        <f t="shared" si="23"/>
        <v>148</v>
      </c>
      <c r="E34" s="20"/>
      <c r="F34" s="20"/>
      <c r="G34" s="20">
        <f t="shared" si="17"/>
        <v>25.1</v>
      </c>
      <c r="H34" s="20">
        <v>0</v>
      </c>
      <c r="I34" s="20">
        <v>25.1</v>
      </c>
      <c r="J34" s="20">
        <f t="shared" si="18"/>
        <v>28.7</v>
      </c>
      <c r="K34" s="20">
        <v>0</v>
      </c>
      <c r="L34" s="20">
        <v>28.7</v>
      </c>
      <c r="M34" s="20">
        <f t="shared" si="19"/>
        <v>31</v>
      </c>
      <c r="N34" s="20">
        <v>0</v>
      </c>
      <c r="O34" s="20">
        <v>31</v>
      </c>
      <c r="P34" s="20">
        <f t="shared" si="20"/>
        <v>31.6</v>
      </c>
      <c r="Q34" s="20">
        <v>0</v>
      </c>
      <c r="R34" s="20">
        <v>31.6</v>
      </c>
      <c r="S34" s="20">
        <f t="shared" si="21"/>
        <v>31.6</v>
      </c>
      <c r="T34" s="20">
        <v>0</v>
      </c>
      <c r="U34" s="20">
        <v>31.6</v>
      </c>
      <c r="V34" s="20">
        <v>0</v>
      </c>
      <c r="W34" s="20">
        <v>0</v>
      </c>
      <c r="X34" s="20">
        <v>0</v>
      </c>
    </row>
    <row r="35" spans="1:36" s="24" customFormat="1" ht="101.25" customHeight="1" x14ac:dyDescent="0.25">
      <c r="A35" s="68" t="s">
        <v>57</v>
      </c>
      <c r="B35" s="23" t="s">
        <v>33</v>
      </c>
      <c r="C35" s="23" t="s">
        <v>8</v>
      </c>
      <c r="D35" s="40">
        <f t="shared" si="23"/>
        <v>25.4</v>
      </c>
      <c r="E35" s="20"/>
      <c r="F35" s="20"/>
      <c r="G35" s="20">
        <f t="shared" si="17"/>
        <v>15.9</v>
      </c>
      <c r="H35" s="20">
        <v>0</v>
      </c>
      <c r="I35" s="20">
        <v>15.9</v>
      </c>
      <c r="J35" s="20">
        <f t="shared" si="18"/>
        <v>9.5</v>
      </c>
      <c r="K35" s="20">
        <v>0</v>
      </c>
      <c r="L35" s="20">
        <v>9.5</v>
      </c>
      <c r="M35" s="20">
        <f t="shared" si="19"/>
        <v>0</v>
      </c>
      <c r="N35" s="20">
        <v>0</v>
      </c>
      <c r="O35" s="20">
        <v>0</v>
      </c>
      <c r="P35" s="20">
        <f t="shared" si="20"/>
        <v>0</v>
      </c>
      <c r="Q35" s="20">
        <v>0</v>
      </c>
      <c r="R35" s="20">
        <v>0</v>
      </c>
      <c r="S35" s="20">
        <f t="shared" si="21"/>
        <v>0</v>
      </c>
      <c r="T35" s="20">
        <v>0</v>
      </c>
      <c r="U35" s="20">
        <v>0</v>
      </c>
      <c r="V35" s="20">
        <f t="shared" si="22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89.25" customHeight="1" x14ac:dyDescent="0.25">
      <c r="A36" s="69"/>
      <c r="B36" s="23" t="s">
        <v>29</v>
      </c>
      <c r="C36" s="23" t="s">
        <v>29</v>
      </c>
      <c r="D36" s="40">
        <f>J36</f>
        <v>9.6</v>
      </c>
      <c r="E36" s="20"/>
      <c r="F36" s="20"/>
      <c r="G36" s="20">
        <f t="shared" si="17"/>
        <v>0</v>
      </c>
      <c r="H36" s="20">
        <v>0</v>
      </c>
      <c r="I36" s="20">
        <v>0</v>
      </c>
      <c r="J36" s="20">
        <f t="shared" si="18"/>
        <v>9.6</v>
      </c>
      <c r="K36" s="20">
        <v>0</v>
      </c>
      <c r="L36" s="20">
        <v>9.6</v>
      </c>
      <c r="M36" s="20">
        <f t="shared" si="19"/>
        <v>19.3</v>
      </c>
      <c r="N36" s="20">
        <v>0</v>
      </c>
      <c r="O36" s="20">
        <v>19.3</v>
      </c>
      <c r="P36" s="20">
        <f t="shared" si="20"/>
        <v>19.899999999999999</v>
      </c>
      <c r="Q36" s="20">
        <v>0</v>
      </c>
      <c r="R36" s="20">
        <v>19.899999999999999</v>
      </c>
      <c r="S36" s="20">
        <f t="shared" si="21"/>
        <v>19.899999999999999</v>
      </c>
      <c r="T36" s="20">
        <v>0</v>
      </c>
      <c r="U36" s="20">
        <v>19.899999999999999</v>
      </c>
      <c r="V36" s="20">
        <f t="shared" si="22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105" customHeight="1" x14ac:dyDescent="0.25">
      <c r="A37" s="68" t="s">
        <v>55</v>
      </c>
      <c r="B37" s="23" t="s">
        <v>33</v>
      </c>
      <c r="C37" s="23" t="s">
        <v>8</v>
      </c>
      <c r="D37" s="40">
        <f t="shared" si="23"/>
        <v>96.9</v>
      </c>
      <c r="E37" s="20"/>
      <c r="F37" s="20"/>
      <c r="G37" s="20">
        <f t="shared" si="17"/>
        <v>63.5</v>
      </c>
      <c r="H37" s="20">
        <v>0</v>
      </c>
      <c r="I37" s="20">
        <v>63.5</v>
      </c>
      <c r="J37" s="20">
        <f t="shared" si="18"/>
        <v>33.4</v>
      </c>
      <c r="K37" s="20">
        <v>0</v>
      </c>
      <c r="L37" s="20">
        <v>33.4</v>
      </c>
      <c r="M37" s="20">
        <f t="shared" si="19"/>
        <v>0</v>
      </c>
      <c r="N37" s="20">
        <v>0</v>
      </c>
      <c r="O37" s="20">
        <v>0</v>
      </c>
      <c r="P37" s="20">
        <f t="shared" si="20"/>
        <v>0</v>
      </c>
      <c r="Q37" s="20">
        <v>0</v>
      </c>
      <c r="R37" s="20">
        <v>0</v>
      </c>
      <c r="S37" s="20">
        <f t="shared" si="21"/>
        <v>0</v>
      </c>
      <c r="T37" s="20">
        <v>0</v>
      </c>
      <c r="U37" s="20">
        <v>0</v>
      </c>
      <c r="V37" s="20">
        <f t="shared" si="22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6.5" customHeight="1" x14ac:dyDescent="0.25">
      <c r="A38" s="69"/>
      <c r="B38" s="23" t="s">
        <v>29</v>
      </c>
      <c r="C38" s="23" t="s">
        <v>29</v>
      </c>
      <c r="D38" s="40">
        <f>J38</f>
        <v>33.5</v>
      </c>
      <c r="E38" s="20"/>
      <c r="F38" s="20"/>
      <c r="G38" s="20">
        <f t="shared" si="17"/>
        <v>0</v>
      </c>
      <c r="H38" s="20">
        <v>0</v>
      </c>
      <c r="I38" s="20">
        <v>0</v>
      </c>
      <c r="J38" s="20">
        <f t="shared" si="18"/>
        <v>33.5</v>
      </c>
      <c r="K38" s="20">
        <v>0</v>
      </c>
      <c r="L38" s="20">
        <v>33.5</v>
      </c>
      <c r="M38" s="20">
        <f>O38</f>
        <v>67.5</v>
      </c>
      <c r="N38" s="20">
        <v>0</v>
      </c>
      <c r="O38" s="20">
        <v>67.5</v>
      </c>
      <c r="P38" s="20">
        <f t="shared" si="20"/>
        <v>69.5</v>
      </c>
      <c r="Q38" s="20">
        <v>0</v>
      </c>
      <c r="R38" s="20">
        <v>69.5</v>
      </c>
      <c r="S38" s="20">
        <f t="shared" si="21"/>
        <v>69.5</v>
      </c>
      <c r="T38" s="20">
        <v>0</v>
      </c>
      <c r="U38" s="20">
        <v>69.5</v>
      </c>
      <c r="V38" s="20">
        <f t="shared" si="22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21.5" customHeight="1" x14ac:dyDescent="0.25">
      <c r="A39" s="22" t="s">
        <v>34</v>
      </c>
      <c r="B39" s="23" t="s">
        <v>33</v>
      </c>
      <c r="C39" s="23" t="s">
        <v>8</v>
      </c>
      <c r="D39" s="40">
        <f t="shared" si="23"/>
        <v>487.5</v>
      </c>
      <c r="E39" s="20"/>
      <c r="F39" s="20"/>
      <c r="G39" s="20">
        <f t="shared" si="17"/>
        <v>82.9</v>
      </c>
      <c r="H39" s="20">
        <v>0</v>
      </c>
      <c r="I39" s="20">
        <v>82.9</v>
      </c>
      <c r="J39" s="20">
        <f t="shared" si="18"/>
        <v>99</v>
      </c>
      <c r="K39" s="20">
        <v>0</v>
      </c>
      <c r="L39" s="20">
        <v>99</v>
      </c>
      <c r="M39" s="20">
        <f t="shared" si="19"/>
        <v>100</v>
      </c>
      <c r="N39" s="20">
        <v>0</v>
      </c>
      <c r="O39" s="20">
        <v>100</v>
      </c>
      <c r="P39" s="20">
        <f t="shared" si="20"/>
        <v>102.8</v>
      </c>
      <c r="Q39" s="20">
        <v>0</v>
      </c>
      <c r="R39" s="20">
        <v>102.8</v>
      </c>
      <c r="S39" s="20">
        <f t="shared" si="21"/>
        <v>102.8</v>
      </c>
      <c r="T39" s="20">
        <v>0</v>
      </c>
      <c r="U39" s="20">
        <v>102.8</v>
      </c>
      <c r="V39" s="20">
        <f t="shared" si="22"/>
        <v>0</v>
      </c>
      <c r="W39" s="20">
        <v>0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99.75" customHeight="1" x14ac:dyDescent="0.25">
      <c r="A40" s="68" t="s">
        <v>63</v>
      </c>
      <c r="B40" s="23" t="s">
        <v>33</v>
      </c>
      <c r="C40" s="23" t="s">
        <v>8</v>
      </c>
      <c r="D40" s="40">
        <f t="shared" si="23"/>
        <v>1430.1999999999998</v>
      </c>
      <c r="E40" s="20"/>
      <c r="F40" s="20"/>
      <c r="G40" s="20">
        <f t="shared" si="17"/>
        <v>892.9</v>
      </c>
      <c r="H40" s="20">
        <v>0</v>
      </c>
      <c r="I40" s="20">
        <v>892.9</v>
      </c>
      <c r="J40" s="20">
        <f t="shared" si="18"/>
        <v>537.29999999999995</v>
      </c>
      <c r="K40" s="20">
        <v>0</v>
      </c>
      <c r="L40" s="20">
        <v>537.29999999999995</v>
      </c>
      <c r="M40" s="20">
        <f t="shared" si="19"/>
        <v>0</v>
      </c>
      <c r="N40" s="20">
        <v>0</v>
      </c>
      <c r="O40" s="20">
        <v>0</v>
      </c>
      <c r="P40" s="20">
        <f t="shared" si="20"/>
        <v>0</v>
      </c>
      <c r="Q40" s="20">
        <v>0</v>
      </c>
      <c r="R40" s="20">
        <v>0</v>
      </c>
      <c r="S40" s="20">
        <f t="shared" si="21"/>
        <v>0</v>
      </c>
      <c r="T40" s="20">
        <v>0</v>
      </c>
      <c r="U40" s="20">
        <v>0</v>
      </c>
      <c r="V40" s="20">
        <f t="shared" si="22"/>
        <v>0</v>
      </c>
      <c r="W40" s="20">
        <v>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99.75" customHeight="1" x14ac:dyDescent="0.25">
      <c r="A41" s="69"/>
      <c r="B41" s="23" t="s">
        <v>29</v>
      </c>
      <c r="C41" s="23" t="s">
        <v>29</v>
      </c>
      <c r="D41" s="40">
        <f>J41</f>
        <v>537.29999999999995</v>
      </c>
      <c r="E41" s="20"/>
      <c r="F41" s="20"/>
      <c r="G41" s="20">
        <f t="shared" si="17"/>
        <v>0</v>
      </c>
      <c r="H41" s="20">
        <v>0</v>
      </c>
      <c r="I41" s="20">
        <v>0</v>
      </c>
      <c r="J41" s="20">
        <f t="shared" si="18"/>
        <v>537.29999999999995</v>
      </c>
      <c r="K41" s="20">
        <v>0</v>
      </c>
      <c r="L41" s="20">
        <v>537.29999999999995</v>
      </c>
      <c r="M41" s="20">
        <f t="shared" si="19"/>
        <v>1085.2</v>
      </c>
      <c r="N41" s="20">
        <v>0</v>
      </c>
      <c r="O41" s="20">
        <v>1085.2</v>
      </c>
      <c r="P41" s="20">
        <f>R41</f>
        <v>1117</v>
      </c>
      <c r="Q41" s="20">
        <v>0</v>
      </c>
      <c r="R41" s="20">
        <v>1117</v>
      </c>
      <c r="S41" s="20">
        <f t="shared" si="21"/>
        <v>1117</v>
      </c>
      <c r="T41" s="20">
        <v>0</v>
      </c>
      <c r="U41" s="20">
        <v>1117</v>
      </c>
      <c r="V41" s="20">
        <f t="shared" si="22"/>
        <v>0</v>
      </c>
      <c r="W41" s="20">
        <v>0</v>
      </c>
      <c r="X41" s="20">
        <v>0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24" customFormat="1" ht="105.75" customHeight="1" x14ac:dyDescent="0.25">
      <c r="A42" s="22" t="s">
        <v>56</v>
      </c>
      <c r="B42" s="23" t="s">
        <v>33</v>
      </c>
      <c r="C42" s="23" t="s">
        <v>8</v>
      </c>
      <c r="D42" s="40">
        <f t="shared" si="23"/>
        <v>492.3</v>
      </c>
      <c r="E42" s="20"/>
      <c r="F42" s="20"/>
      <c r="G42" s="20">
        <f t="shared" si="17"/>
        <v>82.9</v>
      </c>
      <c r="H42" s="20">
        <v>0</v>
      </c>
      <c r="I42" s="20">
        <v>82.9</v>
      </c>
      <c r="J42" s="20">
        <f t="shared" si="18"/>
        <v>99</v>
      </c>
      <c r="K42" s="20">
        <v>0</v>
      </c>
      <c r="L42" s="20">
        <v>99</v>
      </c>
      <c r="M42" s="20">
        <f t="shared" si="19"/>
        <v>104.8</v>
      </c>
      <c r="N42" s="20">
        <v>0</v>
      </c>
      <c r="O42" s="20">
        <v>104.8</v>
      </c>
      <c r="P42" s="20">
        <f t="shared" si="20"/>
        <v>102.8</v>
      </c>
      <c r="Q42" s="20">
        <v>0</v>
      </c>
      <c r="R42" s="20">
        <v>102.8</v>
      </c>
      <c r="S42" s="20">
        <f t="shared" si="21"/>
        <v>102.8</v>
      </c>
      <c r="T42" s="20">
        <v>0</v>
      </c>
      <c r="U42" s="20">
        <v>102.8</v>
      </c>
      <c r="V42" s="20">
        <f t="shared" si="22"/>
        <v>0</v>
      </c>
      <c r="W42" s="20">
        <v>0</v>
      </c>
      <c r="X42" s="20">
        <v>0</v>
      </c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s="24" customFormat="1" ht="98.25" customHeight="1" x14ac:dyDescent="0.25">
      <c r="A43" s="22" t="s">
        <v>28</v>
      </c>
      <c r="B43" s="23" t="s">
        <v>33</v>
      </c>
      <c r="C43" s="23" t="s">
        <v>8</v>
      </c>
      <c r="D43" s="40">
        <f t="shared" si="23"/>
        <v>14271.8</v>
      </c>
      <c r="E43" s="20"/>
      <c r="F43" s="20"/>
      <c r="G43" s="20">
        <f t="shared" si="17"/>
        <v>2323.4</v>
      </c>
      <c r="H43" s="20">
        <v>2323.4</v>
      </c>
      <c r="I43" s="20">
        <v>0</v>
      </c>
      <c r="J43" s="20">
        <f t="shared" si="18"/>
        <v>2349</v>
      </c>
      <c r="K43" s="20">
        <v>2349</v>
      </c>
      <c r="L43" s="20">
        <v>0</v>
      </c>
      <c r="M43" s="20">
        <f t="shared" si="19"/>
        <v>2654.4</v>
      </c>
      <c r="N43" s="20">
        <v>2654.4</v>
      </c>
      <c r="O43" s="20">
        <v>0</v>
      </c>
      <c r="P43" s="20">
        <f t="shared" si="20"/>
        <v>2315</v>
      </c>
      <c r="Q43" s="20">
        <v>2315</v>
      </c>
      <c r="R43" s="20">
        <v>0</v>
      </c>
      <c r="S43" s="20">
        <f t="shared" si="21"/>
        <v>2315</v>
      </c>
      <c r="T43" s="20">
        <v>2315</v>
      </c>
      <c r="U43" s="20">
        <v>0</v>
      </c>
      <c r="V43" s="20">
        <f t="shared" si="22"/>
        <v>2315</v>
      </c>
      <c r="W43" s="20">
        <v>2315</v>
      </c>
      <c r="X43" s="20">
        <v>0</v>
      </c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s="24" customFormat="1" ht="98.25" customHeight="1" x14ac:dyDescent="0.25">
      <c r="A44" s="68" t="s">
        <v>65</v>
      </c>
      <c r="B44" s="23" t="s">
        <v>66</v>
      </c>
      <c r="C44" s="23" t="s">
        <v>66</v>
      </c>
      <c r="D44" s="40">
        <f>G44+J44+M44+P44+S44+V44</f>
        <v>100.10000000000001</v>
      </c>
      <c r="E44" s="20"/>
      <c r="F44" s="20"/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f t="shared" si="19"/>
        <v>32.700000000000003</v>
      </c>
      <c r="N44" s="20">
        <v>0</v>
      </c>
      <c r="O44" s="20">
        <v>32.700000000000003</v>
      </c>
      <c r="P44" s="20">
        <f t="shared" si="20"/>
        <v>33.700000000000003</v>
      </c>
      <c r="Q44" s="20">
        <v>0</v>
      </c>
      <c r="R44" s="20">
        <v>33.700000000000003</v>
      </c>
      <c r="S44" s="20">
        <f>U44</f>
        <v>33.700000000000003</v>
      </c>
      <c r="T44" s="20">
        <v>0</v>
      </c>
      <c r="U44" s="20">
        <v>33.700000000000003</v>
      </c>
      <c r="V44" s="20">
        <f t="shared" si="22"/>
        <v>0</v>
      </c>
      <c r="W44" s="20">
        <v>0</v>
      </c>
      <c r="X44" s="20">
        <v>0</v>
      </c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spans="1:36" s="24" customFormat="1" ht="98.25" customHeight="1" x14ac:dyDescent="0.25">
      <c r="A45" s="69"/>
      <c r="B45" s="23" t="s">
        <v>33</v>
      </c>
      <c r="C45" s="23" t="s">
        <v>8</v>
      </c>
      <c r="D45" s="40">
        <f>G45+J45+M45+P45+S45+V45</f>
        <v>50.199999999999996</v>
      </c>
      <c r="E45" s="20"/>
      <c r="F45" s="20"/>
      <c r="G45" s="20">
        <f>H45+I45</f>
        <v>0</v>
      </c>
      <c r="H45" s="20">
        <v>0</v>
      </c>
      <c r="I45" s="20">
        <v>0</v>
      </c>
      <c r="J45" s="20">
        <f>K45+L45</f>
        <v>0</v>
      </c>
      <c r="K45" s="20">
        <v>0</v>
      </c>
      <c r="L45" s="20">
        <v>0</v>
      </c>
      <c r="M45" s="20">
        <f t="shared" si="19"/>
        <v>16.399999999999999</v>
      </c>
      <c r="N45" s="20">
        <v>0</v>
      </c>
      <c r="O45" s="20">
        <v>16.399999999999999</v>
      </c>
      <c r="P45" s="20">
        <f t="shared" si="20"/>
        <v>16.899999999999999</v>
      </c>
      <c r="Q45" s="20">
        <v>0</v>
      </c>
      <c r="R45" s="20">
        <v>16.899999999999999</v>
      </c>
      <c r="S45" s="20">
        <f t="shared" si="21"/>
        <v>16.899999999999999</v>
      </c>
      <c r="T45" s="20">
        <v>0</v>
      </c>
      <c r="U45" s="20">
        <v>16.899999999999999</v>
      </c>
      <c r="V45" s="20">
        <f t="shared" si="22"/>
        <v>0</v>
      </c>
      <c r="W45" s="20">
        <v>0</v>
      </c>
      <c r="X45" s="20">
        <v>0</v>
      </c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s="24" customFormat="1" ht="74.25" customHeight="1" x14ac:dyDescent="0.25">
      <c r="A46" s="25" t="s">
        <v>42</v>
      </c>
      <c r="B46" s="26" t="s">
        <v>44</v>
      </c>
      <c r="C46" s="23" t="s">
        <v>43</v>
      </c>
      <c r="D46" s="40">
        <f t="shared" si="23"/>
        <v>27811</v>
      </c>
      <c r="E46" s="20"/>
      <c r="F46" s="20"/>
      <c r="G46" s="20">
        <f t="shared" si="17"/>
        <v>4584</v>
      </c>
      <c r="H46" s="20">
        <v>4584</v>
      </c>
      <c r="I46" s="20">
        <v>0</v>
      </c>
      <c r="J46" s="20">
        <f t="shared" si="18"/>
        <v>4584</v>
      </c>
      <c r="K46" s="20">
        <v>4584</v>
      </c>
      <c r="L46" s="20">
        <v>0</v>
      </c>
      <c r="M46" s="20">
        <f t="shared" si="19"/>
        <v>4843</v>
      </c>
      <c r="N46" s="20">
        <v>4843</v>
      </c>
      <c r="O46" s="20">
        <v>0</v>
      </c>
      <c r="P46" s="20">
        <f>Q46+R46</f>
        <v>4600</v>
      </c>
      <c r="Q46" s="20">
        <v>4600</v>
      </c>
      <c r="R46" s="20">
        <v>0</v>
      </c>
      <c r="S46" s="20">
        <f t="shared" si="21"/>
        <v>4600</v>
      </c>
      <c r="T46" s="20">
        <v>4600</v>
      </c>
      <c r="U46" s="20">
        <v>0</v>
      </c>
      <c r="V46" s="20">
        <f t="shared" si="22"/>
        <v>4600</v>
      </c>
      <c r="W46" s="20">
        <v>4600</v>
      </c>
      <c r="X46" s="20">
        <v>0</v>
      </c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spans="1:36" s="16" customFormat="1" ht="43.5" customHeight="1" x14ac:dyDescent="0.25">
      <c r="A47" s="76" t="s">
        <v>6</v>
      </c>
      <c r="B47" s="74" t="s">
        <v>64</v>
      </c>
      <c r="C47" s="14" t="s">
        <v>5</v>
      </c>
      <c r="D47" s="40">
        <f>D48</f>
        <v>16080.900000000001</v>
      </c>
      <c r="E47" s="66"/>
      <c r="F47" s="66"/>
      <c r="G47" s="66">
        <f t="shared" ref="G47:X47" si="24">G48</f>
        <v>2994.8</v>
      </c>
      <c r="H47" s="66">
        <f t="shared" si="24"/>
        <v>2795.5</v>
      </c>
      <c r="I47" s="66">
        <f t="shared" si="24"/>
        <v>199.3</v>
      </c>
      <c r="J47" s="66">
        <f t="shared" si="24"/>
        <v>3077.4</v>
      </c>
      <c r="K47" s="66">
        <f t="shared" si="24"/>
        <v>2878.1</v>
      </c>
      <c r="L47" s="66">
        <f t="shared" si="24"/>
        <v>199.3</v>
      </c>
      <c r="M47" s="66">
        <f t="shared" si="24"/>
        <v>2064.1</v>
      </c>
      <c r="N47" s="66">
        <f t="shared" si="24"/>
        <v>1884.3999999999999</v>
      </c>
      <c r="O47" s="66">
        <f t="shared" si="24"/>
        <v>179.7</v>
      </c>
      <c r="P47" s="66">
        <f t="shared" si="24"/>
        <v>2709.3</v>
      </c>
      <c r="Q47" s="66">
        <f t="shared" si="24"/>
        <v>2529.6</v>
      </c>
      <c r="R47" s="66">
        <f t="shared" si="24"/>
        <v>179.7</v>
      </c>
      <c r="S47" s="66">
        <f t="shared" si="24"/>
        <v>2709.3</v>
      </c>
      <c r="T47" s="66">
        <f t="shared" si="24"/>
        <v>2529.6</v>
      </c>
      <c r="U47" s="66">
        <f t="shared" si="24"/>
        <v>179.7</v>
      </c>
      <c r="V47" s="66">
        <f t="shared" si="24"/>
        <v>2526</v>
      </c>
      <c r="W47" s="66">
        <f t="shared" si="24"/>
        <v>2526</v>
      </c>
      <c r="X47" s="66">
        <f t="shared" si="24"/>
        <v>0</v>
      </c>
      <c r="Y47" s="63"/>
      <c r="Z47" s="6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6" customFormat="1" ht="117" customHeight="1" x14ac:dyDescent="0.25">
      <c r="A48" s="78"/>
      <c r="B48" s="75"/>
      <c r="C48" s="14" t="s">
        <v>8</v>
      </c>
      <c r="D48" s="40">
        <f>D49+D50+D51+D52+D53+D54</f>
        <v>16080.900000000001</v>
      </c>
      <c r="E48" s="20"/>
      <c r="F48" s="20"/>
      <c r="G48" s="20">
        <f t="shared" ref="G48:X48" si="25">G49+G50+G51+G52+G53+G54</f>
        <v>2994.8</v>
      </c>
      <c r="H48" s="20">
        <f t="shared" si="25"/>
        <v>2795.5</v>
      </c>
      <c r="I48" s="20">
        <f t="shared" si="25"/>
        <v>199.3</v>
      </c>
      <c r="J48" s="20">
        <f t="shared" si="25"/>
        <v>3077.4</v>
      </c>
      <c r="K48" s="20">
        <f t="shared" si="25"/>
        <v>2878.1</v>
      </c>
      <c r="L48" s="20">
        <f t="shared" si="25"/>
        <v>199.3</v>
      </c>
      <c r="M48" s="20">
        <f t="shared" si="25"/>
        <v>2064.1</v>
      </c>
      <c r="N48" s="20">
        <f t="shared" si="25"/>
        <v>1884.3999999999999</v>
      </c>
      <c r="O48" s="20">
        <f t="shared" si="25"/>
        <v>179.7</v>
      </c>
      <c r="P48" s="20">
        <f t="shared" si="25"/>
        <v>2709.3</v>
      </c>
      <c r="Q48" s="20">
        <f t="shared" si="25"/>
        <v>2529.6</v>
      </c>
      <c r="R48" s="20">
        <f t="shared" si="25"/>
        <v>179.7</v>
      </c>
      <c r="S48" s="20">
        <f t="shared" si="25"/>
        <v>2709.3</v>
      </c>
      <c r="T48" s="20">
        <f t="shared" si="25"/>
        <v>2529.6</v>
      </c>
      <c r="U48" s="20">
        <f t="shared" si="25"/>
        <v>179.7</v>
      </c>
      <c r="V48" s="20">
        <f t="shared" si="25"/>
        <v>2526</v>
      </c>
      <c r="W48" s="20">
        <f t="shared" si="25"/>
        <v>2526</v>
      </c>
      <c r="X48" s="20">
        <f t="shared" si="25"/>
        <v>0</v>
      </c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29" customFormat="1" ht="160.5" customHeight="1" x14ac:dyDescent="0.25">
      <c r="A49" s="27" t="s">
        <v>16</v>
      </c>
      <c r="B49" s="19" t="s">
        <v>64</v>
      </c>
      <c r="C49" s="19" t="s">
        <v>8</v>
      </c>
      <c r="D49" s="40">
        <f t="shared" ref="D49:D54" si="26">G49+J49+M49+P49+S49+V49</f>
        <v>175.8</v>
      </c>
      <c r="E49" s="20"/>
      <c r="F49" s="20"/>
      <c r="G49" s="20">
        <f t="shared" ref="G49:G54" si="27">H49+I49</f>
        <v>45.8</v>
      </c>
      <c r="H49" s="20">
        <v>45.8</v>
      </c>
      <c r="I49" s="20">
        <v>0</v>
      </c>
      <c r="J49" s="20">
        <f t="shared" ref="J49:J54" si="28">K49+L49</f>
        <v>26</v>
      </c>
      <c r="K49" s="20">
        <v>26</v>
      </c>
      <c r="L49" s="20">
        <v>0</v>
      </c>
      <c r="M49" s="20">
        <f t="shared" ref="M49:M54" si="29">N49+O49</f>
        <v>26</v>
      </c>
      <c r="N49" s="20">
        <v>26</v>
      </c>
      <c r="O49" s="20">
        <v>0</v>
      </c>
      <c r="P49" s="20">
        <f t="shared" ref="P49:P54" si="30">Q49+R49</f>
        <v>26</v>
      </c>
      <c r="Q49" s="20">
        <v>26</v>
      </c>
      <c r="R49" s="20">
        <v>0</v>
      </c>
      <c r="S49" s="20">
        <f t="shared" ref="S49:S54" si="31">T49+U49</f>
        <v>26</v>
      </c>
      <c r="T49" s="20">
        <v>26</v>
      </c>
      <c r="U49" s="20">
        <v>0</v>
      </c>
      <c r="V49" s="20">
        <f t="shared" ref="V49:V54" si="32">W49+X49</f>
        <v>26</v>
      </c>
      <c r="W49" s="20">
        <v>26</v>
      </c>
      <c r="X49" s="20">
        <v>0</v>
      </c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</row>
    <row r="50" spans="1:36" s="30" customFormat="1" ht="142.5" customHeight="1" x14ac:dyDescent="0.25">
      <c r="A50" s="27" t="s">
        <v>17</v>
      </c>
      <c r="B50" s="19" t="s">
        <v>64</v>
      </c>
      <c r="C50" s="19" t="s">
        <v>8</v>
      </c>
      <c r="D50" s="40">
        <f t="shared" si="26"/>
        <v>531.70000000000005</v>
      </c>
      <c r="E50" s="20"/>
      <c r="F50" s="20"/>
      <c r="G50" s="20">
        <f t="shared" si="27"/>
        <v>31.7</v>
      </c>
      <c r="H50" s="20">
        <v>31.7</v>
      </c>
      <c r="I50" s="20">
        <v>0</v>
      </c>
      <c r="J50" s="20">
        <f t="shared" si="28"/>
        <v>100</v>
      </c>
      <c r="K50" s="20">
        <v>100</v>
      </c>
      <c r="L50" s="20">
        <v>0</v>
      </c>
      <c r="M50" s="20">
        <f t="shared" si="29"/>
        <v>100</v>
      </c>
      <c r="N50" s="20">
        <v>100</v>
      </c>
      <c r="O50" s="20">
        <v>0</v>
      </c>
      <c r="P50" s="20">
        <f t="shared" si="30"/>
        <v>100</v>
      </c>
      <c r="Q50" s="20">
        <v>100</v>
      </c>
      <c r="R50" s="20">
        <v>0</v>
      </c>
      <c r="S50" s="20">
        <f t="shared" si="31"/>
        <v>100</v>
      </c>
      <c r="T50" s="20">
        <v>100</v>
      </c>
      <c r="U50" s="20">
        <v>0</v>
      </c>
      <c r="V50" s="20">
        <f t="shared" si="32"/>
        <v>100</v>
      </c>
      <c r="W50" s="20">
        <v>100</v>
      </c>
      <c r="X50" s="20">
        <v>0</v>
      </c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</row>
    <row r="51" spans="1:36" s="30" customFormat="1" ht="163.5" customHeight="1" x14ac:dyDescent="0.25">
      <c r="A51" s="18" t="s">
        <v>49</v>
      </c>
      <c r="B51" s="19" t="s">
        <v>64</v>
      </c>
      <c r="C51" s="19" t="s">
        <v>8</v>
      </c>
      <c r="D51" s="40">
        <f t="shared" si="26"/>
        <v>11834.2</v>
      </c>
      <c r="E51" s="20"/>
      <c r="F51" s="20"/>
      <c r="G51" s="20">
        <f t="shared" si="27"/>
        <v>2363.3000000000002</v>
      </c>
      <c r="H51" s="20">
        <v>2363.3000000000002</v>
      </c>
      <c r="I51" s="20">
        <v>0</v>
      </c>
      <c r="J51" s="20">
        <f t="shared" si="28"/>
        <v>2216.1</v>
      </c>
      <c r="K51" s="20">
        <v>2216.1</v>
      </c>
      <c r="L51" s="20">
        <v>0</v>
      </c>
      <c r="M51" s="20">
        <f t="shared" si="29"/>
        <v>1254.8</v>
      </c>
      <c r="N51" s="20">
        <v>1254.8</v>
      </c>
      <c r="O51" s="20">
        <v>0</v>
      </c>
      <c r="P51" s="20">
        <f t="shared" si="30"/>
        <v>2000</v>
      </c>
      <c r="Q51" s="20">
        <v>2000</v>
      </c>
      <c r="R51" s="20">
        <v>0</v>
      </c>
      <c r="S51" s="20">
        <f t="shared" si="31"/>
        <v>2000</v>
      </c>
      <c r="T51" s="20">
        <v>2000</v>
      </c>
      <c r="U51" s="20">
        <v>0</v>
      </c>
      <c r="V51" s="20">
        <f t="shared" si="32"/>
        <v>2000</v>
      </c>
      <c r="W51" s="20">
        <v>2000</v>
      </c>
      <c r="X51" s="20">
        <v>0</v>
      </c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</row>
    <row r="52" spans="1:36" s="30" customFormat="1" ht="162" customHeight="1" x14ac:dyDescent="0.25">
      <c r="A52" s="31" t="s">
        <v>40</v>
      </c>
      <c r="B52" s="19" t="s">
        <v>64</v>
      </c>
      <c r="C52" s="19" t="s">
        <v>8</v>
      </c>
      <c r="D52" s="40">
        <f t="shared" si="26"/>
        <v>1464.4</v>
      </c>
      <c r="E52" s="20"/>
      <c r="F52" s="20"/>
      <c r="G52" s="20">
        <f t="shared" si="27"/>
        <v>214.4</v>
      </c>
      <c r="H52" s="20">
        <v>214.4</v>
      </c>
      <c r="I52" s="20">
        <v>0</v>
      </c>
      <c r="J52" s="20">
        <f t="shared" si="28"/>
        <v>250</v>
      </c>
      <c r="K52" s="20">
        <v>250</v>
      </c>
      <c r="L52" s="20">
        <v>0</v>
      </c>
      <c r="M52" s="20">
        <v>250</v>
      </c>
      <c r="N52" s="20">
        <v>250</v>
      </c>
      <c r="O52" s="20">
        <v>0</v>
      </c>
      <c r="P52" s="20">
        <v>250</v>
      </c>
      <c r="Q52" s="20">
        <v>250</v>
      </c>
      <c r="R52" s="20">
        <v>0</v>
      </c>
      <c r="S52" s="20">
        <v>250</v>
      </c>
      <c r="T52" s="20">
        <v>250</v>
      </c>
      <c r="U52" s="20">
        <v>0</v>
      </c>
      <c r="V52" s="20">
        <f t="shared" si="32"/>
        <v>250</v>
      </c>
      <c r="W52" s="20">
        <v>250</v>
      </c>
      <c r="X52" s="20">
        <v>0</v>
      </c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s="30" customFormat="1" ht="151.5" customHeight="1" x14ac:dyDescent="0.25">
      <c r="A53" s="31" t="s">
        <v>41</v>
      </c>
      <c r="B53" s="19" t="s">
        <v>64</v>
      </c>
      <c r="C53" s="19" t="s">
        <v>8</v>
      </c>
      <c r="D53" s="40">
        <f t="shared" si="26"/>
        <v>984.2</v>
      </c>
      <c r="E53" s="20"/>
      <c r="F53" s="20"/>
      <c r="G53" s="20">
        <f t="shared" si="27"/>
        <v>136.19999999999999</v>
      </c>
      <c r="H53" s="20">
        <v>136.19999999999999</v>
      </c>
      <c r="I53" s="20">
        <v>0</v>
      </c>
      <c r="J53" s="20">
        <f t="shared" si="28"/>
        <v>248</v>
      </c>
      <c r="K53" s="20">
        <v>248</v>
      </c>
      <c r="L53" s="20">
        <v>0</v>
      </c>
      <c r="M53" s="20">
        <f t="shared" si="29"/>
        <v>150</v>
      </c>
      <c r="N53" s="20">
        <v>150</v>
      </c>
      <c r="O53" s="20">
        <v>0</v>
      </c>
      <c r="P53" s="20">
        <f t="shared" si="30"/>
        <v>150</v>
      </c>
      <c r="Q53" s="20">
        <v>150</v>
      </c>
      <c r="R53" s="20">
        <v>0</v>
      </c>
      <c r="S53" s="20">
        <f t="shared" si="31"/>
        <v>150</v>
      </c>
      <c r="T53" s="20">
        <v>150</v>
      </c>
      <c r="U53" s="20">
        <v>0</v>
      </c>
      <c r="V53" s="20">
        <f t="shared" si="32"/>
        <v>150</v>
      </c>
      <c r="W53" s="20">
        <v>150</v>
      </c>
      <c r="X53" s="20">
        <v>0</v>
      </c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</row>
    <row r="54" spans="1:36" s="30" customFormat="1" ht="169.5" customHeight="1" x14ac:dyDescent="0.25">
      <c r="A54" s="31" t="s">
        <v>61</v>
      </c>
      <c r="B54" s="52" t="s">
        <v>64</v>
      </c>
      <c r="C54" s="19" t="s">
        <v>8</v>
      </c>
      <c r="D54" s="40">
        <f t="shared" si="26"/>
        <v>1090.5999999999999</v>
      </c>
      <c r="E54" s="20"/>
      <c r="F54" s="20"/>
      <c r="G54" s="20">
        <f t="shared" si="27"/>
        <v>203.4</v>
      </c>
      <c r="H54" s="20">
        <v>4.0999999999999996</v>
      </c>
      <c r="I54" s="20">
        <v>199.3</v>
      </c>
      <c r="J54" s="20">
        <f t="shared" si="28"/>
        <v>237.3</v>
      </c>
      <c r="K54" s="20">
        <v>38</v>
      </c>
      <c r="L54" s="20">
        <v>199.3</v>
      </c>
      <c r="M54" s="20">
        <f t="shared" si="29"/>
        <v>283.29999999999995</v>
      </c>
      <c r="N54" s="20">
        <v>103.6</v>
      </c>
      <c r="O54" s="20">
        <v>179.7</v>
      </c>
      <c r="P54" s="20">
        <f t="shared" si="30"/>
        <v>183.29999999999998</v>
      </c>
      <c r="Q54" s="20">
        <v>3.6</v>
      </c>
      <c r="R54" s="20">
        <v>179.7</v>
      </c>
      <c r="S54" s="20">
        <f t="shared" si="31"/>
        <v>183.29999999999998</v>
      </c>
      <c r="T54" s="20">
        <v>3.6</v>
      </c>
      <c r="U54" s="20">
        <v>179.7</v>
      </c>
      <c r="V54" s="20">
        <f t="shared" si="32"/>
        <v>0</v>
      </c>
      <c r="W54" s="20">
        <v>0</v>
      </c>
      <c r="X54" s="20">
        <v>0</v>
      </c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</row>
    <row r="55" spans="1:36" s="16" customFormat="1" ht="63" customHeight="1" x14ac:dyDescent="0.25">
      <c r="A55" s="76" t="s">
        <v>53</v>
      </c>
      <c r="B55" s="74" t="str">
        <f>B57</f>
        <v>Сектор по кадрам и муниципальной службе администрации МР "Печора"</v>
      </c>
      <c r="C55" s="14" t="s">
        <v>36</v>
      </c>
      <c r="D55" s="40">
        <f t="shared" ref="D55:X55" si="33">G55+J55+M55+P55+S55+V55</f>
        <v>0</v>
      </c>
      <c r="E55" s="66">
        <f t="shared" si="33"/>
        <v>0</v>
      </c>
      <c r="F55" s="66">
        <f t="shared" si="33"/>
        <v>0</v>
      </c>
      <c r="G55" s="66">
        <f t="shared" si="33"/>
        <v>0</v>
      </c>
      <c r="H55" s="66">
        <f t="shared" si="33"/>
        <v>0</v>
      </c>
      <c r="I55" s="66">
        <f t="shared" si="33"/>
        <v>0</v>
      </c>
      <c r="J55" s="66">
        <f t="shared" si="33"/>
        <v>0</v>
      </c>
      <c r="K55" s="66">
        <f t="shared" si="33"/>
        <v>0</v>
      </c>
      <c r="L55" s="66">
        <f t="shared" si="33"/>
        <v>0</v>
      </c>
      <c r="M55" s="66">
        <f t="shared" si="33"/>
        <v>0</v>
      </c>
      <c r="N55" s="66">
        <f t="shared" si="33"/>
        <v>0</v>
      </c>
      <c r="O55" s="66">
        <f t="shared" si="33"/>
        <v>0</v>
      </c>
      <c r="P55" s="66">
        <f t="shared" si="33"/>
        <v>0</v>
      </c>
      <c r="Q55" s="66">
        <f t="shared" si="33"/>
        <v>0</v>
      </c>
      <c r="R55" s="66">
        <f t="shared" si="33"/>
        <v>0</v>
      </c>
      <c r="S55" s="66">
        <f t="shared" si="33"/>
        <v>0</v>
      </c>
      <c r="T55" s="66">
        <f t="shared" si="33"/>
        <v>0</v>
      </c>
      <c r="U55" s="66">
        <f t="shared" si="33"/>
        <v>0</v>
      </c>
      <c r="V55" s="66">
        <f t="shared" si="33"/>
        <v>0</v>
      </c>
      <c r="W55" s="66">
        <f t="shared" si="33"/>
        <v>0</v>
      </c>
      <c r="X55" s="66">
        <f t="shared" si="33"/>
        <v>0</v>
      </c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ht="87.75" customHeight="1" x14ac:dyDescent="0.25">
      <c r="A56" s="78"/>
      <c r="B56" s="75"/>
      <c r="C56" s="19" t="s">
        <v>8</v>
      </c>
      <c r="D56" s="40">
        <f t="shared" ref="D56:X56" si="34">G56+J56+M56+P56+S56+V56</f>
        <v>0</v>
      </c>
      <c r="E56" s="20">
        <f t="shared" si="34"/>
        <v>0</v>
      </c>
      <c r="F56" s="20">
        <f t="shared" si="34"/>
        <v>0</v>
      </c>
      <c r="G56" s="20">
        <f t="shared" si="34"/>
        <v>0</v>
      </c>
      <c r="H56" s="20">
        <f t="shared" si="34"/>
        <v>0</v>
      </c>
      <c r="I56" s="20">
        <f t="shared" si="34"/>
        <v>0</v>
      </c>
      <c r="J56" s="20">
        <f t="shared" si="34"/>
        <v>0</v>
      </c>
      <c r="K56" s="20">
        <f t="shared" si="34"/>
        <v>0</v>
      </c>
      <c r="L56" s="20">
        <f t="shared" si="34"/>
        <v>0</v>
      </c>
      <c r="M56" s="20">
        <f t="shared" si="34"/>
        <v>0</v>
      </c>
      <c r="N56" s="20">
        <f t="shared" si="34"/>
        <v>0</v>
      </c>
      <c r="O56" s="20">
        <f t="shared" si="34"/>
        <v>0</v>
      </c>
      <c r="P56" s="20">
        <f t="shared" si="34"/>
        <v>0</v>
      </c>
      <c r="Q56" s="20">
        <f t="shared" si="34"/>
        <v>0</v>
      </c>
      <c r="R56" s="20">
        <f t="shared" si="34"/>
        <v>0</v>
      </c>
      <c r="S56" s="20">
        <f t="shared" si="34"/>
        <v>0</v>
      </c>
      <c r="T56" s="20">
        <f t="shared" si="34"/>
        <v>0</v>
      </c>
      <c r="U56" s="20">
        <f t="shared" si="34"/>
        <v>0</v>
      </c>
      <c r="V56" s="20">
        <f t="shared" si="34"/>
        <v>0</v>
      </c>
      <c r="W56" s="20">
        <f t="shared" si="34"/>
        <v>0</v>
      </c>
      <c r="X56" s="20">
        <f t="shared" si="34"/>
        <v>0</v>
      </c>
    </row>
    <row r="57" spans="1:36" ht="134.25" customHeight="1" x14ac:dyDescent="0.25">
      <c r="A57" s="32" t="s">
        <v>24</v>
      </c>
      <c r="B57" s="19" t="s">
        <v>31</v>
      </c>
      <c r="C57" s="19" t="s">
        <v>8</v>
      </c>
      <c r="D57" s="40">
        <f t="shared" ref="D57:X57" si="35">G57+J57+M57+P57+S57+V57</f>
        <v>0</v>
      </c>
      <c r="E57" s="20">
        <f t="shared" si="35"/>
        <v>0</v>
      </c>
      <c r="F57" s="20">
        <f t="shared" si="35"/>
        <v>0</v>
      </c>
      <c r="G57" s="20">
        <f t="shared" si="35"/>
        <v>0</v>
      </c>
      <c r="H57" s="20">
        <f t="shared" si="35"/>
        <v>0</v>
      </c>
      <c r="I57" s="20">
        <f t="shared" si="35"/>
        <v>0</v>
      </c>
      <c r="J57" s="20">
        <f t="shared" si="35"/>
        <v>0</v>
      </c>
      <c r="K57" s="20">
        <f t="shared" si="35"/>
        <v>0</v>
      </c>
      <c r="L57" s="20">
        <f t="shared" si="35"/>
        <v>0</v>
      </c>
      <c r="M57" s="20">
        <f t="shared" si="35"/>
        <v>0</v>
      </c>
      <c r="N57" s="20">
        <f t="shared" si="35"/>
        <v>0</v>
      </c>
      <c r="O57" s="20">
        <f t="shared" si="35"/>
        <v>0</v>
      </c>
      <c r="P57" s="20">
        <f t="shared" si="35"/>
        <v>0</v>
      </c>
      <c r="Q57" s="20">
        <f t="shared" si="35"/>
        <v>0</v>
      </c>
      <c r="R57" s="20">
        <f t="shared" si="35"/>
        <v>0</v>
      </c>
      <c r="S57" s="20">
        <f t="shared" si="35"/>
        <v>0</v>
      </c>
      <c r="T57" s="20">
        <f t="shared" si="35"/>
        <v>0</v>
      </c>
      <c r="U57" s="20">
        <f t="shared" si="35"/>
        <v>0</v>
      </c>
      <c r="V57" s="20">
        <f t="shared" si="35"/>
        <v>0</v>
      </c>
      <c r="W57" s="20">
        <f t="shared" si="35"/>
        <v>0</v>
      </c>
      <c r="X57" s="20">
        <f t="shared" si="35"/>
        <v>0</v>
      </c>
    </row>
    <row r="58" spans="1:36" ht="119.25" customHeight="1" x14ac:dyDescent="0.25">
      <c r="A58" s="18" t="s">
        <v>25</v>
      </c>
      <c r="B58" s="19" t="s">
        <v>31</v>
      </c>
      <c r="C58" s="19" t="s">
        <v>8</v>
      </c>
      <c r="D58" s="40">
        <f>G58+J58+M58+P58+S58+V58</f>
        <v>0</v>
      </c>
      <c r="E58" s="20"/>
      <c r="F58" s="20"/>
      <c r="G58" s="20">
        <f>H58+I58</f>
        <v>0</v>
      </c>
      <c r="H58" s="20">
        <v>0</v>
      </c>
      <c r="I58" s="20">
        <v>0</v>
      </c>
      <c r="J58" s="20">
        <f>K58+L58</f>
        <v>0</v>
      </c>
      <c r="K58" s="20">
        <v>0</v>
      </c>
      <c r="L58" s="20">
        <v>0</v>
      </c>
      <c r="M58" s="20">
        <f>N58+O58</f>
        <v>0</v>
      </c>
      <c r="N58" s="20">
        <v>0</v>
      </c>
      <c r="O58" s="20">
        <v>0</v>
      </c>
      <c r="P58" s="20">
        <f>Q58+R58</f>
        <v>0</v>
      </c>
      <c r="Q58" s="20">
        <v>0</v>
      </c>
      <c r="R58" s="20">
        <v>0</v>
      </c>
      <c r="S58" s="20">
        <f>T58+U58</f>
        <v>0</v>
      </c>
      <c r="T58" s="20">
        <v>0</v>
      </c>
      <c r="U58" s="20">
        <v>0</v>
      </c>
      <c r="V58" s="20">
        <f>W58+X58</f>
        <v>0</v>
      </c>
      <c r="W58" s="20">
        <v>0</v>
      </c>
      <c r="X58" s="20">
        <v>0</v>
      </c>
    </row>
    <row r="59" spans="1:36" x14ac:dyDescent="0.25">
      <c r="B59" s="30"/>
      <c r="C59" s="30"/>
      <c r="D59" s="36"/>
      <c r="E59" s="37"/>
      <c r="F59" s="37"/>
      <c r="G59" s="36"/>
      <c r="I59" s="38"/>
      <c r="J59" s="42"/>
      <c r="O59" s="45"/>
      <c r="R59" s="45"/>
      <c r="T59" s="6"/>
      <c r="U59" s="45" t="s">
        <v>35</v>
      </c>
      <c r="X59" s="45"/>
    </row>
    <row r="60" spans="1:36" x14ac:dyDescent="0.25">
      <c r="D60" s="33"/>
      <c r="E60" s="34"/>
      <c r="F60" s="34"/>
      <c r="G60" s="33"/>
      <c r="H60" s="34"/>
      <c r="I60" s="34"/>
      <c r="J60" s="44"/>
      <c r="T60" s="6"/>
      <c r="U60" s="6"/>
    </row>
    <row r="61" spans="1:36" x14ac:dyDescent="0.25">
      <c r="D61" s="35"/>
      <c r="E61" s="35"/>
      <c r="F61" s="35"/>
      <c r="G61" s="35"/>
      <c r="H61" s="35"/>
      <c r="I61" s="35"/>
      <c r="J61" s="42"/>
      <c r="T61" s="6"/>
      <c r="U61" s="6"/>
    </row>
  </sheetData>
  <autoFilter ref="A11:I11"/>
  <mergeCells count="32">
    <mergeCell ref="B55:B56"/>
    <mergeCell ref="M9:O9"/>
    <mergeCell ref="A47:A48"/>
    <mergeCell ref="B47:B48"/>
    <mergeCell ref="B8:B10"/>
    <mergeCell ref="A8:A10"/>
    <mergeCell ref="A12:A15"/>
    <mergeCell ref="B12:B15"/>
    <mergeCell ref="A55:A56"/>
    <mergeCell ref="J9:L9"/>
    <mergeCell ref="C8:C10"/>
    <mergeCell ref="D9:D10"/>
    <mergeCell ref="A27:A29"/>
    <mergeCell ref="A35:A36"/>
    <mergeCell ref="A37:A38"/>
    <mergeCell ref="A40:A41"/>
    <mergeCell ref="V9:X9"/>
    <mergeCell ref="J1:X1"/>
    <mergeCell ref="D8:X8"/>
    <mergeCell ref="S9:U9"/>
    <mergeCell ref="J3:U3"/>
    <mergeCell ref="A7:U7"/>
    <mergeCell ref="P9:R9"/>
    <mergeCell ref="E9:F10"/>
    <mergeCell ref="R5:X5"/>
    <mergeCell ref="G9:I9"/>
    <mergeCell ref="A44:A45"/>
    <mergeCell ref="A21:A22"/>
    <mergeCell ref="B21:B22"/>
    <mergeCell ref="B27:B28"/>
    <mergeCell ref="A16:A18"/>
    <mergeCell ref="B16:B18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Елькина О.Г.</cp:lastModifiedBy>
  <cp:lastPrinted>2022-09-28T15:25:51Z</cp:lastPrinted>
  <dcterms:created xsi:type="dcterms:W3CDTF">2013-10-25T08:40:08Z</dcterms:created>
  <dcterms:modified xsi:type="dcterms:W3CDTF">2022-10-13T11:25:11Z</dcterms:modified>
</cp:coreProperties>
</file>