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35" windowWidth="19320" windowHeight="73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Q31" i="1" l="1"/>
  <c r="X32" i="1" l="1"/>
  <c r="X87" i="1"/>
  <c r="P87" i="1"/>
  <c r="Q87" i="1" s="1"/>
  <c r="R87" i="1" l="1"/>
  <c r="S87" i="1"/>
  <c r="Q17" i="1"/>
  <c r="R17" i="1"/>
  <c r="S17" i="1"/>
  <c r="Q18" i="1"/>
  <c r="R18" i="1"/>
  <c r="S18" i="1"/>
  <c r="Q19" i="1"/>
  <c r="R19" i="1"/>
  <c r="S19" i="1"/>
  <c r="Q20" i="1"/>
  <c r="R20" i="1"/>
  <c r="S20" i="1"/>
  <c r="Q21" i="1"/>
  <c r="R21" i="1"/>
  <c r="S21" i="1"/>
  <c r="Q22" i="1"/>
  <c r="R22" i="1"/>
  <c r="S22" i="1"/>
  <c r="Q23" i="1"/>
  <c r="R23" i="1"/>
  <c r="S23" i="1"/>
  <c r="Q24" i="1"/>
  <c r="R24" i="1"/>
  <c r="S24" i="1"/>
  <c r="Q25" i="1"/>
  <c r="R25" i="1"/>
  <c r="S25" i="1"/>
  <c r="Q26" i="1"/>
  <c r="R26" i="1"/>
  <c r="S26" i="1"/>
  <c r="Q27" i="1"/>
  <c r="R27" i="1"/>
  <c r="S27" i="1"/>
  <c r="Q28" i="1"/>
  <c r="R28" i="1"/>
  <c r="S28" i="1"/>
  <c r="Q29" i="1"/>
  <c r="R29" i="1"/>
  <c r="S29" i="1"/>
  <c r="Q30" i="1"/>
  <c r="R30" i="1"/>
  <c r="S30" i="1"/>
  <c r="R31" i="1"/>
  <c r="S31" i="1"/>
  <c r="Q33" i="1"/>
  <c r="R33" i="1"/>
  <c r="S33" i="1"/>
  <c r="Q34" i="1"/>
  <c r="R34" i="1"/>
  <c r="S34" i="1"/>
  <c r="Q35" i="1"/>
  <c r="R35" i="1"/>
  <c r="S35" i="1"/>
  <c r="Q36" i="1"/>
  <c r="R36" i="1"/>
  <c r="S36" i="1"/>
  <c r="Q37" i="1"/>
  <c r="R37" i="1"/>
  <c r="S37" i="1"/>
  <c r="Q38" i="1"/>
  <c r="R38" i="1"/>
  <c r="S38" i="1"/>
  <c r="Q39" i="1"/>
  <c r="R39" i="1"/>
  <c r="S39" i="1"/>
  <c r="Q40" i="1"/>
  <c r="R40" i="1"/>
  <c r="S40" i="1"/>
  <c r="Q41" i="1"/>
  <c r="R41" i="1"/>
  <c r="S41" i="1"/>
  <c r="Q42" i="1"/>
  <c r="R42" i="1"/>
  <c r="S42" i="1"/>
  <c r="Q43" i="1"/>
  <c r="R43" i="1"/>
  <c r="S43" i="1"/>
  <c r="Q44" i="1"/>
  <c r="R44" i="1"/>
  <c r="S44" i="1"/>
  <c r="Q45" i="1"/>
  <c r="R45" i="1"/>
  <c r="S45" i="1"/>
  <c r="Q46" i="1"/>
  <c r="R46" i="1"/>
  <c r="S46" i="1"/>
  <c r="Q47" i="1"/>
  <c r="R47" i="1"/>
  <c r="S47" i="1"/>
  <c r="Q48" i="1"/>
  <c r="R48" i="1"/>
  <c r="S48" i="1"/>
  <c r="Q49" i="1"/>
  <c r="R49" i="1"/>
  <c r="S49" i="1"/>
  <c r="Q50" i="1"/>
  <c r="R50" i="1"/>
  <c r="S50" i="1"/>
  <c r="Q51" i="1"/>
  <c r="R51" i="1"/>
  <c r="S51" i="1"/>
  <c r="Q52" i="1"/>
  <c r="R52" i="1"/>
  <c r="S52" i="1"/>
  <c r="Q53" i="1"/>
  <c r="R53" i="1"/>
  <c r="S53" i="1"/>
  <c r="Q54" i="1"/>
  <c r="R54" i="1"/>
  <c r="S54" i="1"/>
  <c r="Q55" i="1"/>
  <c r="R55" i="1"/>
  <c r="S55" i="1"/>
  <c r="Q56" i="1"/>
  <c r="R56" i="1"/>
  <c r="S56" i="1"/>
  <c r="Q57" i="1"/>
  <c r="R57" i="1"/>
  <c r="S57" i="1"/>
  <c r="Q58" i="1"/>
  <c r="R58" i="1"/>
  <c r="S58" i="1"/>
  <c r="Q59" i="1"/>
  <c r="R59" i="1"/>
  <c r="S59" i="1"/>
  <c r="Q60" i="1"/>
  <c r="R60" i="1"/>
  <c r="S60" i="1"/>
  <c r="Q61" i="1"/>
  <c r="R61" i="1"/>
  <c r="S61" i="1"/>
  <c r="Q62" i="1"/>
  <c r="R62" i="1"/>
  <c r="S62" i="1"/>
  <c r="Q63" i="1"/>
  <c r="R63" i="1"/>
  <c r="S63" i="1"/>
  <c r="Q64" i="1"/>
  <c r="R64" i="1"/>
  <c r="S64" i="1"/>
  <c r="Q65" i="1"/>
  <c r="R65" i="1"/>
  <c r="S65" i="1"/>
  <c r="Q66" i="1"/>
  <c r="R66" i="1"/>
  <c r="S66" i="1"/>
  <c r="Q67" i="1"/>
  <c r="R67" i="1"/>
  <c r="S67" i="1"/>
  <c r="Q68" i="1"/>
  <c r="R68" i="1"/>
  <c r="S68" i="1"/>
  <c r="Q69" i="1"/>
  <c r="R69" i="1"/>
  <c r="S69" i="1"/>
  <c r="Q70" i="1"/>
  <c r="R70" i="1"/>
  <c r="S70" i="1"/>
  <c r="Q71" i="1"/>
  <c r="R71" i="1"/>
  <c r="S71" i="1"/>
  <c r="Q72" i="1"/>
  <c r="R72" i="1"/>
  <c r="S72" i="1"/>
  <c r="Q73" i="1"/>
  <c r="R73" i="1"/>
  <c r="S73" i="1"/>
  <c r="Q74" i="1"/>
  <c r="R74" i="1"/>
  <c r="S74" i="1"/>
  <c r="Q75" i="1"/>
  <c r="R75" i="1"/>
  <c r="S75" i="1"/>
  <c r="Q76" i="1"/>
  <c r="R76" i="1"/>
  <c r="S76" i="1"/>
  <c r="Q16" i="1"/>
  <c r="R16" i="1"/>
  <c r="S16" i="1"/>
  <c r="X155" i="1" l="1"/>
  <c r="P155" i="1"/>
  <c r="R155" i="1" s="1"/>
  <c r="O13" i="1"/>
  <c r="N13" i="1"/>
  <c r="I13" i="1"/>
  <c r="J13" i="1"/>
  <c r="K13" i="1"/>
  <c r="L13" i="1"/>
  <c r="M13" i="1"/>
  <c r="H13" i="1"/>
  <c r="G13" i="1"/>
  <c r="K153" i="1"/>
  <c r="J153" i="1"/>
  <c r="O153" i="1"/>
  <c r="N153" i="1"/>
  <c r="M153" i="1"/>
  <c r="Q155" i="1" l="1"/>
  <c r="S155" i="1"/>
  <c r="X14" i="1"/>
  <c r="X33" i="1"/>
  <c r="X75" i="1"/>
  <c r="X42" i="1"/>
  <c r="X34" i="1"/>
  <c r="X104" i="1"/>
  <c r="P104" i="1"/>
  <c r="S104" i="1" s="1"/>
  <c r="X91" i="1"/>
  <c r="P91" i="1"/>
  <c r="S91" i="1" s="1"/>
  <c r="S14" i="1" l="1"/>
  <c r="R14" i="1"/>
  <c r="Q14" i="1"/>
  <c r="R104" i="1"/>
  <c r="Q104" i="1"/>
  <c r="R91" i="1"/>
  <c r="Q91" i="1"/>
  <c r="X99" i="1"/>
  <c r="P99" i="1"/>
  <c r="S99" i="1" s="1"/>
  <c r="X19" i="1"/>
  <c r="X37" i="1"/>
  <c r="X16" i="1"/>
  <c r="R99" i="1" l="1"/>
  <c r="Q99" i="1"/>
  <c r="X164" i="1"/>
  <c r="P164" i="1"/>
  <c r="S164" i="1" s="1"/>
  <c r="X163" i="1"/>
  <c r="P163" i="1"/>
  <c r="R163" i="1" s="1"/>
  <c r="X158" i="1"/>
  <c r="P158" i="1"/>
  <c r="R158" i="1" s="1"/>
  <c r="S158" i="1" l="1"/>
  <c r="S163" i="1"/>
  <c r="Q158" i="1"/>
  <c r="Q163" i="1"/>
  <c r="R164" i="1"/>
  <c r="Q164" i="1"/>
  <c r="H153" i="1"/>
  <c r="I153" i="1"/>
  <c r="L153" i="1"/>
  <c r="G153" i="1"/>
  <c r="H77" i="1"/>
  <c r="I77" i="1"/>
  <c r="J77" i="1"/>
  <c r="K77" i="1"/>
  <c r="K12" i="1" s="1"/>
  <c r="L77" i="1"/>
  <c r="G77" i="1"/>
  <c r="N77" i="1"/>
  <c r="O77" i="1"/>
  <c r="P156" i="1"/>
  <c r="Q156" i="1" s="1"/>
  <c r="P157" i="1"/>
  <c r="Q157" i="1" s="1"/>
  <c r="P159" i="1"/>
  <c r="Q159" i="1" s="1"/>
  <c r="P160" i="1"/>
  <c r="Q160" i="1" s="1"/>
  <c r="P161" i="1"/>
  <c r="Q161" i="1" s="1"/>
  <c r="P162" i="1"/>
  <c r="Q162" i="1" s="1"/>
  <c r="P165" i="1"/>
  <c r="Q165" i="1" s="1"/>
  <c r="P166" i="1"/>
  <c r="Q166" i="1" s="1"/>
  <c r="P167" i="1"/>
  <c r="Q167" i="1" s="1"/>
  <c r="P168" i="1"/>
  <c r="Q168" i="1" s="1"/>
  <c r="P169" i="1"/>
  <c r="Q169" i="1" s="1"/>
  <c r="P154" i="1"/>
  <c r="R154" i="1" s="1"/>
  <c r="P78" i="1"/>
  <c r="P79" i="1"/>
  <c r="P80" i="1"/>
  <c r="P81" i="1"/>
  <c r="P82" i="1"/>
  <c r="P83" i="1"/>
  <c r="P84" i="1"/>
  <c r="P85" i="1"/>
  <c r="P86" i="1"/>
  <c r="P88" i="1"/>
  <c r="P89" i="1"/>
  <c r="P90" i="1"/>
  <c r="P92" i="1"/>
  <c r="P93" i="1"/>
  <c r="P94" i="1"/>
  <c r="P95" i="1"/>
  <c r="P96" i="1"/>
  <c r="P97" i="1"/>
  <c r="P98" i="1"/>
  <c r="P100" i="1"/>
  <c r="P101" i="1"/>
  <c r="P102" i="1"/>
  <c r="P103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Q144" i="1" s="1"/>
  <c r="P145" i="1"/>
  <c r="Q145" i="1" s="1"/>
  <c r="P146" i="1"/>
  <c r="Q146" i="1" s="1"/>
  <c r="P147" i="1"/>
  <c r="Q147" i="1" s="1"/>
  <c r="P148" i="1"/>
  <c r="Q148" i="1" s="1"/>
  <c r="P149" i="1"/>
  <c r="Q149" i="1" s="1"/>
  <c r="P150" i="1"/>
  <c r="Q150" i="1" s="1"/>
  <c r="P151" i="1"/>
  <c r="Q151" i="1" s="1"/>
  <c r="P152" i="1"/>
  <c r="Q152" i="1" s="1"/>
  <c r="X101" i="1"/>
  <c r="X100" i="1"/>
  <c r="X21" i="1"/>
  <c r="X24" i="1"/>
  <c r="G12" i="1" l="1"/>
  <c r="I12" i="1"/>
  <c r="J12" i="1"/>
  <c r="H12" i="1"/>
  <c r="N12" i="1"/>
  <c r="R144" i="1"/>
  <c r="L12" i="1"/>
  <c r="O12" i="1"/>
  <c r="P77" i="1"/>
  <c r="Q142" i="1"/>
  <c r="R142" i="1"/>
  <c r="Q140" i="1"/>
  <c r="R140" i="1"/>
  <c r="Q138" i="1"/>
  <c r="R138" i="1"/>
  <c r="Q136" i="1"/>
  <c r="R136" i="1"/>
  <c r="Q134" i="1"/>
  <c r="R134" i="1"/>
  <c r="Q132" i="1"/>
  <c r="R132" i="1"/>
  <c r="Q130" i="1"/>
  <c r="R130" i="1"/>
  <c r="Q128" i="1"/>
  <c r="R128" i="1"/>
  <c r="Q126" i="1"/>
  <c r="R126" i="1"/>
  <c r="Q124" i="1"/>
  <c r="R124" i="1"/>
  <c r="Q122" i="1"/>
  <c r="R122" i="1"/>
  <c r="Q120" i="1"/>
  <c r="R120" i="1"/>
  <c r="Q118" i="1"/>
  <c r="R118" i="1"/>
  <c r="Q116" i="1"/>
  <c r="R116" i="1"/>
  <c r="Q114" i="1"/>
  <c r="R114" i="1"/>
  <c r="Q112" i="1"/>
  <c r="R112" i="1"/>
  <c r="Q110" i="1"/>
  <c r="R110" i="1"/>
  <c r="Q109" i="1"/>
  <c r="R109" i="1"/>
  <c r="Q107" i="1"/>
  <c r="R107" i="1"/>
  <c r="Q105" i="1"/>
  <c r="R105" i="1"/>
  <c r="Q101" i="1"/>
  <c r="R101" i="1"/>
  <c r="Q98" i="1"/>
  <c r="R98" i="1"/>
  <c r="Q96" i="1"/>
  <c r="R96" i="1"/>
  <c r="Q93" i="1"/>
  <c r="R93" i="1"/>
  <c r="Q90" i="1"/>
  <c r="R90" i="1"/>
  <c r="Q88" i="1"/>
  <c r="R88" i="1"/>
  <c r="Q85" i="1"/>
  <c r="R85" i="1"/>
  <c r="Q83" i="1"/>
  <c r="R83" i="1"/>
  <c r="Q81" i="1"/>
  <c r="R81" i="1"/>
  <c r="Q79" i="1"/>
  <c r="R79" i="1"/>
  <c r="R152" i="1"/>
  <c r="R151" i="1"/>
  <c r="R150" i="1"/>
  <c r="R149" i="1"/>
  <c r="R148" i="1"/>
  <c r="R147" i="1"/>
  <c r="R146" i="1"/>
  <c r="R145" i="1"/>
  <c r="Q143" i="1"/>
  <c r="R143" i="1"/>
  <c r="Q141" i="1"/>
  <c r="R141" i="1"/>
  <c r="Q139" i="1"/>
  <c r="R139" i="1"/>
  <c r="Q137" i="1"/>
  <c r="R137" i="1"/>
  <c r="Q135" i="1"/>
  <c r="R135" i="1"/>
  <c r="Q133" i="1"/>
  <c r="R133" i="1"/>
  <c r="Q131" i="1"/>
  <c r="R131" i="1"/>
  <c r="Q129" i="1"/>
  <c r="R129" i="1"/>
  <c r="Q127" i="1"/>
  <c r="R127" i="1"/>
  <c r="Q125" i="1"/>
  <c r="R125" i="1"/>
  <c r="Q123" i="1"/>
  <c r="R123" i="1"/>
  <c r="Q121" i="1"/>
  <c r="R121" i="1"/>
  <c r="Q119" i="1"/>
  <c r="R119" i="1"/>
  <c r="Q117" i="1"/>
  <c r="R117" i="1"/>
  <c r="Q115" i="1"/>
  <c r="R115" i="1"/>
  <c r="Q113" i="1"/>
  <c r="R113" i="1"/>
  <c r="Q111" i="1"/>
  <c r="R111" i="1"/>
  <c r="Q108" i="1"/>
  <c r="R108" i="1"/>
  <c r="Q106" i="1"/>
  <c r="R106" i="1"/>
  <c r="Q103" i="1"/>
  <c r="R103" i="1"/>
  <c r="Q102" i="1"/>
  <c r="R102" i="1"/>
  <c r="Q100" i="1"/>
  <c r="R100" i="1"/>
  <c r="Q97" i="1"/>
  <c r="R97" i="1"/>
  <c r="Q95" i="1"/>
  <c r="R95" i="1"/>
  <c r="Q94" i="1"/>
  <c r="R94" i="1"/>
  <c r="Q92" i="1"/>
  <c r="R92" i="1"/>
  <c r="Q89" i="1"/>
  <c r="R89" i="1"/>
  <c r="Q86" i="1"/>
  <c r="R86" i="1"/>
  <c r="Q84" i="1"/>
  <c r="R84" i="1"/>
  <c r="Q82" i="1"/>
  <c r="R82" i="1"/>
  <c r="Q80" i="1"/>
  <c r="R80" i="1"/>
  <c r="Q78" i="1"/>
  <c r="R78" i="1"/>
  <c r="R169" i="1"/>
  <c r="R168" i="1"/>
  <c r="R167" i="1"/>
  <c r="R166" i="1"/>
  <c r="R165" i="1"/>
  <c r="R162" i="1"/>
  <c r="R161" i="1"/>
  <c r="R160" i="1"/>
  <c r="R159" i="1"/>
  <c r="R157" i="1"/>
  <c r="R156" i="1"/>
  <c r="S169" i="1"/>
  <c r="S168" i="1"/>
  <c r="S167" i="1"/>
  <c r="S166" i="1"/>
  <c r="S165" i="1"/>
  <c r="S162" i="1"/>
  <c r="S161" i="1"/>
  <c r="S160" i="1"/>
  <c r="S159" i="1"/>
  <c r="S157" i="1"/>
  <c r="S156" i="1"/>
  <c r="Q154" i="1"/>
  <c r="S154" i="1"/>
  <c r="S152" i="1"/>
  <c r="S151" i="1"/>
  <c r="S150" i="1"/>
  <c r="S149" i="1"/>
  <c r="S148" i="1"/>
  <c r="S147" i="1"/>
  <c r="S146" i="1"/>
  <c r="S145" i="1"/>
  <c r="S144" i="1"/>
  <c r="S143" i="1"/>
  <c r="S142" i="1"/>
  <c r="S141" i="1"/>
  <c r="S140" i="1"/>
  <c r="S139" i="1"/>
  <c r="S138" i="1"/>
  <c r="S137" i="1"/>
  <c r="S136" i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3" i="1"/>
  <c r="S102" i="1"/>
  <c r="S101" i="1"/>
  <c r="S100" i="1"/>
  <c r="S98" i="1"/>
  <c r="S97" i="1"/>
  <c r="S96" i="1"/>
  <c r="S95" i="1"/>
  <c r="S94" i="1"/>
  <c r="S93" i="1"/>
  <c r="S92" i="1"/>
  <c r="S90" i="1"/>
  <c r="S89" i="1"/>
  <c r="S88" i="1"/>
  <c r="S86" i="1"/>
  <c r="S85" i="1"/>
  <c r="S84" i="1"/>
  <c r="S83" i="1"/>
  <c r="S82" i="1"/>
  <c r="S81" i="1"/>
  <c r="S80" i="1"/>
  <c r="S79" i="1"/>
  <c r="S78" i="1"/>
  <c r="X89" i="1"/>
  <c r="X108" i="1"/>
  <c r="X98" i="1"/>
  <c r="X26" i="1"/>
  <c r="S77" i="1" l="1"/>
  <c r="Q77" i="1"/>
  <c r="R77" i="1"/>
  <c r="X130" i="1"/>
  <c r="M77" i="1"/>
  <c r="X169" i="1"/>
  <c r="X168" i="1"/>
  <c r="X167" i="1"/>
  <c r="X166" i="1"/>
  <c r="X162" i="1"/>
  <c r="X161" i="1"/>
  <c r="X159" i="1"/>
  <c r="X157" i="1"/>
  <c r="X156" i="1"/>
  <c r="X154" i="1"/>
  <c r="X152" i="1"/>
  <c r="X151" i="1"/>
  <c r="X150" i="1"/>
  <c r="X149" i="1"/>
  <c r="X148" i="1"/>
  <c r="X147" i="1"/>
  <c r="X146" i="1"/>
  <c r="X145" i="1"/>
  <c r="X144" i="1"/>
  <c r="X143" i="1"/>
  <c r="X142" i="1"/>
  <c r="X141" i="1"/>
  <c r="X140" i="1"/>
  <c r="X139" i="1"/>
  <c r="X138" i="1"/>
  <c r="X137" i="1"/>
  <c r="X136" i="1"/>
  <c r="X135" i="1"/>
  <c r="X134" i="1"/>
  <c r="X133" i="1"/>
  <c r="X132" i="1"/>
  <c r="X131" i="1"/>
  <c r="X129" i="1"/>
  <c r="X128" i="1"/>
  <c r="X127" i="1"/>
  <c r="X126" i="1"/>
  <c r="X125" i="1"/>
  <c r="X124" i="1"/>
  <c r="X123" i="1"/>
  <c r="X122" i="1"/>
  <c r="X121" i="1"/>
  <c r="X120" i="1"/>
  <c r="X119" i="1"/>
  <c r="X118" i="1"/>
  <c r="X117" i="1"/>
  <c r="X116" i="1"/>
  <c r="X115" i="1"/>
  <c r="X114" i="1"/>
  <c r="X113" i="1"/>
  <c r="X112" i="1"/>
  <c r="X111" i="1"/>
  <c r="X110" i="1"/>
  <c r="X109" i="1"/>
  <c r="X107" i="1"/>
  <c r="X106" i="1"/>
  <c r="X105" i="1"/>
  <c r="X103" i="1"/>
  <c r="X102" i="1"/>
  <c r="X97" i="1"/>
  <c r="X96" i="1"/>
  <c r="X94" i="1"/>
  <c r="X93" i="1"/>
  <c r="X92" i="1"/>
  <c r="X90" i="1"/>
  <c r="X88" i="1"/>
  <c r="X86" i="1"/>
  <c r="X85" i="1"/>
  <c r="X84" i="1"/>
  <c r="X83" i="1"/>
  <c r="X82" i="1"/>
  <c r="X81" i="1"/>
  <c r="X80" i="1"/>
  <c r="X79" i="1"/>
  <c r="X78" i="1"/>
  <c r="X76" i="1"/>
  <c r="X74" i="1"/>
  <c r="X73" i="1"/>
  <c r="X72" i="1"/>
  <c r="X71" i="1"/>
  <c r="X70" i="1"/>
  <c r="X69" i="1"/>
  <c r="X68" i="1"/>
  <c r="X67" i="1"/>
  <c r="X66" i="1"/>
  <c r="X65" i="1"/>
  <c r="X64" i="1"/>
  <c r="X62" i="1"/>
  <c r="X61" i="1"/>
  <c r="X59" i="1"/>
  <c r="X58" i="1"/>
  <c r="X57" i="1"/>
  <c r="X56" i="1"/>
  <c r="X55" i="1"/>
  <c r="X54" i="1"/>
  <c r="X53" i="1"/>
  <c r="X52" i="1"/>
  <c r="X51" i="1"/>
  <c r="X50" i="1"/>
  <c r="X49" i="1"/>
  <c r="X48" i="1"/>
  <c r="X47" i="1"/>
  <c r="X46" i="1"/>
  <c r="X45" i="1"/>
  <c r="X44" i="1"/>
  <c r="X43" i="1"/>
  <c r="X41" i="1"/>
  <c r="X40" i="1"/>
  <c r="X39" i="1"/>
  <c r="X38" i="1"/>
  <c r="X36" i="1"/>
  <c r="X35" i="1"/>
  <c r="X31" i="1"/>
  <c r="X30" i="1"/>
  <c r="X29" i="1"/>
  <c r="X28" i="1"/>
  <c r="X27" i="1"/>
  <c r="X25" i="1"/>
  <c r="X23" i="1"/>
  <c r="X22" i="1"/>
  <c r="X20" i="1"/>
  <c r="X18" i="1"/>
  <c r="X17" i="1"/>
  <c r="X15" i="1"/>
  <c r="R15" i="1" l="1"/>
  <c r="S15" i="1"/>
  <c r="Q15" i="1"/>
  <c r="P153" i="1"/>
  <c r="M12" i="1" l="1"/>
  <c r="S153" i="1"/>
  <c r="Q153" i="1"/>
  <c r="R153" i="1"/>
  <c r="U77" i="1" l="1"/>
  <c r="U153" i="1"/>
  <c r="R32" i="1"/>
  <c r="R13" i="1" s="1"/>
  <c r="P13" i="1"/>
  <c r="P12" i="1" s="1"/>
  <c r="Q32" i="1"/>
  <c r="Q13" i="1" s="1"/>
  <c r="S32" i="1"/>
  <c r="S13" i="1" s="1"/>
  <c r="S12" i="1" s="1"/>
  <c r="Q12" i="1" l="1"/>
  <c r="U13" i="1"/>
</calcChain>
</file>

<file path=xl/sharedStrings.xml><?xml version="1.0" encoding="utf-8"?>
<sst xmlns="http://schemas.openxmlformats.org/spreadsheetml/2006/main" count="534" uniqueCount="201">
  <si>
    <t>№ п/п</t>
  </si>
  <si>
    <t>Адрес МКД</t>
  </si>
  <si>
    <t>Документ, подтверждающий признание МКД аварийным</t>
  </si>
  <si>
    <t>Планируемая дата  окончания переселения</t>
  </si>
  <si>
    <r>
      <t xml:space="preserve">Планируемая дата сноса </t>
    </r>
    <r>
      <rPr>
        <sz val="8"/>
        <color theme="1"/>
        <rFont val="Times New Roman"/>
        <family val="1"/>
        <charset val="204"/>
      </rPr>
      <t>или реконструкции</t>
    </r>
    <r>
      <rPr>
        <sz val="8"/>
        <color rgb="FF000000"/>
        <rFont val="Times New Roman"/>
        <family val="1"/>
        <charset val="204"/>
      </rPr>
      <t xml:space="preserve"> МКД</t>
    </r>
  </si>
  <si>
    <t>Число жителей всего</t>
  </si>
  <si>
    <t>Число жителей планируемых к переселению</t>
  </si>
  <si>
    <t>Общая площадь жилых помещений МКД</t>
  </si>
  <si>
    <t>Количество расселяемых жилых помещений</t>
  </si>
  <si>
    <t>Расселяемая площадь жилых помещений</t>
  </si>
  <si>
    <t>Стоимость переселения граждан</t>
  </si>
  <si>
    <t>Дополнительные источники финансирования</t>
  </si>
  <si>
    <t>Всего</t>
  </si>
  <si>
    <t>в том числе:</t>
  </si>
  <si>
    <t>всего:</t>
  </si>
  <si>
    <t>Номер</t>
  </si>
  <si>
    <t>Дата</t>
  </si>
  <si>
    <t>частная собственность</t>
  </si>
  <si>
    <t>муниципальная собственность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</si>
  <si>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</si>
  <si>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</si>
  <si>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</si>
  <si>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чел.</t>
  </si>
  <si>
    <t>кв.м</t>
  </si>
  <si>
    <t>ед.</t>
  </si>
  <si>
    <t>руб.</t>
  </si>
  <si>
    <t>Итого по МО за 2013-2015 гг.:</t>
  </si>
  <si>
    <t>Х</t>
  </si>
  <si>
    <t>Итого по МО за 2013 г.:</t>
  </si>
  <si>
    <t>Итого по МО за 2014 г.:</t>
  </si>
  <si>
    <t>Итого по МО за 2015 г.:</t>
  </si>
  <si>
    <t>г.Печора ул.Больничная д.39</t>
  </si>
  <si>
    <t>г.Печора ул.Больничная д.62</t>
  </si>
  <si>
    <t>г.Печора ул.Больничная д.72 "Б"</t>
  </si>
  <si>
    <t>г.Печора ул.Восточная д.2</t>
  </si>
  <si>
    <t>г.Печора ул.Восточная д.9</t>
  </si>
  <si>
    <t>г.Печора ул.Восточная д.10</t>
  </si>
  <si>
    <t>г.Печора ул.Гагарина д.10</t>
  </si>
  <si>
    <t>г.Печора ул.Гагарина д.33 "Г"</t>
  </si>
  <si>
    <t>г.Печора ул.Железнодорожная д.11</t>
  </si>
  <si>
    <t>г.Печора ул.Железнодорожная д.13</t>
  </si>
  <si>
    <t>г.Печора ул.Железнодорожная д.25</t>
  </si>
  <si>
    <t>г.Печора ул.Железнодорожная д.43</t>
  </si>
  <si>
    <t>г.Печора ул.Железнодорожная д.44</t>
  </si>
  <si>
    <t>г.Печора ул.Мехколонна-53 д.4</t>
  </si>
  <si>
    <t>г.Печора ул.Мехколонна-53 д.8</t>
  </si>
  <si>
    <t>г.Печора ул.Мехколонна-53 д.18</t>
  </si>
  <si>
    <t>г.Печора ул.Мехколонна-53 д.22</t>
  </si>
  <si>
    <t>г.Печора ул.Московская д.2</t>
  </si>
  <si>
    <t>г.Печора ул.Московская д.4</t>
  </si>
  <si>
    <t>г.Печора ул.Московская д.5</t>
  </si>
  <si>
    <t>г.Печора ул.Московская д.9</t>
  </si>
  <si>
    <t>г.Печора ул.Московская д.10</t>
  </si>
  <si>
    <t>г.Печора ул.Московская д.23</t>
  </si>
  <si>
    <t>г.Печора ул.Октябрьская д.3</t>
  </si>
  <si>
    <t>г.Печора ул.Октябрьская д.6</t>
  </si>
  <si>
    <t>г.Печора ул.Октябрьская д.7</t>
  </si>
  <si>
    <t>г.Печора ул.Октябрьская д.8</t>
  </si>
  <si>
    <t>г.Печора ул.Октябрьская д.9</t>
  </si>
  <si>
    <t>г.Печора ул.Октябрьская д.10</t>
  </si>
  <si>
    <t>г.Печора ул.Октябрьская д.11</t>
  </si>
  <si>
    <t>г.Печора ул.Н.Островского д.1</t>
  </si>
  <si>
    <t>г.Печора ул.Н.Островского д.6</t>
  </si>
  <si>
    <t>г.Печора ул.Н.Островского д.28</t>
  </si>
  <si>
    <t>г.Печора пер.Северный д.9</t>
  </si>
  <si>
    <t>г.Печора пер.Северный д.13</t>
  </si>
  <si>
    <t>г.Печора пер.Северный д.15</t>
  </si>
  <si>
    <t>г.Печора ул.Первомайская д.1 "А"</t>
  </si>
  <si>
    <t>г.Печора ул.Пионерская д.1</t>
  </si>
  <si>
    <t>г.Печора ул.Пионерская д.13</t>
  </si>
  <si>
    <t>г.Печора ул.Пионерская д.29</t>
  </si>
  <si>
    <t>г.Печора ул.Пионерская д.31</t>
  </si>
  <si>
    <t>г.Печора ул.Пионерская д.34</t>
  </si>
  <si>
    <t>г.Печора ул.Портовая д.11</t>
  </si>
  <si>
    <t>г.Печора ул.Пристанционная д.6</t>
  </si>
  <si>
    <t>г.Печора ул.Речная д.2</t>
  </si>
  <si>
    <t>г.Печора ул.Речная д.3</t>
  </si>
  <si>
    <t>г.Печора ул.Речная д.4</t>
  </si>
  <si>
    <t>г.Печора ул.Советская д.26</t>
  </si>
  <si>
    <t>г.Печора ул.Советская д.28</t>
  </si>
  <si>
    <t>г.Печора ул.Советская д.41</t>
  </si>
  <si>
    <t>г.Печора ул.Советская д.51</t>
  </si>
  <si>
    <t>г.Печора ул.Спортивная д.6</t>
  </si>
  <si>
    <t>г.Печора ул.Стадионная д.4</t>
  </si>
  <si>
    <t>г.Печора ул.Стадионная д.57</t>
  </si>
  <si>
    <t>г.Печора ул.Строительная д.6</t>
  </si>
  <si>
    <t>г.Печора ул.Чехова д.60</t>
  </si>
  <si>
    <t>г.Печора ул.Щипачкина д.12</t>
  </si>
  <si>
    <t>г.Печора ул.Больничная д.45 "А"</t>
  </si>
  <si>
    <t>г.Печора ул.Больничная д.37 "Д"</t>
  </si>
  <si>
    <t>г.Печора ул.Больничная д.76</t>
  </si>
  <si>
    <t>г.Печора ул.Воркутинская д.2 "А"</t>
  </si>
  <si>
    <t>г.Печора ул.Восточная д.14</t>
  </si>
  <si>
    <t>г.Печора ул.Восточная д.16</t>
  </si>
  <si>
    <t>г.Печора ул.Социалистическая д.40</t>
  </si>
  <si>
    <t>г.Печора ул.Социалистическая д.46 "А"</t>
  </si>
  <si>
    <t>г.Печора ул.Восточная д.18</t>
  </si>
  <si>
    <t>г.Печора ул.Гагарина д.6</t>
  </si>
  <si>
    <t>г.Печора ул.Гагарина д.14</t>
  </si>
  <si>
    <t>г.Печора ул.Гагарина д.28</t>
  </si>
  <si>
    <t>г.Печора ул.Гагарина д.33 "А"</t>
  </si>
  <si>
    <t>г.Печора ул.Гагарина д.33 "Б"</t>
  </si>
  <si>
    <t>г.Печора ул.Гагарина д.33 "В"</t>
  </si>
  <si>
    <t>г.Печора ул.Гагарина д.42 "А"</t>
  </si>
  <si>
    <t>г.Печора ул.Железнодорожная д.7</t>
  </si>
  <si>
    <t>г.Печора ул.Железнодорожная д.21</t>
  </si>
  <si>
    <t>г.Печора ул.Западная д.36</t>
  </si>
  <si>
    <t>г.Печора ул.Западная д.62</t>
  </si>
  <si>
    <t>г.Печора ул.Ленинградская д.3</t>
  </si>
  <si>
    <t>г.Печора ул.Мехколонна-53 д.2</t>
  </si>
  <si>
    <t>г.Печора ул.Мехколонна-53 д.10</t>
  </si>
  <si>
    <t>г.Печора ул.Московская д.12</t>
  </si>
  <si>
    <t>г.Печора ул.Московская д.14</t>
  </si>
  <si>
    <t>г.Печора ул.Н.Островского д.4 "А"</t>
  </si>
  <si>
    <t>г.Печора ул.Речная д.1</t>
  </si>
  <si>
    <t>г.Печора ул.Свободы д.7</t>
  </si>
  <si>
    <t>г.Печора ул.Советская д.30</t>
  </si>
  <si>
    <t>г.Печора ул.Стадионная д.53</t>
  </si>
  <si>
    <t>г.Печора ул.Щипачкина д.10</t>
  </si>
  <si>
    <t>пгт.Изъяю ул.Вокзальная д.8</t>
  </si>
  <si>
    <t>пгт.Изъяю ул.Строителей д.7</t>
  </si>
  <si>
    <t>пгт.Изъяю ул.Таежная д.1</t>
  </si>
  <si>
    <t>пгт.Изъяю ул.Таежная д.3</t>
  </si>
  <si>
    <t>пгт.Изъяю ул.Таежная д.4</t>
  </si>
  <si>
    <t>п.Каджером ул.Горького д.29</t>
  </si>
  <si>
    <t>п.Кедровый Шор ул.Парковая д.15</t>
  </si>
  <si>
    <t>п.Кедровый Шор ул.Парковая д.17</t>
  </si>
  <si>
    <t>пгт.Кожва ул.Космонавтов д.1</t>
  </si>
  <si>
    <t>пгт.Кожва ул.Лесная д.29</t>
  </si>
  <si>
    <t>пгт.Кожва ул.Лесная д.30</t>
  </si>
  <si>
    <t>пгт.Кожва ул.Лесная д.45</t>
  </si>
  <si>
    <t>пгт.Кожва ул.Октябрьская д.4</t>
  </si>
  <si>
    <t>пгт.Кожва ул.Октябрьская д.14</t>
  </si>
  <si>
    <t>пгт.Кожва ул.Октябрьская д.17</t>
  </si>
  <si>
    <t>пгт.Кожва ул.Октябрьская д.30</t>
  </si>
  <si>
    <t>пгт.Кожва ул.Октябрьская д.33</t>
  </si>
  <si>
    <t>пгт.Кожва пер.Пионерский д.9</t>
  </si>
  <si>
    <t>пгт.Кожва пер.Подгорный д.2</t>
  </si>
  <si>
    <t>пгт.Кожва пер.Рабочий д.4</t>
  </si>
  <si>
    <t>пгт.Кожва пер.Торговый д.5</t>
  </si>
  <si>
    <t>пгт.Кожва пер.Транспортный д.7 "Б"</t>
  </si>
  <si>
    <t>пгт.Кожва пер.Транспортный д.8</t>
  </si>
  <si>
    <t>пгт.Кожва ул.Советская д.13</t>
  </si>
  <si>
    <t>пгт.Кожва пер.Станционный д.3</t>
  </si>
  <si>
    <t>пгт.Кожва ул.Уральская д.1</t>
  </si>
  <si>
    <t>пгт.Кожва ул.Уральская д.6</t>
  </si>
  <si>
    <t>пгт.Кожва ул.Уральская д.18</t>
  </si>
  <si>
    <t>п.Озерный ул.Гагарина д.5</t>
  </si>
  <si>
    <t>п.Озерный ул.Запрудная д.3</t>
  </si>
  <si>
    <t>п.Озерный ул.Терешковой д.1</t>
  </si>
  <si>
    <t>п.Озерный ул.Терешковой д.3</t>
  </si>
  <si>
    <t>п.Озерный ул.Центральная д.3</t>
  </si>
  <si>
    <t>п.Озерный ул.Центральная д.8</t>
  </si>
  <si>
    <t>п.Озерный ул.Центральная д.12</t>
  </si>
  <si>
    <t>пгт.Путеец ул.Парковая д.3</t>
  </si>
  <si>
    <t>пгт.Путеец ул.Парковая д.7</t>
  </si>
  <si>
    <t>пгт.Путеец ул.Парковая д.31</t>
  </si>
  <si>
    <t>пгт.Путеец ул.Парковая д.33</t>
  </si>
  <si>
    <t>пгт.Путеец ул.Парковая д.35</t>
  </si>
  <si>
    <t>пгт.Путеец ул.Парковая д.37 "А"</t>
  </si>
  <si>
    <t>пгт.Путеец ул.Парковая д.37 "Б"</t>
  </si>
  <si>
    <t>пгт.Путеец ул.Парковая д.39</t>
  </si>
  <si>
    <t>г.Печора ул.Восточная д.4</t>
  </si>
  <si>
    <t>г.Печора ул.Ленина д.10</t>
  </si>
  <si>
    <t>г.Печора ул.Московская д.16</t>
  </si>
  <si>
    <t>г.Печора ул.Московская д.27</t>
  </si>
  <si>
    <t>г.Печора ул.Н.Островского д.4</t>
  </si>
  <si>
    <t>г.Печора ул.Н.Островского д.8</t>
  </si>
  <si>
    <t>г.Печора ул.Первомайская д.21</t>
  </si>
  <si>
    <t>г.Печора ул.Пионерская д.30</t>
  </si>
  <si>
    <t>г.Печора ул.Портовая д.10</t>
  </si>
  <si>
    <t>г.Печора ул.Портовая д.13</t>
  </si>
  <si>
    <t>г.Печора ул.Портовая д.17</t>
  </si>
  <si>
    <t>г.Печора ул.Советская д.32</t>
  </si>
  <si>
    <t>г.Печора ул.Советская д.34</t>
  </si>
  <si>
    <t>г.Печора ул.Социалистическая д.30</t>
  </si>
  <si>
    <t>г.Печора ул.Социалистическая д.48 "А"</t>
  </si>
  <si>
    <t>Приложение 1</t>
  </si>
  <si>
    <t>Перечень аварийных многоквартирных домов</t>
  </si>
  <si>
    <t xml:space="preserve"> Распределение по источникам</t>
  </si>
  <si>
    <t>% фнда содействия</t>
  </si>
  <si>
    <t>% республиканский</t>
  </si>
  <si>
    <t xml:space="preserve"> % местного бюджета</t>
  </si>
  <si>
    <t>12.2014</t>
  </si>
  <si>
    <t>12.2015</t>
  </si>
  <si>
    <t>10.062008</t>
  </si>
  <si>
    <t>г.Печора ул.Пионерская д.9</t>
  </si>
  <si>
    <t>г.Печора ул.Московская д.31</t>
  </si>
  <si>
    <t>г.Печора ул.Привокзальная д.29</t>
  </si>
  <si>
    <t>г.Печора ул.Свободы д.34</t>
  </si>
  <si>
    <t>г.Печора ул.Октябрьская д.2</t>
  </si>
  <si>
    <t>03.2016</t>
  </si>
  <si>
    <t>02.2015</t>
  </si>
  <si>
    <t>05.2016</t>
  </si>
  <si>
    <t>к муниципальной адресной программе "Переселение граждан из аварийного жилищного фонда" на 2013-2015 годы</t>
  </si>
  <si>
    <t>В.А. Николаев</t>
  </si>
  <si>
    <t>М.П.</t>
  </si>
  <si>
    <t>Глава администрации муниципального района "Печора"</t>
  </si>
  <si>
    <t>г.Печора ул.Куратова д.1</t>
  </si>
  <si>
    <t>г.Печора ул.Железнодорожная д.47</t>
  </si>
  <si>
    <t>г.Печора ул.Западная д.50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</si>
</sst>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00000000"/>
    <numFmt numFmtId="165" formatCode="0.0"/>
    <numFmt numFmtId="166" formatCode="0.000"/>
  </numFmts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/>
    <xf numFmtId="0" fontId="9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8" fillId="0" borderId="0" xfId="0" applyNumberFormat="1" applyFont="1" applyAlignment="1">
      <alignment horizontal="center"/>
    </xf>
    <xf numFmtId="0" fontId="2" fillId="0" borderId="0" xfId="0" applyFont="1" applyAlignment="1">
      <alignment wrapText="1"/>
    </xf>
    <xf numFmtId="0" fontId="8" fillId="0" borderId="0" xfId="0" applyFont="1" applyAlignment="1">
      <alignment horizontal="left" wrapText="1"/>
    </xf>
    <xf numFmtId="0" fontId="0" fillId="3" borderId="0" xfId="0" applyFill="1"/>
    <xf numFmtId="0" fontId="4" fillId="0" borderId="1" xfId="0" applyFont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textRotation="90" wrapText="1"/>
    </xf>
    <xf numFmtId="2" fontId="1" fillId="3" borderId="0" xfId="0" applyNumberFormat="1" applyFont="1" applyFill="1"/>
    <xf numFmtId="0" fontId="1" fillId="3" borderId="0" xfId="0" applyFont="1" applyFill="1"/>
    <xf numFmtId="2" fontId="6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/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11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14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" fontId="0" fillId="0" borderId="0" xfId="0" applyNumberFormat="1" applyFill="1"/>
    <xf numFmtId="0" fontId="0" fillId="0" borderId="0" xfId="0" applyFill="1"/>
    <xf numFmtId="0" fontId="1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2" fontId="15" fillId="0" borderId="1" xfId="0" applyNumberFormat="1" applyFont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164" fontId="16" fillId="3" borderId="0" xfId="0" applyNumberFormat="1" applyFont="1" applyFill="1"/>
    <xf numFmtId="1" fontId="16" fillId="0" borderId="0" xfId="0" applyNumberFormat="1" applyFont="1"/>
    <xf numFmtId="0" fontId="16" fillId="0" borderId="0" xfId="0" applyFont="1"/>
    <xf numFmtId="14" fontId="15" fillId="0" borderId="1" xfId="0" applyNumberFormat="1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14" fontId="15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2" fontId="15" fillId="0" borderId="1" xfId="0" applyNumberFormat="1" applyFont="1" applyFill="1" applyBorder="1" applyAlignment="1">
      <alignment horizontal="center" vertical="center"/>
    </xf>
    <xf numFmtId="2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164" fontId="16" fillId="0" borderId="0" xfId="0" applyNumberFormat="1" applyFont="1" applyFill="1"/>
    <xf numFmtId="1" fontId="16" fillId="0" borderId="0" xfId="0" applyNumberFormat="1" applyFont="1" applyFill="1"/>
    <xf numFmtId="0" fontId="16" fillId="0" borderId="0" xfId="0" applyFont="1" applyFill="1"/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1" fontId="17" fillId="0" borderId="1" xfId="0" applyNumberFormat="1" applyFont="1" applyBorder="1" applyAlignment="1">
      <alignment horizontal="center" vertical="center"/>
    </xf>
    <xf numFmtId="2" fontId="17" fillId="0" borderId="1" xfId="0" applyNumberFormat="1" applyFont="1" applyBorder="1" applyAlignment="1">
      <alignment horizontal="center" vertical="center"/>
    </xf>
    <xf numFmtId="2" fontId="18" fillId="3" borderId="0" xfId="0" applyNumberFormat="1" applyFont="1" applyFill="1"/>
    <xf numFmtId="0" fontId="18" fillId="0" borderId="0" xfId="0" applyFont="1"/>
    <xf numFmtId="0" fontId="17" fillId="0" borderId="1" xfId="0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1" fontId="17" fillId="0" borderId="1" xfId="0" applyNumberFormat="1" applyFont="1" applyFill="1" applyBorder="1" applyAlignment="1">
      <alignment horizontal="center" vertical="center"/>
    </xf>
    <xf numFmtId="2" fontId="17" fillId="0" borderId="1" xfId="0" applyNumberFormat="1" applyFont="1" applyFill="1" applyBorder="1" applyAlignment="1">
      <alignment horizontal="center" vertical="center"/>
    </xf>
    <xf numFmtId="2" fontId="17" fillId="0" borderId="1" xfId="0" applyNumberFormat="1" applyFont="1" applyFill="1" applyBorder="1" applyAlignment="1">
      <alignment vertical="center"/>
    </xf>
    <xf numFmtId="2" fontId="16" fillId="0" borderId="0" xfId="0" applyNumberFormat="1" applyFont="1" applyFill="1"/>
    <xf numFmtId="0" fontId="18" fillId="0" borderId="0" xfId="0" applyFont="1" applyFill="1"/>
    <xf numFmtId="165" fontId="13" fillId="0" borderId="1" xfId="0" applyNumberFormat="1" applyFont="1" applyFill="1" applyBorder="1" applyAlignment="1">
      <alignment horizontal="center" vertical="center"/>
    </xf>
    <xf numFmtId="166" fontId="13" fillId="0" borderId="1" xfId="0" applyNumberFormat="1" applyFont="1" applyFill="1" applyBorder="1" applyAlignment="1">
      <alignment horizontal="center" vertical="center"/>
    </xf>
    <xf numFmtId="0" fontId="19" fillId="0" borderId="6" xfId="0" applyFont="1" applyBorder="1" applyAlignment="1">
      <alignment horizontal="center"/>
    </xf>
    <xf numFmtId="2" fontId="19" fillId="0" borderId="6" xfId="0" applyNumberFormat="1" applyFont="1" applyBorder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left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14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/>
    </xf>
    <xf numFmtId="0" fontId="9" fillId="0" borderId="1" xfId="0" applyFont="1" applyBorder="1" applyAlignment="1">
      <alignment vertical="center"/>
    </xf>
    <xf numFmtId="0" fontId="17" fillId="0" borderId="1" xfId="0" applyFont="1" applyBorder="1" applyAlignment="1">
      <alignment vertical="center" wrapText="1"/>
    </xf>
    <xf numFmtId="0" fontId="17" fillId="0" borderId="1" xfId="0" applyFont="1" applyFill="1" applyBorder="1" applyAlignment="1">
      <alignment vertic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textRotation="90" wrapText="1"/>
    </xf>
    <xf numFmtId="0" fontId="6" fillId="0" borderId="0" xfId="0" applyFont="1" applyAlignment="1">
      <alignment horizontal="right" vertic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right" vertical="center"/>
    </xf>
    <xf numFmtId="49" fontId="2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75"/>
  <sheetViews>
    <sheetView tabSelected="1" workbookViewId="0">
      <selection activeCell="R13" sqref="R13"/>
    </sheetView>
  </sheetViews>
  <sheetFormatPr defaultRowHeight="15" x14ac:dyDescent="0.25"/>
  <cols>
    <col min="1" max="1" width="6" customWidth="1"/>
    <col min="2" max="2" width="25.85546875" style="10" customWidth="1"/>
    <col min="3" max="4" width="8.85546875" style="25"/>
    <col min="5" max="6" width="8.85546875" style="21"/>
    <col min="7" max="7" width="7.28515625" style="25" customWidth="1"/>
    <col min="8" max="8" width="7.140625" style="25" customWidth="1"/>
    <col min="9" max="9" width="9.7109375" style="25" bestFit="1" customWidth="1"/>
    <col min="10" max="11" width="6.85546875" style="25" customWidth="1"/>
    <col min="12" max="12" width="7" style="25" customWidth="1"/>
    <col min="13" max="13" width="9.7109375" style="8" bestFit="1" customWidth="1"/>
    <col min="14" max="14" width="9.5703125" style="25" bestFit="1" customWidth="1"/>
    <col min="15" max="15" width="10.28515625" style="25" customWidth="1"/>
    <col min="16" max="16" width="17.7109375" customWidth="1"/>
    <col min="17" max="17" width="17" customWidth="1"/>
    <col min="18" max="18" width="19" customWidth="1"/>
    <col min="19" max="19" width="16.28515625" customWidth="1"/>
    <col min="20" max="20" width="9.140625" style="25"/>
    <col min="21" max="21" width="25.7109375" hidden="1" customWidth="1"/>
    <col min="22" max="22" width="18.28515625" hidden="1" customWidth="1"/>
    <col min="23" max="23" width="16" hidden="1" customWidth="1"/>
    <col min="24" max="24" width="10.85546875" hidden="1" customWidth="1"/>
    <col min="25" max="25" width="9.140625" customWidth="1"/>
  </cols>
  <sheetData>
    <row r="1" spans="1:25" x14ac:dyDescent="0.25">
      <c r="A1" s="106"/>
      <c r="B1" s="107"/>
      <c r="C1" s="108"/>
      <c r="D1" s="108"/>
      <c r="E1" s="116"/>
      <c r="F1" s="116"/>
      <c r="G1" s="108"/>
      <c r="H1" s="108"/>
      <c r="I1" s="108"/>
      <c r="J1" s="108"/>
      <c r="K1" s="108"/>
      <c r="L1" s="108"/>
      <c r="M1" s="106"/>
      <c r="N1" s="115" t="s">
        <v>177</v>
      </c>
      <c r="O1" s="115"/>
      <c r="P1" s="115"/>
      <c r="Q1" s="115"/>
      <c r="R1" s="115"/>
      <c r="S1" s="115"/>
      <c r="T1" s="115"/>
    </row>
    <row r="2" spans="1:25" x14ac:dyDescent="0.25">
      <c r="A2" s="106"/>
      <c r="B2" s="107"/>
      <c r="C2" s="108"/>
      <c r="D2" s="108"/>
      <c r="E2" s="116"/>
      <c r="F2" s="116"/>
      <c r="G2" s="108"/>
      <c r="H2" s="108"/>
      <c r="I2" s="108"/>
      <c r="J2" s="108"/>
      <c r="K2" s="108"/>
      <c r="L2" s="108"/>
      <c r="M2" s="106"/>
      <c r="N2" s="115" t="s">
        <v>194</v>
      </c>
      <c r="O2" s="115"/>
      <c r="P2" s="115"/>
      <c r="Q2" s="115"/>
      <c r="R2" s="115"/>
      <c r="S2" s="115"/>
      <c r="T2" s="115"/>
    </row>
    <row r="3" spans="1:25" x14ac:dyDescent="0.25">
      <c r="A3" s="1"/>
      <c r="B3" s="9"/>
      <c r="C3" s="24"/>
      <c r="D3" s="24"/>
      <c r="E3" s="20"/>
      <c r="F3" s="20"/>
      <c r="G3" s="24"/>
      <c r="H3" s="24"/>
      <c r="I3" s="24"/>
      <c r="J3" s="24"/>
      <c r="K3" s="87"/>
      <c r="L3" s="24"/>
      <c r="M3" s="1"/>
      <c r="N3" s="113"/>
      <c r="O3" s="113"/>
      <c r="P3" s="113"/>
      <c r="Q3" s="113"/>
      <c r="R3" s="113"/>
      <c r="S3" s="113"/>
      <c r="T3" s="113"/>
    </row>
    <row r="4" spans="1:25" x14ac:dyDescent="0.25">
      <c r="A4" s="1"/>
      <c r="B4" s="9"/>
      <c r="C4" s="24"/>
      <c r="D4" s="24"/>
      <c r="E4" s="20"/>
      <c r="F4" s="20"/>
      <c r="G4" s="24"/>
      <c r="H4" s="24"/>
      <c r="I4" s="24"/>
      <c r="J4" s="24"/>
      <c r="K4" s="87"/>
      <c r="L4" s="24"/>
      <c r="M4" s="1"/>
      <c r="N4" s="113"/>
      <c r="O4" s="113"/>
      <c r="P4" s="113"/>
      <c r="Q4" s="113"/>
      <c r="R4" s="113"/>
      <c r="S4" s="113"/>
      <c r="T4" s="113"/>
    </row>
    <row r="5" spans="1:25" ht="18.75" x14ac:dyDescent="0.3">
      <c r="A5" s="114" t="s">
        <v>178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</row>
    <row r="7" spans="1:25" ht="29.25" customHeight="1" x14ac:dyDescent="0.25">
      <c r="A7" s="101" t="s">
        <v>0</v>
      </c>
      <c r="B7" s="109" t="s">
        <v>1</v>
      </c>
      <c r="C7" s="101" t="s">
        <v>2</v>
      </c>
      <c r="D7" s="101"/>
      <c r="E7" s="112" t="s">
        <v>3</v>
      </c>
      <c r="F7" s="112" t="s">
        <v>4</v>
      </c>
      <c r="G7" s="97" t="s">
        <v>5</v>
      </c>
      <c r="H7" s="97" t="s">
        <v>6</v>
      </c>
      <c r="I7" s="98" t="s">
        <v>7</v>
      </c>
      <c r="J7" s="101" t="s">
        <v>8</v>
      </c>
      <c r="K7" s="101"/>
      <c r="L7" s="101"/>
      <c r="M7" s="101" t="s">
        <v>9</v>
      </c>
      <c r="N7" s="101"/>
      <c r="O7" s="101"/>
      <c r="P7" s="101" t="s">
        <v>10</v>
      </c>
      <c r="Q7" s="101"/>
      <c r="R7" s="101"/>
      <c r="S7" s="101"/>
      <c r="T7" s="97" t="s">
        <v>11</v>
      </c>
    </row>
    <row r="8" spans="1:25" x14ac:dyDescent="0.25">
      <c r="A8" s="101"/>
      <c r="B8" s="110"/>
      <c r="C8" s="101"/>
      <c r="D8" s="101"/>
      <c r="E8" s="112"/>
      <c r="F8" s="112"/>
      <c r="G8" s="97"/>
      <c r="H8" s="97"/>
      <c r="I8" s="98"/>
      <c r="J8" s="98" t="s">
        <v>12</v>
      </c>
      <c r="K8" s="99" t="s">
        <v>13</v>
      </c>
      <c r="L8" s="99"/>
      <c r="M8" s="100" t="s">
        <v>12</v>
      </c>
      <c r="N8" s="99" t="s">
        <v>13</v>
      </c>
      <c r="O8" s="99"/>
      <c r="P8" s="97" t="s">
        <v>14</v>
      </c>
      <c r="Q8" s="101" t="s">
        <v>13</v>
      </c>
      <c r="R8" s="101"/>
      <c r="S8" s="101"/>
      <c r="T8" s="97"/>
      <c r="U8" s="11" t="s">
        <v>179</v>
      </c>
      <c r="V8" s="11"/>
      <c r="W8" s="11"/>
    </row>
    <row r="9" spans="1:25" ht="67.5" x14ac:dyDescent="0.25">
      <c r="A9" s="101"/>
      <c r="B9" s="110"/>
      <c r="C9" s="102" t="s">
        <v>15</v>
      </c>
      <c r="D9" s="102" t="s">
        <v>16</v>
      </c>
      <c r="E9" s="112"/>
      <c r="F9" s="112"/>
      <c r="G9" s="97"/>
      <c r="H9" s="97"/>
      <c r="I9" s="98"/>
      <c r="J9" s="98"/>
      <c r="K9" s="85" t="s">
        <v>17</v>
      </c>
      <c r="L9" s="12" t="s">
        <v>18</v>
      </c>
      <c r="M9" s="100"/>
      <c r="N9" s="13" t="s">
        <v>17</v>
      </c>
      <c r="O9" s="12" t="s">
        <v>18</v>
      </c>
      <c r="P9" s="97"/>
      <c r="Q9" s="12" t="s">
        <v>19</v>
      </c>
      <c r="R9" s="12" t="s">
        <v>20</v>
      </c>
      <c r="S9" s="12" t="s">
        <v>21</v>
      </c>
      <c r="T9" s="97"/>
      <c r="U9" s="15" t="s">
        <v>180</v>
      </c>
      <c r="V9" s="15" t="s">
        <v>181</v>
      </c>
      <c r="W9" s="15" t="s">
        <v>182</v>
      </c>
    </row>
    <row r="10" spans="1:25" x14ac:dyDescent="0.25">
      <c r="A10" s="101"/>
      <c r="B10" s="111"/>
      <c r="C10" s="102"/>
      <c r="D10" s="102"/>
      <c r="E10" s="112"/>
      <c r="F10" s="112"/>
      <c r="G10" s="2" t="s">
        <v>22</v>
      </c>
      <c r="H10" s="2" t="s">
        <v>22</v>
      </c>
      <c r="I10" s="2" t="s">
        <v>23</v>
      </c>
      <c r="J10" s="2" t="s">
        <v>24</v>
      </c>
      <c r="K10" s="2" t="s">
        <v>24</v>
      </c>
      <c r="L10" s="2" t="s">
        <v>24</v>
      </c>
      <c r="M10" s="18" t="s">
        <v>23</v>
      </c>
      <c r="N10" s="2" t="s">
        <v>23</v>
      </c>
      <c r="O10" s="2" t="s">
        <v>23</v>
      </c>
      <c r="P10" s="2" t="s">
        <v>25</v>
      </c>
      <c r="Q10" s="2" t="s">
        <v>25</v>
      </c>
      <c r="R10" s="2" t="s">
        <v>25</v>
      </c>
      <c r="S10" s="2" t="s">
        <v>25</v>
      </c>
      <c r="T10" s="2" t="s">
        <v>25</v>
      </c>
      <c r="U10" s="11"/>
      <c r="V10" s="11"/>
      <c r="W10" s="11"/>
    </row>
    <row r="11" spans="1:25" x14ac:dyDescent="0.25">
      <c r="A11" s="3">
        <v>1</v>
      </c>
      <c r="B11" s="4">
        <v>2</v>
      </c>
      <c r="C11" s="14">
        <v>3</v>
      </c>
      <c r="D11" s="14">
        <v>4</v>
      </c>
      <c r="E11" s="22">
        <v>5</v>
      </c>
      <c r="F11" s="22">
        <v>6</v>
      </c>
      <c r="G11" s="14">
        <v>7</v>
      </c>
      <c r="H11" s="14">
        <v>8</v>
      </c>
      <c r="I11" s="14">
        <v>9</v>
      </c>
      <c r="J11" s="14">
        <v>10</v>
      </c>
      <c r="K11" s="86">
        <v>11</v>
      </c>
      <c r="L11" s="14">
        <v>12</v>
      </c>
      <c r="M11" s="19">
        <v>13</v>
      </c>
      <c r="N11" s="14">
        <v>14</v>
      </c>
      <c r="O11" s="14">
        <v>15</v>
      </c>
      <c r="P11" s="14">
        <v>16</v>
      </c>
      <c r="Q11" s="14">
        <v>17</v>
      </c>
      <c r="R11" s="14">
        <v>18</v>
      </c>
      <c r="S11" s="14">
        <v>19</v>
      </c>
      <c r="T11" s="27">
        <v>20</v>
      </c>
      <c r="U11" s="11"/>
      <c r="V11" s="11"/>
      <c r="W11" s="11"/>
    </row>
    <row r="12" spans="1:25" s="5" customFormat="1" x14ac:dyDescent="0.25">
      <c r="A12" s="103" t="s">
        <v>26</v>
      </c>
      <c r="B12" s="103"/>
      <c r="C12" s="6" t="s">
        <v>27</v>
      </c>
      <c r="D12" s="6" t="s">
        <v>27</v>
      </c>
      <c r="E12" s="23" t="s">
        <v>27</v>
      </c>
      <c r="F12" s="23" t="s">
        <v>27</v>
      </c>
      <c r="G12" s="29">
        <f t="shared" ref="G12:S12" si="0">SUM(G13,G77,G153)</f>
        <v>1944</v>
      </c>
      <c r="H12" s="29">
        <f t="shared" si="0"/>
        <v>1944</v>
      </c>
      <c r="I12" s="7">
        <f t="shared" si="0"/>
        <v>51162.51</v>
      </c>
      <c r="J12" s="29">
        <f t="shared" si="0"/>
        <v>861</v>
      </c>
      <c r="K12" s="29">
        <f t="shared" si="0"/>
        <v>355</v>
      </c>
      <c r="L12" s="29">
        <f t="shared" si="0"/>
        <v>506</v>
      </c>
      <c r="M12" s="7">
        <f t="shared" si="0"/>
        <v>41658.709999999992</v>
      </c>
      <c r="N12" s="7">
        <f t="shared" si="0"/>
        <v>18383.72</v>
      </c>
      <c r="O12" s="7">
        <f t="shared" si="0"/>
        <v>23274.989999999998</v>
      </c>
      <c r="P12" s="7">
        <f t="shared" si="0"/>
        <v>1441391366</v>
      </c>
      <c r="Q12" s="7">
        <f t="shared" si="0"/>
        <v>391695515.69531804</v>
      </c>
      <c r="R12" s="7">
        <v>936957194.27999997</v>
      </c>
      <c r="S12" s="7">
        <f t="shared" si="0"/>
        <v>112738656.01571326</v>
      </c>
      <c r="T12" s="30">
        <v>0</v>
      </c>
      <c r="U12" s="17"/>
      <c r="V12" s="17"/>
      <c r="W12" s="17"/>
    </row>
    <row r="13" spans="1:25" s="5" customFormat="1" x14ac:dyDescent="0.25">
      <c r="A13" s="103" t="s">
        <v>28</v>
      </c>
      <c r="B13" s="103"/>
      <c r="C13" s="6" t="s">
        <v>27</v>
      </c>
      <c r="D13" s="6" t="s">
        <v>27</v>
      </c>
      <c r="E13" s="23" t="s">
        <v>27</v>
      </c>
      <c r="F13" s="23" t="s">
        <v>27</v>
      </c>
      <c r="G13" s="29">
        <f t="shared" ref="G13:S13" si="1">SUM(G14:G76)</f>
        <v>830</v>
      </c>
      <c r="H13" s="29">
        <f t="shared" si="1"/>
        <v>830</v>
      </c>
      <c r="I13" s="7">
        <f t="shared" si="1"/>
        <v>22286.62</v>
      </c>
      <c r="J13" s="29">
        <f t="shared" si="1"/>
        <v>352</v>
      </c>
      <c r="K13" s="29">
        <f t="shared" si="1"/>
        <v>126</v>
      </c>
      <c r="L13" s="29">
        <f t="shared" si="1"/>
        <v>226</v>
      </c>
      <c r="M13" s="7">
        <f t="shared" si="1"/>
        <v>17351.8</v>
      </c>
      <c r="N13" s="7">
        <f t="shared" si="1"/>
        <v>6784.2099999999982</v>
      </c>
      <c r="O13" s="7">
        <f t="shared" si="1"/>
        <v>10567.589999999998</v>
      </c>
      <c r="P13" s="7">
        <f t="shared" si="1"/>
        <v>600372280</v>
      </c>
      <c r="Q13" s="7">
        <f t="shared" si="1"/>
        <v>161920825.90566817</v>
      </c>
      <c r="R13" s="7">
        <f t="shared" si="1"/>
        <v>391493240.26863772</v>
      </c>
      <c r="S13" s="7">
        <f t="shared" si="1"/>
        <v>46958213.819990516</v>
      </c>
      <c r="T13" s="30">
        <v>0</v>
      </c>
      <c r="U13" s="16">
        <f>SUM(Q13+R13+S13)</f>
        <v>600372279.99429643</v>
      </c>
      <c r="V13" s="17"/>
      <c r="W13" s="17"/>
    </row>
    <row r="14" spans="1:25" s="62" customFormat="1" ht="24.75" customHeight="1" x14ac:dyDescent="0.25">
      <c r="A14" s="50">
        <v>1</v>
      </c>
      <c r="B14" s="51" t="s">
        <v>89</v>
      </c>
      <c r="C14" s="52">
        <v>119</v>
      </c>
      <c r="D14" s="53">
        <v>40081</v>
      </c>
      <c r="E14" s="28" t="s">
        <v>183</v>
      </c>
      <c r="F14" s="28" t="s">
        <v>192</v>
      </c>
      <c r="G14" s="55">
        <v>3</v>
      </c>
      <c r="H14" s="55">
        <v>3</v>
      </c>
      <c r="I14" s="56">
        <v>240.3</v>
      </c>
      <c r="J14" s="52">
        <v>3</v>
      </c>
      <c r="K14" s="52">
        <v>0</v>
      </c>
      <c r="L14" s="52">
        <v>3</v>
      </c>
      <c r="M14" s="56">
        <v>85.9</v>
      </c>
      <c r="N14" s="55">
        <v>0</v>
      </c>
      <c r="O14" s="52">
        <v>85.9</v>
      </c>
      <c r="P14" s="57">
        <v>2972140</v>
      </c>
      <c r="Q14" s="57">
        <f t="shared" ref="Q14" si="2">SUM(P14*U14)/100</f>
        <v>801588.24705776316</v>
      </c>
      <c r="R14" s="57">
        <f t="shared" ref="R14" si="3">SUM(P14*V14)/100</f>
        <v>1938085.3478645431</v>
      </c>
      <c r="S14" s="58">
        <f t="shared" ref="S14" si="4">SUM(P14*W14)/100</f>
        <v>232466.40504945806</v>
      </c>
      <c r="T14" s="59">
        <v>0</v>
      </c>
      <c r="U14" s="60">
        <v>26.970070287999999</v>
      </c>
      <c r="V14" s="60">
        <v>65.208413730999993</v>
      </c>
      <c r="W14" s="60">
        <v>7.82151598005</v>
      </c>
      <c r="X14" s="61">
        <f t="shared" ref="X14" si="5">SUM(U14+W14+V14)</f>
        <v>99.99999999904999</v>
      </c>
      <c r="Y14" s="95"/>
    </row>
    <row r="15" spans="1:25" s="38" customFormat="1" x14ac:dyDescent="0.25">
      <c r="A15" s="84">
        <v>2</v>
      </c>
      <c r="B15" s="88" t="s">
        <v>31</v>
      </c>
      <c r="C15" s="89">
        <v>58</v>
      </c>
      <c r="D15" s="90">
        <v>40667</v>
      </c>
      <c r="E15" s="28" t="s">
        <v>183</v>
      </c>
      <c r="F15" s="28" t="s">
        <v>192</v>
      </c>
      <c r="G15" s="91">
        <v>16</v>
      </c>
      <c r="H15" s="91">
        <v>16</v>
      </c>
      <c r="I15" s="92">
        <v>490.86</v>
      </c>
      <c r="J15" s="89">
        <v>8</v>
      </c>
      <c r="K15" s="89">
        <v>3</v>
      </c>
      <c r="L15" s="89">
        <v>5</v>
      </c>
      <c r="M15" s="92">
        <v>321.74</v>
      </c>
      <c r="N15" s="91">
        <v>114.31</v>
      </c>
      <c r="O15" s="89">
        <v>207.43</v>
      </c>
      <c r="P15" s="34">
        <v>11132204</v>
      </c>
      <c r="Q15" s="34">
        <f>SUM(P15*U15)/100</f>
        <v>3002363.2434035474</v>
      </c>
      <c r="R15" s="34">
        <f>SUM(P15*V15)/100</f>
        <v>7259133.6416989304</v>
      </c>
      <c r="S15" s="35">
        <f>SUM(P15*W15)/100</f>
        <v>870707.11479176534</v>
      </c>
      <c r="T15" s="36">
        <v>0</v>
      </c>
      <c r="U15" s="60">
        <v>26.970070287999999</v>
      </c>
      <c r="V15" s="60">
        <v>65.208413730999993</v>
      </c>
      <c r="W15" s="60">
        <v>7.82151598005</v>
      </c>
      <c r="X15" s="37">
        <f t="shared" ref="X15:X76" si="6">SUM(U15+W15+V15)</f>
        <v>99.99999999904999</v>
      </c>
    </row>
    <row r="16" spans="1:25" s="62" customFormat="1" ht="25.5" customHeight="1" x14ac:dyDescent="0.25">
      <c r="A16" s="50">
        <v>3</v>
      </c>
      <c r="B16" s="51" t="s">
        <v>88</v>
      </c>
      <c r="C16" s="52">
        <v>68</v>
      </c>
      <c r="D16" s="53">
        <v>39931</v>
      </c>
      <c r="E16" s="28" t="s">
        <v>183</v>
      </c>
      <c r="F16" s="28" t="s">
        <v>192</v>
      </c>
      <c r="G16" s="55">
        <v>4</v>
      </c>
      <c r="H16" s="55">
        <v>4</v>
      </c>
      <c r="I16" s="56">
        <v>210.4</v>
      </c>
      <c r="J16" s="52">
        <v>2</v>
      </c>
      <c r="K16" s="52">
        <v>0</v>
      </c>
      <c r="L16" s="52">
        <v>2</v>
      </c>
      <c r="M16" s="56">
        <v>105.3</v>
      </c>
      <c r="N16" s="55">
        <v>0</v>
      </c>
      <c r="O16" s="52">
        <v>105.3</v>
      </c>
      <c r="P16" s="57">
        <v>3643380</v>
      </c>
      <c r="Q16" s="57">
        <f t="shared" ref="Q16:Q18" si="7">SUM(P16*U16)/100</f>
        <v>982622.14685893431</v>
      </c>
      <c r="R16" s="57">
        <f t="shared" ref="R16:R18" si="8">SUM(P16*V16)/100</f>
        <v>2375790.3041925076</v>
      </c>
      <c r="S16" s="58">
        <f t="shared" ref="S16:S18" si="9">SUM(P16*W16)/100</f>
        <v>284967.54891394568</v>
      </c>
      <c r="T16" s="58">
        <v>0</v>
      </c>
      <c r="U16" s="60">
        <v>26.970070287999999</v>
      </c>
      <c r="V16" s="60">
        <v>65.208413730999993</v>
      </c>
      <c r="W16" s="60">
        <v>7.82151598005</v>
      </c>
      <c r="X16" s="61">
        <f t="shared" ref="X16" si="10">SUM(U16+W16+V16)</f>
        <v>99.99999999904999</v>
      </c>
    </row>
    <row r="17" spans="1:24" s="38" customFormat="1" x14ac:dyDescent="0.25">
      <c r="A17" s="50">
        <v>4</v>
      </c>
      <c r="B17" s="31" t="s">
        <v>32</v>
      </c>
      <c r="C17" s="93">
        <v>149</v>
      </c>
      <c r="D17" s="32">
        <v>40120</v>
      </c>
      <c r="E17" s="28" t="s">
        <v>183</v>
      </c>
      <c r="F17" s="28" t="s">
        <v>192</v>
      </c>
      <c r="G17" s="33">
        <v>8</v>
      </c>
      <c r="H17" s="33">
        <v>8</v>
      </c>
      <c r="I17" s="26">
        <v>186.7</v>
      </c>
      <c r="J17" s="93">
        <v>3</v>
      </c>
      <c r="K17" s="93">
        <v>0</v>
      </c>
      <c r="L17" s="93">
        <v>3</v>
      </c>
      <c r="M17" s="26">
        <v>93.6</v>
      </c>
      <c r="N17" s="33">
        <v>0</v>
      </c>
      <c r="O17" s="93">
        <v>93.6</v>
      </c>
      <c r="P17" s="34">
        <v>3238560</v>
      </c>
      <c r="Q17" s="57">
        <f t="shared" si="7"/>
        <v>873441.90831905277</v>
      </c>
      <c r="R17" s="57">
        <f t="shared" si="8"/>
        <v>2111813.6037266734</v>
      </c>
      <c r="S17" s="58">
        <f t="shared" si="9"/>
        <v>253304.48792350729</v>
      </c>
      <c r="T17" s="35">
        <v>0</v>
      </c>
      <c r="U17" s="60">
        <v>26.970070287999999</v>
      </c>
      <c r="V17" s="60">
        <v>65.208413730999993</v>
      </c>
      <c r="W17" s="60">
        <v>7.82151598005</v>
      </c>
      <c r="X17" s="37">
        <f t="shared" si="6"/>
        <v>99.99999999904999</v>
      </c>
    </row>
    <row r="18" spans="1:24" s="62" customFormat="1" ht="27" customHeight="1" x14ac:dyDescent="0.25">
      <c r="A18" s="84">
        <v>5</v>
      </c>
      <c r="B18" s="51" t="s">
        <v>33</v>
      </c>
      <c r="C18" s="52">
        <v>36</v>
      </c>
      <c r="D18" s="55" t="s">
        <v>185</v>
      </c>
      <c r="E18" s="28" t="s">
        <v>183</v>
      </c>
      <c r="F18" s="28" t="s">
        <v>192</v>
      </c>
      <c r="G18" s="55">
        <v>7</v>
      </c>
      <c r="H18" s="55">
        <v>7</v>
      </c>
      <c r="I18" s="56">
        <v>487.8</v>
      </c>
      <c r="J18" s="52">
        <v>8</v>
      </c>
      <c r="K18" s="52">
        <v>6</v>
      </c>
      <c r="L18" s="52">
        <v>2</v>
      </c>
      <c r="M18" s="56">
        <v>336</v>
      </c>
      <c r="N18" s="55">
        <v>254.5</v>
      </c>
      <c r="O18" s="52">
        <v>81.5</v>
      </c>
      <c r="P18" s="57">
        <v>11625600</v>
      </c>
      <c r="Q18" s="34">
        <f t="shared" si="7"/>
        <v>3135432.4914017278</v>
      </c>
      <c r="R18" s="34">
        <f t="shared" si="8"/>
        <v>7580869.3467111345</v>
      </c>
      <c r="S18" s="35">
        <f t="shared" si="9"/>
        <v>909298.16177669284</v>
      </c>
      <c r="T18" s="59">
        <v>0</v>
      </c>
      <c r="U18" s="60">
        <v>26.970070287999999</v>
      </c>
      <c r="V18" s="60">
        <v>65.208413730999993</v>
      </c>
      <c r="W18" s="60">
        <v>7.82151598005</v>
      </c>
      <c r="X18" s="61">
        <f t="shared" si="6"/>
        <v>99.99999999904999</v>
      </c>
    </row>
    <row r="19" spans="1:24" s="62" customFormat="1" ht="21.75" customHeight="1" x14ac:dyDescent="0.25">
      <c r="A19" s="50">
        <v>6</v>
      </c>
      <c r="B19" s="51" t="s">
        <v>90</v>
      </c>
      <c r="C19" s="52">
        <v>179</v>
      </c>
      <c r="D19" s="53">
        <v>40164</v>
      </c>
      <c r="E19" s="28" t="s">
        <v>183</v>
      </c>
      <c r="F19" s="28" t="s">
        <v>192</v>
      </c>
      <c r="G19" s="55">
        <v>5</v>
      </c>
      <c r="H19" s="55">
        <v>5</v>
      </c>
      <c r="I19" s="56">
        <v>516.1</v>
      </c>
      <c r="J19" s="52">
        <v>3</v>
      </c>
      <c r="K19" s="52">
        <v>0</v>
      </c>
      <c r="L19" s="52">
        <v>3</v>
      </c>
      <c r="M19" s="56">
        <v>133.91999999999999</v>
      </c>
      <c r="N19" s="55">
        <v>0</v>
      </c>
      <c r="O19" s="52">
        <v>133.91999999999999</v>
      </c>
      <c r="P19" s="57">
        <v>4633632</v>
      </c>
      <c r="Q19" s="57">
        <f t="shared" ref="Q19:Q76" si="11">SUM(P19*U19)/100</f>
        <v>1249693.8072872602</v>
      </c>
      <c r="R19" s="57">
        <f t="shared" ref="R19:R76" si="12">SUM(P19*V19)/100</f>
        <v>3021517.9253320098</v>
      </c>
      <c r="S19" s="58">
        <f t="shared" ref="S19:S76" si="13">SUM(P19*W19)/100</f>
        <v>362420.26733671041</v>
      </c>
      <c r="T19" s="59">
        <v>0</v>
      </c>
      <c r="U19" s="60">
        <v>26.970070287999999</v>
      </c>
      <c r="V19" s="60">
        <v>65.208413730999993</v>
      </c>
      <c r="W19" s="60">
        <v>7.82151598005</v>
      </c>
      <c r="X19" s="61">
        <f t="shared" ref="X19" si="14">SUM(U19+W19+V19)</f>
        <v>99.99999999904999</v>
      </c>
    </row>
    <row r="20" spans="1:24" s="62" customFormat="1" x14ac:dyDescent="0.25">
      <c r="A20" s="50">
        <v>7</v>
      </c>
      <c r="B20" s="51" t="s">
        <v>34</v>
      </c>
      <c r="C20" s="52">
        <v>42</v>
      </c>
      <c r="D20" s="53">
        <v>40324</v>
      </c>
      <c r="E20" s="28" t="s">
        <v>183</v>
      </c>
      <c r="F20" s="28" t="s">
        <v>192</v>
      </c>
      <c r="G20" s="55">
        <v>34</v>
      </c>
      <c r="H20" s="55">
        <v>34</v>
      </c>
      <c r="I20" s="56">
        <v>730.7</v>
      </c>
      <c r="J20" s="52">
        <v>12</v>
      </c>
      <c r="K20" s="52">
        <v>4</v>
      </c>
      <c r="L20" s="52">
        <v>8</v>
      </c>
      <c r="M20" s="56">
        <v>730.7</v>
      </c>
      <c r="N20" s="55">
        <v>272.39999999999998</v>
      </c>
      <c r="O20" s="52">
        <v>458.3</v>
      </c>
      <c r="P20" s="57">
        <v>25282220</v>
      </c>
      <c r="Q20" s="57">
        <f t="shared" si="11"/>
        <v>6818632.5043667937</v>
      </c>
      <c r="R20" s="57">
        <f t="shared" si="12"/>
        <v>16486134.617981628</v>
      </c>
      <c r="S20" s="58">
        <f t="shared" si="13"/>
        <v>1977452.8774113972</v>
      </c>
      <c r="T20" s="58">
        <v>0</v>
      </c>
      <c r="U20" s="60">
        <v>26.970070287999999</v>
      </c>
      <c r="V20" s="60">
        <v>65.208413730999993</v>
      </c>
      <c r="W20" s="60">
        <v>7.82151598005</v>
      </c>
      <c r="X20" s="61">
        <f t="shared" si="6"/>
        <v>99.99999999904999</v>
      </c>
    </row>
    <row r="21" spans="1:24" s="62" customFormat="1" x14ac:dyDescent="0.25">
      <c r="A21" s="84">
        <v>8</v>
      </c>
      <c r="B21" s="51" t="s">
        <v>36</v>
      </c>
      <c r="C21" s="52">
        <v>89</v>
      </c>
      <c r="D21" s="53">
        <v>39777</v>
      </c>
      <c r="E21" s="28" t="s">
        <v>183</v>
      </c>
      <c r="F21" s="28" t="s">
        <v>192</v>
      </c>
      <c r="G21" s="55">
        <v>24</v>
      </c>
      <c r="H21" s="55">
        <v>24</v>
      </c>
      <c r="I21" s="56">
        <v>722.9</v>
      </c>
      <c r="J21" s="52">
        <v>9</v>
      </c>
      <c r="K21" s="52">
        <v>3</v>
      </c>
      <c r="L21" s="52">
        <v>6</v>
      </c>
      <c r="M21" s="56">
        <v>533.6</v>
      </c>
      <c r="N21" s="55">
        <v>174.4</v>
      </c>
      <c r="O21" s="52">
        <v>359.2</v>
      </c>
      <c r="P21" s="57">
        <v>18462560</v>
      </c>
      <c r="Q21" s="34">
        <f t="shared" si="11"/>
        <v>4979365.4089641729</v>
      </c>
      <c r="R21" s="34">
        <f t="shared" si="12"/>
        <v>12039142.510134112</v>
      </c>
      <c r="S21" s="35">
        <f t="shared" si="13"/>
        <v>1444052.0807263192</v>
      </c>
      <c r="T21" s="58">
        <v>0</v>
      </c>
      <c r="U21" s="60">
        <v>26.970070287999999</v>
      </c>
      <c r="V21" s="60">
        <v>65.208413730999993</v>
      </c>
      <c r="W21" s="60">
        <v>7.82151598005</v>
      </c>
      <c r="X21" s="61">
        <f t="shared" si="6"/>
        <v>99.99999999904999</v>
      </c>
    </row>
    <row r="22" spans="1:24" s="62" customFormat="1" x14ac:dyDescent="0.25">
      <c r="A22" s="50">
        <v>9</v>
      </c>
      <c r="B22" s="51" t="s">
        <v>96</v>
      </c>
      <c r="C22" s="52">
        <v>152</v>
      </c>
      <c r="D22" s="53">
        <v>40120</v>
      </c>
      <c r="E22" s="28" t="s">
        <v>183</v>
      </c>
      <c r="F22" s="28" t="s">
        <v>192</v>
      </c>
      <c r="G22" s="55">
        <v>26</v>
      </c>
      <c r="H22" s="55">
        <v>26</v>
      </c>
      <c r="I22" s="56">
        <v>734.1</v>
      </c>
      <c r="J22" s="52">
        <v>11</v>
      </c>
      <c r="K22" s="52">
        <v>5</v>
      </c>
      <c r="L22" s="52">
        <v>6</v>
      </c>
      <c r="M22" s="56">
        <v>612.79999999999995</v>
      </c>
      <c r="N22" s="55">
        <v>287.7</v>
      </c>
      <c r="O22" s="52">
        <v>325.10000000000002</v>
      </c>
      <c r="P22" s="57">
        <v>21202880</v>
      </c>
      <c r="Q22" s="57">
        <f t="shared" si="11"/>
        <v>5718431.6390802944</v>
      </c>
      <c r="R22" s="57">
        <f t="shared" si="12"/>
        <v>13826061.71328745</v>
      </c>
      <c r="S22" s="58">
        <f t="shared" si="13"/>
        <v>1658386.6474308255</v>
      </c>
      <c r="T22" s="59">
        <v>0</v>
      </c>
      <c r="U22" s="60">
        <v>26.970070287999999</v>
      </c>
      <c r="V22" s="60">
        <v>65.208413730999993</v>
      </c>
      <c r="W22" s="60">
        <v>7.82151598005</v>
      </c>
      <c r="X22" s="61">
        <f t="shared" si="6"/>
        <v>99.99999999904999</v>
      </c>
    </row>
    <row r="23" spans="1:24" s="62" customFormat="1" x14ac:dyDescent="0.25">
      <c r="A23" s="50">
        <v>10</v>
      </c>
      <c r="B23" s="51" t="s">
        <v>37</v>
      </c>
      <c r="C23" s="52">
        <v>95</v>
      </c>
      <c r="D23" s="53">
        <v>40408</v>
      </c>
      <c r="E23" s="28" t="s">
        <v>183</v>
      </c>
      <c r="F23" s="28" t="s">
        <v>192</v>
      </c>
      <c r="G23" s="55">
        <v>18</v>
      </c>
      <c r="H23" s="55">
        <v>18</v>
      </c>
      <c r="I23" s="56">
        <v>344.4</v>
      </c>
      <c r="J23" s="52">
        <v>7</v>
      </c>
      <c r="K23" s="52">
        <v>2</v>
      </c>
      <c r="L23" s="52">
        <v>5</v>
      </c>
      <c r="M23" s="56">
        <v>303.39999999999998</v>
      </c>
      <c r="N23" s="55">
        <v>92.6</v>
      </c>
      <c r="O23" s="52">
        <v>210.8</v>
      </c>
      <c r="P23" s="57">
        <v>10497640</v>
      </c>
      <c r="Q23" s="57">
        <f t="shared" si="11"/>
        <v>2831220.8865812034</v>
      </c>
      <c r="R23" s="57">
        <f t="shared" si="12"/>
        <v>6845344.5231909482</v>
      </c>
      <c r="S23" s="58">
        <f t="shared" si="13"/>
        <v>821074.59012812073</v>
      </c>
      <c r="T23" s="58">
        <v>0</v>
      </c>
      <c r="U23" s="60">
        <v>26.970070287999999</v>
      </c>
      <c r="V23" s="60">
        <v>65.208413730999993</v>
      </c>
      <c r="W23" s="60">
        <v>7.82151598005</v>
      </c>
      <c r="X23" s="61">
        <f t="shared" si="6"/>
        <v>99.99999999904999</v>
      </c>
    </row>
    <row r="24" spans="1:24" s="62" customFormat="1" x14ac:dyDescent="0.25">
      <c r="A24" s="84">
        <v>11</v>
      </c>
      <c r="B24" s="51" t="s">
        <v>101</v>
      </c>
      <c r="C24" s="52">
        <v>59</v>
      </c>
      <c r="D24" s="53">
        <v>40667</v>
      </c>
      <c r="E24" s="28" t="s">
        <v>183</v>
      </c>
      <c r="F24" s="28" t="s">
        <v>192</v>
      </c>
      <c r="G24" s="55">
        <v>17</v>
      </c>
      <c r="H24" s="55">
        <v>17</v>
      </c>
      <c r="I24" s="56">
        <v>330.7</v>
      </c>
      <c r="J24" s="52">
        <v>8</v>
      </c>
      <c r="K24" s="52">
        <v>5</v>
      </c>
      <c r="L24" s="52">
        <v>3</v>
      </c>
      <c r="M24" s="56">
        <v>330.7</v>
      </c>
      <c r="N24" s="55">
        <v>204</v>
      </c>
      <c r="O24" s="52">
        <v>126.7</v>
      </c>
      <c r="P24" s="57">
        <v>11442220</v>
      </c>
      <c r="Q24" s="34">
        <f t="shared" si="11"/>
        <v>3085974.7765075932</v>
      </c>
      <c r="R24" s="34">
        <f t="shared" si="12"/>
        <v>7461290.1576112267</v>
      </c>
      <c r="S24" s="35">
        <f t="shared" si="13"/>
        <v>894955.06577247707</v>
      </c>
      <c r="T24" s="59">
        <v>0</v>
      </c>
      <c r="U24" s="60">
        <v>26.970070287999999</v>
      </c>
      <c r="V24" s="60">
        <v>65.208413730999993</v>
      </c>
      <c r="W24" s="60">
        <v>7.82151598005</v>
      </c>
      <c r="X24" s="61">
        <f t="shared" si="6"/>
        <v>99.99999999904999</v>
      </c>
    </row>
    <row r="25" spans="1:24" s="62" customFormat="1" x14ac:dyDescent="0.25">
      <c r="A25" s="50">
        <v>12</v>
      </c>
      <c r="B25" s="51" t="s">
        <v>38</v>
      </c>
      <c r="C25" s="52">
        <v>124</v>
      </c>
      <c r="D25" s="53">
        <v>40507</v>
      </c>
      <c r="E25" s="28" t="s">
        <v>183</v>
      </c>
      <c r="F25" s="28" t="s">
        <v>192</v>
      </c>
      <c r="G25" s="55">
        <v>21</v>
      </c>
      <c r="H25" s="55">
        <v>21</v>
      </c>
      <c r="I25" s="56">
        <v>353.9</v>
      </c>
      <c r="J25" s="52">
        <v>14</v>
      </c>
      <c r="K25" s="52">
        <v>1</v>
      </c>
      <c r="L25" s="52">
        <v>13</v>
      </c>
      <c r="M25" s="56">
        <v>309.5</v>
      </c>
      <c r="N25" s="55">
        <v>15.7</v>
      </c>
      <c r="O25" s="52">
        <v>293.8</v>
      </c>
      <c r="P25" s="57">
        <v>10708700</v>
      </c>
      <c r="Q25" s="57">
        <f t="shared" si="11"/>
        <v>2888143.916931056</v>
      </c>
      <c r="R25" s="57">
        <f t="shared" si="12"/>
        <v>6982973.401211597</v>
      </c>
      <c r="S25" s="58">
        <f t="shared" si="13"/>
        <v>837582.68175561423</v>
      </c>
      <c r="T25" s="58">
        <v>0</v>
      </c>
      <c r="U25" s="60">
        <v>26.970070287999999</v>
      </c>
      <c r="V25" s="60">
        <v>65.208413730999993</v>
      </c>
      <c r="W25" s="60">
        <v>7.82151598005</v>
      </c>
      <c r="X25" s="61">
        <f t="shared" si="6"/>
        <v>99.99999999904999</v>
      </c>
    </row>
    <row r="26" spans="1:24" s="62" customFormat="1" ht="23.25" customHeight="1" x14ac:dyDescent="0.25">
      <c r="A26" s="50">
        <v>13</v>
      </c>
      <c r="B26" s="51" t="s">
        <v>104</v>
      </c>
      <c r="C26" s="52">
        <v>64</v>
      </c>
      <c r="D26" s="53">
        <v>40389</v>
      </c>
      <c r="E26" s="28" t="s">
        <v>183</v>
      </c>
      <c r="F26" s="28" t="s">
        <v>192</v>
      </c>
      <c r="G26" s="55">
        <v>10</v>
      </c>
      <c r="H26" s="55">
        <v>10</v>
      </c>
      <c r="I26" s="56">
        <v>472.2</v>
      </c>
      <c r="J26" s="52">
        <v>7</v>
      </c>
      <c r="K26" s="52">
        <v>5</v>
      </c>
      <c r="L26" s="52">
        <v>2</v>
      </c>
      <c r="M26" s="56">
        <v>406.8</v>
      </c>
      <c r="N26" s="55">
        <v>287.39999999999998</v>
      </c>
      <c r="O26" s="52">
        <v>119.4</v>
      </c>
      <c r="P26" s="57">
        <v>14075280</v>
      </c>
      <c r="Q26" s="57">
        <f t="shared" si="11"/>
        <v>3796112.9092328059</v>
      </c>
      <c r="R26" s="57">
        <f t="shared" si="12"/>
        <v>9178266.816196695</v>
      </c>
      <c r="S26" s="58">
        <f t="shared" si="13"/>
        <v>1100900.2744367816</v>
      </c>
      <c r="T26" s="59">
        <v>0</v>
      </c>
      <c r="U26" s="60">
        <v>26.970070287999999</v>
      </c>
      <c r="V26" s="60">
        <v>65.208413730999993</v>
      </c>
      <c r="W26" s="60">
        <v>7.82151598005</v>
      </c>
      <c r="X26" s="61">
        <f t="shared" si="6"/>
        <v>99.99999999904999</v>
      </c>
    </row>
    <row r="27" spans="1:24" s="62" customFormat="1" ht="24" customHeight="1" x14ac:dyDescent="0.25">
      <c r="A27" s="84">
        <v>14</v>
      </c>
      <c r="B27" s="51" t="s">
        <v>39</v>
      </c>
      <c r="C27" s="52">
        <v>37</v>
      </c>
      <c r="D27" s="53">
        <v>39609</v>
      </c>
      <c r="E27" s="28" t="s">
        <v>183</v>
      </c>
      <c r="F27" s="28" t="s">
        <v>192</v>
      </c>
      <c r="G27" s="55">
        <v>21</v>
      </c>
      <c r="H27" s="55">
        <v>21</v>
      </c>
      <c r="I27" s="56">
        <v>448.63</v>
      </c>
      <c r="J27" s="52">
        <v>7</v>
      </c>
      <c r="K27" s="52">
        <v>1</v>
      </c>
      <c r="L27" s="52">
        <v>6</v>
      </c>
      <c r="M27" s="56">
        <v>395.73</v>
      </c>
      <c r="N27" s="55">
        <v>50.45</v>
      </c>
      <c r="O27" s="52">
        <v>345.28</v>
      </c>
      <c r="P27" s="57">
        <v>13692258</v>
      </c>
      <c r="Q27" s="34">
        <f t="shared" si="11"/>
        <v>3692811.6066143028</v>
      </c>
      <c r="R27" s="34">
        <f t="shared" si="12"/>
        <v>8928504.2457559463</v>
      </c>
      <c r="S27" s="35">
        <f t="shared" si="13"/>
        <v>1070942.1474996745</v>
      </c>
      <c r="T27" s="58">
        <v>0</v>
      </c>
      <c r="U27" s="60">
        <v>26.970070287999999</v>
      </c>
      <c r="V27" s="60">
        <v>65.208413730999993</v>
      </c>
      <c r="W27" s="60">
        <v>7.82151598005</v>
      </c>
      <c r="X27" s="61">
        <f t="shared" si="6"/>
        <v>99.99999999904999</v>
      </c>
    </row>
    <row r="28" spans="1:24" s="62" customFormat="1" ht="24.75" customHeight="1" x14ac:dyDescent="0.25">
      <c r="A28" s="50">
        <v>15</v>
      </c>
      <c r="B28" s="51" t="s">
        <v>40</v>
      </c>
      <c r="C28" s="52">
        <v>100</v>
      </c>
      <c r="D28" s="53">
        <v>40490</v>
      </c>
      <c r="E28" s="28" t="s">
        <v>183</v>
      </c>
      <c r="F28" s="28" t="s">
        <v>192</v>
      </c>
      <c r="G28" s="55">
        <v>13</v>
      </c>
      <c r="H28" s="55">
        <v>13</v>
      </c>
      <c r="I28" s="56">
        <v>446.4</v>
      </c>
      <c r="J28" s="52">
        <v>7</v>
      </c>
      <c r="K28" s="52">
        <v>4</v>
      </c>
      <c r="L28" s="52">
        <v>3</v>
      </c>
      <c r="M28" s="56">
        <v>368.45</v>
      </c>
      <c r="N28" s="55">
        <v>224.2</v>
      </c>
      <c r="O28" s="52">
        <v>144.25</v>
      </c>
      <c r="P28" s="57">
        <v>12748370</v>
      </c>
      <c r="Q28" s="57">
        <f t="shared" si="11"/>
        <v>3438244.3495743056</v>
      </c>
      <c r="R28" s="57">
        <f t="shared" si="12"/>
        <v>8313009.8535586838</v>
      </c>
      <c r="S28" s="58">
        <f t="shared" si="13"/>
        <v>997115.79674590018</v>
      </c>
      <c r="T28" s="59">
        <v>0</v>
      </c>
      <c r="U28" s="60">
        <v>26.970070287999999</v>
      </c>
      <c r="V28" s="60">
        <v>65.208413730999993</v>
      </c>
      <c r="W28" s="60">
        <v>7.82151598005</v>
      </c>
      <c r="X28" s="61">
        <f t="shared" si="6"/>
        <v>99.99999999904999</v>
      </c>
    </row>
    <row r="29" spans="1:24" s="62" customFormat="1" ht="24.75" customHeight="1" x14ac:dyDescent="0.25">
      <c r="A29" s="50">
        <v>16</v>
      </c>
      <c r="B29" s="51" t="s">
        <v>41</v>
      </c>
      <c r="C29" s="52">
        <v>8</v>
      </c>
      <c r="D29" s="53">
        <v>40571</v>
      </c>
      <c r="E29" s="28" t="s">
        <v>183</v>
      </c>
      <c r="F29" s="28" t="s">
        <v>192</v>
      </c>
      <c r="G29" s="55">
        <v>24</v>
      </c>
      <c r="H29" s="55">
        <v>24</v>
      </c>
      <c r="I29" s="56">
        <v>464</v>
      </c>
      <c r="J29" s="52">
        <v>9</v>
      </c>
      <c r="K29" s="52">
        <v>3</v>
      </c>
      <c r="L29" s="52">
        <v>6</v>
      </c>
      <c r="M29" s="56">
        <v>464</v>
      </c>
      <c r="N29" s="55">
        <v>184.5</v>
      </c>
      <c r="O29" s="52">
        <v>279.5</v>
      </c>
      <c r="P29" s="57">
        <v>16054400</v>
      </c>
      <c r="Q29" s="57">
        <f t="shared" si="11"/>
        <v>4329882.9643166717</v>
      </c>
      <c r="R29" s="57">
        <f t="shared" si="12"/>
        <v>10468819.574029662</v>
      </c>
      <c r="S29" s="58">
        <f t="shared" si="13"/>
        <v>1255697.4615011471</v>
      </c>
      <c r="T29" s="58">
        <v>0</v>
      </c>
      <c r="U29" s="60">
        <v>26.970070287999999</v>
      </c>
      <c r="V29" s="60">
        <v>65.208413730999993</v>
      </c>
      <c r="W29" s="60">
        <v>7.82151598005</v>
      </c>
      <c r="X29" s="61">
        <f t="shared" si="6"/>
        <v>99.99999999904999</v>
      </c>
    </row>
    <row r="30" spans="1:24" s="62" customFormat="1" ht="21.75" customHeight="1" x14ac:dyDescent="0.25">
      <c r="A30" s="84">
        <v>17</v>
      </c>
      <c r="B30" s="51" t="s">
        <v>42</v>
      </c>
      <c r="C30" s="52">
        <v>105</v>
      </c>
      <c r="D30" s="53">
        <v>39797</v>
      </c>
      <c r="E30" s="28" t="s">
        <v>183</v>
      </c>
      <c r="F30" s="28" t="s">
        <v>192</v>
      </c>
      <c r="G30" s="55">
        <v>4</v>
      </c>
      <c r="H30" s="55">
        <v>4</v>
      </c>
      <c r="I30" s="56">
        <v>205.1</v>
      </c>
      <c r="J30" s="52">
        <v>2</v>
      </c>
      <c r="K30" s="52">
        <v>0</v>
      </c>
      <c r="L30" s="52">
        <v>2</v>
      </c>
      <c r="M30" s="56">
        <v>115.4</v>
      </c>
      <c r="N30" s="55">
        <v>0</v>
      </c>
      <c r="O30" s="52">
        <v>115.4</v>
      </c>
      <c r="P30" s="57">
        <v>3992840</v>
      </c>
      <c r="Q30" s="34">
        <f t="shared" si="11"/>
        <v>1076871.7544873792</v>
      </c>
      <c r="R30" s="34">
        <f t="shared" si="12"/>
        <v>2603667.6268168599</v>
      </c>
      <c r="S30" s="35">
        <f t="shared" si="13"/>
        <v>312300.61865782843</v>
      </c>
      <c r="T30" s="59">
        <v>0</v>
      </c>
      <c r="U30" s="60">
        <v>26.970070287999999</v>
      </c>
      <c r="V30" s="60">
        <v>65.208413730999993</v>
      </c>
      <c r="W30" s="60">
        <v>7.82151598005</v>
      </c>
      <c r="X30" s="61">
        <f t="shared" si="6"/>
        <v>99.99999999904999</v>
      </c>
    </row>
    <row r="31" spans="1:24" s="62" customFormat="1" ht="28.5" customHeight="1" x14ac:dyDescent="0.25">
      <c r="A31" s="50">
        <v>18</v>
      </c>
      <c r="B31" s="51" t="s">
        <v>43</v>
      </c>
      <c r="C31" s="52">
        <v>42</v>
      </c>
      <c r="D31" s="53">
        <v>40652</v>
      </c>
      <c r="E31" s="28" t="s">
        <v>183</v>
      </c>
      <c r="F31" s="28" t="s">
        <v>192</v>
      </c>
      <c r="G31" s="55">
        <v>8</v>
      </c>
      <c r="H31" s="55">
        <v>8</v>
      </c>
      <c r="I31" s="56">
        <v>171.2</v>
      </c>
      <c r="J31" s="52">
        <v>3</v>
      </c>
      <c r="K31" s="52">
        <v>0</v>
      </c>
      <c r="L31" s="52">
        <v>3</v>
      </c>
      <c r="M31" s="56">
        <v>130</v>
      </c>
      <c r="N31" s="55">
        <v>0</v>
      </c>
      <c r="O31" s="52">
        <v>130</v>
      </c>
      <c r="P31" s="57">
        <v>4498000</v>
      </c>
      <c r="Q31" s="57">
        <f t="shared" si="11"/>
        <v>1213113.76155424</v>
      </c>
      <c r="R31" s="57">
        <f t="shared" si="12"/>
        <v>2933074.4496203796</v>
      </c>
      <c r="S31" s="58">
        <f t="shared" si="13"/>
        <v>351811.78878264898</v>
      </c>
      <c r="T31" s="58">
        <v>0</v>
      </c>
      <c r="U31" s="60">
        <v>26.970070287999999</v>
      </c>
      <c r="V31" s="60">
        <v>65.208413730999993</v>
      </c>
      <c r="W31" s="60">
        <v>7.82151598005</v>
      </c>
      <c r="X31" s="61">
        <f t="shared" si="6"/>
        <v>99.99999999904999</v>
      </c>
    </row>
    <row r="32" spans="1:24" s="62" customFormat="1" ht="28.5" customHeight="1" x14ac:dyDescent="0.25">
      <c r="A32" s="50">
        <v>19</v>
      </c>
      <c r="B32" s="51" t="s">
        <v>200</v>
      </c>
      <c r="C32" s="52">
        <v>83</v>
      </c>
      <c r="D32" s="53">
        <v>40826</v>
      </c>
      <c r="E32" s="28" t="s">
        <v>183</v>
      </c>
      <c r="F32" s="28" t="s">
        <v>192</v>
      </c>
      <c r="G32" s="55">
        <v>5</v>
      </c>
      <c r="H32" s="55">
        <v>5</v>
      </c>
      <c r="I32" s="56">
        <v>80.400000000000006</v>
      </c>
      <c r="J32" s="52">
        <v>2</v>
      </c>
      <c r="K32" s="52">
        <v>0</v>
      </c>
      <c r="L32" s="52">
        <v>2</v>
      </c>
      <c r="M32" s="56">
        <v>80.400000000000006</v>
      </c>
      <c r="N32" s="55">
        <v>0</v>
      </c>
      <c r="O32" s="52">
        <v>80.400000000000006</v>
      </c>
      <c r="P32" s="94">
        <v>2781840</v>
      </c>
      <c r="Q32" s="57">
        <f t="shared" ref="Q32" si="15">SUM(P32*U32)/100</f>
        <v>750264.20329969912</v>
      </c>
      <c r="R32" s="57">
        <f t="shared" ref="R32" si="16">SUM(P32*V32)/100</f>
        <v>1813993.7365344504</v>
      </c>
      <c r="S32" s="58">
        <f t="shared" ref="S32" si="17">SUM(P32*W32)/100</f>
        <v>217582.06013942295</v>
      </c>
      <c r="T32" s="58">
        <v>1</v>
      </c>
      <c r="U32" s="60">
        <v>26.970070287999999</v>
      </c>
      <c r="V32" s="60">
        <v>65.208413730999993</v>
      </c>
      <c r="W32" s="60">
        <v>7.82151598005</v>
      </c>
      <c r="X32" s="61">
        <f t="shared" ref="X32" si="18">SUM(U32+W32+V32)</f>
        <v>99.99999999904999</v>
      </c>
    </row>
    <row r="33" spans="1:24" s="62" customFormat="1" x14ac:dyDescent="0.25">
      <c r="A33" s="84">
        <v>20</v>
      </c>
      <c r="B33" s="51" t="s">
        <v>198</v>
      </c>
      <c r="C33" s="52">
        <v>108</v>
      </c>
      <c r="D33" s="53">
        <v>40072</v>
      </c>
      <c r="E33" s="28" t="s">
        <v>183</v>
      </c>
      <c r="F33" s="28" t="s">
        <v>192</v>
      </c>
      <c r="G33" s="55">
        <v>10</v>
      </c>
      <c r="H33" s="55">
        <v>10</v>
      </c>
      <c r="I33" s="56">
        <v>523.1</v>
      </c>
      <c r="J33" s="52">
        <v>3</v>
      </c>
      <c r="K33" s="52">
        <v>2</v>
      </c>
      <c r="L33" s="52">
        <v>1</v>
      </c>
      <c r="M33" s="56">
        <v>195.9</v>
      </c>
      <c r="N33" s="55">
        <v>131.1</v>
      </c>
      <c r="O33" s="52">
        <v>64.8</v>
      </c>
      <c r="P33" s="57">
        <v>6778140</v>
      </c>
      <c r="Q33" s="57">
        <f t="shared" si="11"/>
        <v>1828069.1222190431</v>
      </c>
      <c r="R33" s="57">
        <f t="shared" si="12"/>
        <v>4419917.5744664036</v>
      </c>
      <c r="S33" s="58">
        <f t="shared" si="13"/>
        <v>530153.303250161</v>
      </c>
      <c r="T33" s="58"/>
      <c r="U33" s="60">
        <v>26.970070287999999</v>
      </c>
      <c r="V33" s="60">
        <v>65.208413730999993</v>
      </c>
      <c r="W33" s="60">
        <v>7.82151598005</v>
      </c>
      <c r="X33" s="61">
        <f t="shared" ref="X33" si="19">SUM(U33+W33+V33)</f>
        <v>99.99999999904999</v>
      </c>
    </row>
    <row r="34" spans="1:24" s="62" customFormat="1" ht="25.5" x14ac:dyDescent="0.25">
      <c r="A34" s="50">
        <v>21</v>
      </c>
      <c r="B34" s="51" t="s">
        <v>109</v>
      </c>
      <c r="C34" s="52">
        <v>52</v>
      </c>
      <c r="D34" s="53">
        <v>39913</v>
      </c>
      <c r="E34" s="28" t="s">
        <v>183</v>
      </c>
      <c r="F34" s="28" t="s">
        <v>192</v>
      </c>
      <c r="G34" s="55">
        <v>3</v>
      </c>
      <c r="H34" s="55">
        <v>3</v>
      </c>
      <c r="I34" s="56">
        <v>270.5</v>
      </c>
      <c r="J34" s="52">
        <v>2</v>
      </c>
      <c r="K34" s="52">
        <v>0</v>
      </c>
      <c r="L34" s="52">
        <v>2</v>
      </c>
      <c r="M34" s="56">
        <v>84.9</v>
      </c>
      <c r="N34" s="55">
        <v>0</v>
      </c>
      <c r="O34" s="52">
        <v>84.9</v>
      </c>
      <c r="P34" s="57">
        <v>2937540</v>
      </c>
      <c r="Q34" s="34">
        <f t="shared" si="11"/>
        <v>792256.60273811524</v>
      </c>
      <c r="R34" s="34">
        <f t="shared" si="12"/>
        <v>1915523.2367136171</v>
      </c>
      <c r="S34" s="35">
        <f t="shared" si="13"/>
        <v>229760.16052036078</v>
      </c>
      <c r="T34" s="58">
        <v>0</v>
      </c>
      <c r="U34" s="60">
        <v>26.970070287999999</v>
      </c>
      <c r="V34" s="60">
        <v>65.208413730999993</v>
      </c>
      <c r="W34" s="60">
        <v>7.82151598005</v>
      </c>
      <c r="X34" s="61">
        <f t="shared" si="6"/>
        <v>99.99999999904999</v>
      </c>
    </row>
    <row r="35" spans="1:24" s="62" customFormat="1" ht="25.5" x14ac:dyDescent="0.25">
      <c r="A35" s="50">
        <v>22</v>
      </c>
      <c r="B35" s="51" t="s">
        <v>44</v>
      </c>
      <c r="C35" s="52">
        <v>37</v>
      </c>
      <c r="D35" s="53">
        <v>40324</v>
      </c>
      <c r="E35" s="28" t="s">
        <v>183</v>
      </c>
      <c r="F35" s="28" t="s">
        <v>192</v>
      </c>
      <c r="G35" s="55">
        <v>6</v>
      </c>
      <c r="H35" s="55">
        <v>6</v>
      </c>
      <c r="I35" s="56">
        <v>276.5</v>
      </c>
      <c r="J35" s="52">
        <v>4</v>
      </c>
      <c r="K35" s="52">
        <v>0</v>
      </c>
      <c r="L35" s="52">
        <v>4</v>
      </c>
      <c r="M35" s="56">
        <v>150.5</v>
      </c>
      <c r="N35" s="55">
        <v>0</v>
      </c>
      <c r="O35" s="52">
        <v>150.5</v>
      </c>
      <c r="P35" s="57">
        <v>5207300</v>
      </c>
      <c r="Q35" s="57">
        <f t="shared" si="11"/>
        <v>1404412.4701070241</v>
      </c>
      <c r="R35" s="57">
        <f t="shared" si="12"/>
        <v>3395597.7282143626</v>
      </c>
      <c r="S35" s="58">
        <f t="shared" si="13"/>
        <v>407289.80162914365</v>
      </c>
      <c r="T35" s="59">
        <v>0</v>
      </c>
      <c r="U35" s="60">
        <v>26.970070287999999</v>
      </c>
      <c r="V35" s="60">
        <v>65.208413730999993</v>
      </c>
      <c r="W35" s="60">
        <v>7.82151598005</v>
      </c>
      <c r="X35" s="61">
        <f t="shared" si="6"/>
        <v>99.99999999904999</v>
      </c>
    </row>
    <row r="36" spans="1:24" s="62" customFormat="1" ht="25.5" x14ac:dyDescent="0.25">
      <c r="A36" s="84">
        <v>23</v>
      </c>
      <c r="B36" s="51" t="s">
        <v>45</v>
      </c>
      <c r="C36" s="52">
        <v>38</v>
      </c>
      <c r="D36" s="53">
        <v>40324</v>
      </c>
      <c r="E36" s="28" t="s">
        <v>183</v>
      </c>
      <c r="F36" s="28" t="s">
        <v>192</v>
      </c>
      <c r="G36" s="55">
        <v>5</v>
      </c>
      <c r="H36" s="55">
        <v>5</v>
      </c>
      <c r="I36" s="56">
        <v>207.5</v>
      </c>
      <c r="J36" s="52">
        <v>3</v>
      </c>
      <c r="K36" s="52">
        <v>0</v>
      </c>
      <c r="L36" s="52">
        <v>3</v>
      </c>
      <c r="M36" s="56">
        <v>108.8</v>
      </c>
      <c r="N36" s="55">
        <v>0</v>
      </c>
      <c r="O36" s="52">
        <v>108.8</v>
      </c>
      <c r="P36" s="57">
        <v>3764480</v>
      </c>
      <c r="Q36" s="57">
        <f t="shared" si="11"/>
        <v>1015282.9019777024</v>
      </c>
      <c r="R36" s="57">
        <f t="shared" si="12"/>
        <v>2454757.6932207486</v>
      </c>
      <c r="S36" s="58">
        <f t="shared" si="13"/>
        <v>294439.40476578625</v>
      </c>
      <c r="T36" s="58">
        <v>0</v>
      </c>
      <c r="U36" s="60">
        <v>26.970070287999999</v>
      </c>
      <c r="V36" s="60">
        <v>65.208413730999993</v>
      </c>
      <c r="W36" s="60">
        <v>7.82151598005</v>
      </c>
      <c r="X36" s="61">
        <f t="shared" si="6"/>
        <v>99.99999999904999</v>
      </c>
    </row>
    <row r="37" spans="1:24" s="62" customFormat="1" ht="28.15" customHeight="1" x14ac:dyDescent="0.25">
      <c r="A37" s="50">
        <v>24</v>
      </c>
      <c r="B37" s="51" t="s">
        <v>110</v>
      </c>
      <c r="C37" s="52">
        <v>21</v>
      </c>
      <c r="D37" s="53">
        <v>40585</v>
      </c>
      <c r="E37" s="28" t="s">
        <v>183</v>
      </c>
      <c r="F37" s="28" t="s">
        <v>192</v>
      </c>
      <c r="G37" s="55">
        <v>14</v>
      </c>
      <c r="H37" s="55">
        <v>14</v>
      </c>
      <c r="I37" s="56">
        <v>299.10000000000002</v>
      </c>
      <c r="J37" s="52">
        <v>8</v>
      </c>
      <c r="K37" s="52">
        <v>0</v>
      </c>
      <c r="L37" s="52">
        <v>8</v>
      </c>
      <c r="M37" s="56">
        <v>270.3</v>
      </c>
      <c r="N37" s="55">
        <v>0</v>
      </c>
      <c r="O37" s="52">
        <v>270.3</v>
      </c>
      <c r="P37" s="57">
        <v>9352380</v>
      </c>
      <c r="Q37" s="34">
        <f t="shared" si="11"/>
        <v>2522343.4596008542</v>
      </c>
      <c r="R37" s="34">
        <f t="shared" si="12"/>
        <v>6098538.644095297</v>
      </c>
      <c r="S37" s="35">
        <f t="shared" si="13"/>
        <v>731497.89621500019</v>
      </c>
      <c r="T37" s="59">
        <v>0</v>
      </c>
      <c r="U37" s="60">
        <v>26.970070287999999</v>
      </c>
      <c r="V37" s="60">
        <v>65.208413730999993</v>
      </c>
      <c r="W37" s="60">
        <v>7.82151598005</v>
      </c>
      <c r="X37" s="61">
        <f t="shared" si="6"/>
        <v>99.99999999904999</v>
      </c>
    </row>
    <row r="38" spans="1:24" s="62" customFormat="1" ht="24.75" customHeight="1" x14ac:dyDescent="0.25">
      <c r="A38" s="50">
        <v>25</v>
      </c>
      <c r="B38" s="51" t="s">
        <v>46</v>
      </c>
      <c r="C38" s="52">
        <v>101</v>
      </c>
      <c r="D38" s="53">
        <v>40490</v>
      </c>
      <c r="E38" s="28" t="s">
        <v>183</v>
      </c>
      <c r="F38" s="28" t="s">
        <v>192</v>
      </c>
      <c r="G38" s="55">
        <v>6</v>
      </c>
      <c r="H38" s="55">
        <v>6</v>
      </c>
      <c r="I38" s="56">
        <v>288.5</v>
      </c>
      <c r="J38" s="52">
        <v>3</v>
      </c>
      <c r="K38" s="52">
        <v>0</v>
      </c>
      <c r="L38" s="52">
        <v>3</v>
      </c>
      <c r="M38" s="56">
        <v>154.80000000000001</v>
      </c>
      <c r="N38" s="55">
        <v>0</v>
      </c>
      <c r="O38" s="52">
        <v>154.80000000000001</v>
      </c>
      <c r="P38" s="57">
        <v>5356080</v>
      </c>
      <c r="Q38" s="57">
        <f t="shared" si="11"/>
        <v>1444538.5406815102</v>
      </c>
      <c r="R38" s="57">
        <f t="shared" si="12"/>
        <v>3492614.8061633445</v>
      </c>
      <c r="S38" s="58">
        <f t="shared" si="13"/>
        <v>418926.65310426208</v>
      </c>
      <c r="T38" s="59">
        <v>0</v>
      </c>
      <c r="U38" s="60">
        <v>26.970070287999999</v>
      </c>
      <c r="V38" s="60">
        <v>65.208413730999993</v>
      </c>
      <c r="W38" s="60">
        <v>7.82151598005</v>
      </c>
      <c r="X38" s="61">
        <f t="shared" si="6"/>
        <v>99.99999999904999</v>
      </c>
    </row>
    <row r="39" spans="1:24" s="62" customFormat="1" ht="27.75" customHeight="1" x14ac:dyDescent="0.25">
      <c r="A39" s="84">
        <v>26</v>
      </c>
      <c r="B39" s="51" t="s">
        <v>47</v>
      </c>
      <c r="C39" s="52">
        <v>104</v>
      </c>
      <c r="D39" s="53">
        <v>40490</v>
      </c>
      <c r="E39" s="28" t="s">
        <v>183</v>
      </c>
      <c r="F39" s="28" t="s">
        <v>192</v>
      </c>
      <c r="G39" s="55">
        <v>2</v>
      </c>
      <c r="H39" s="55">
        <v>2</v>
      </c>
      <c r="I39" s="56">
        <v>217.8</v>
      </c>
      <c r="J39" s="52">
        <v>2</v>
      </c>
      <c r="K39" s="52">
        <v>0</v>
      </c>
      <c r="L39" s="52">
        <v>2</v>
      </c>
      <c r="M39" s="56">
        <v>108.9</v>
      </c>
      <c r="N39" s="55">
        <v>0</v>
      </c>
      <c r="O39" s="52">
        <v>108.9</v>
      </c>
      <c r="P39" s="57">
        <v>3767940</v>
      </c>
      <c r="Q39" s="57">
        <f t="shared" si="11"/>
        <v>1016216.0664096671</v>
      </c>
      <c r="R39" s="57">
        <f t="shared" si="12"/>
        <v>2457013.9043358411</v>
      </c>
      <c r="S39" s="58">
        <f t="shared" si="13"/>
        <v>294710.029218696</v>
      </c>
      <c r="T39" s="58">
        <v>0</v>
      </c>
      <c r="U39" s="60">
        <v>26.970070287999999</v>
      </c>
      <c r="V39" s="60">
        <v>65.208413730999993</v>
      </c>
      <c r="W39" s="60">
        <v>7.82151598005</v>
      </c>
      <c r="X39" s="61">
        <f t="shared" si="6"/>
        <v>99.99999999904999</v>
      </c>
    </row>
    <row r="40" spans="1:24" s="62" customFormat="1" x14ac:dyDescent="0.25">
      <c r="A40" s="50">
        <v>27</v>
      </c>
      <c r="B40" s="51" t="s">
        <v>51</v>
      </c>
      <c r="C40" s="52">
        <v>118</v>
      </c>
      <c r="D40" s="53">
        <v>40507</v>
      </c>
      <c r="E40" s="28" t="s">
        <v>183</v>
      </c>
      <c r="F40" s="28" t="s">
        <v>192</v>
      </c>
      <c r="G40" s="55">
        <v>9</v>
      </c>
      <c r="H40" s="55">
        <v>9</v>
      </c>
      <c r="I40" s="56">
        <v>200.5</v>
      </c>
      <c r="J40" s="52">
        <v>6</v>
      </c>
      <c r="K40" s="52">
        <v>2</v>
      </c>
      <c r="L40" s="52">
        <v>4</v>
      </c>
      <c r="M40" s="56">
        <v>200.5</v>
      </c>
      <c r="N40" s="55">
        <v>56.5</v>
      </c>
      <c r="O40" s="52">
        <v>144</v>
      </c>
      <c r="P40" s="57">
        <v>6937300</v>
      </c>
      <c r="Q40" s="34">
        <f t="shared" si="11"/>
        <v>1870994.686089424</v>
      </c>
      <c r="R40" s="34">
        <f t="shared" si="12"/>
        <v>4523703.2857606625</v>
      </c>
      <c r="S40" s="35">
        <f t="shared" si="13"/>
        <v>542602.02808400861</v>
      </c>
      <c r="T40" s="59">
        <v>0</v>
      </c>
      <c r="U40" s="60">
        <v>26.970070287999999</v>
      </c>
      <c r="V40" s="60">
        <v>65.208413730999993</v>
      </c>
      <c r="W40" s="60">
        <v>7.82151598005</v>
      </c>
      <c r="X40" s="61">
        <f t="shared" si="6"/>
        <v>99.99999999904999</v>
      </c>
    </row>
    <row r="41" spans="1:24" s="62" customFormat="1" x14ac:dyDescent="0.25">
      <c r="A41" s="50">
        <v>28</v>
      </c>
      <c r="B41" s="51" t="s">
        <v>52</v>
      </c>
      <c r="C41" s="52">
        <v>117</v>
      </c>
      <c r="D41" s="53">
        <v>40507</v>
      </c>
      <c r="E41" s="28" t="s">
        <v>183</v>
      </c>
      <c r="F41" s="28" t="s">
        <v>192</v>
      </c>
      <c r="G41" s="55">
        <v>12</v>
      </c>
      <c r="H41" s="55">
        <v>12</v>
      </c>
      <c r="I41" s="56">
        <v>206.9</v>
      </c>
      <c r="J41" s="52">
        <v>4</v>
      </c>
      <c r="K41" s="52">
        <v>1</v>
      </c>
      <c r="L41" s="52">
        <v>3</v>
      </c>
      <c r="M41" s="56">
        <v>206.9</v>
      </c>
      <c r="N41" s="55">
        <v>58.4</v>
      </c>
      <c r="O41" s="52">
        <v>148.5</v>
      </c>
      <c r="P41" s="57">
        <v>7158740</v>
      </c>
      <c r="Q41" s="57">
        <f t="shared" si="11"/>
        <v>1930717.2097351712</v>
      </c>
      <c r="R41" s="57">
        <f t="shared" si="12"/>
        <v>4668100.7971265884</v>
      </c>
      <c r="S41" s="58">
        <f t="shared" si="13"/>
        <v>559921.9930702314</v>
      </c>
      <c r="T41" s="58">
        <v>0</v>
      </c>
      <c r="U41" s="60">
        <v>26.970070287999999</v>
      </c>
      <c r="V41" s="60">
        <v>65.208413730999993</v>
      </c>
      <c r="W41" s="60">
        <v>7.82151598005</v>
      </c>
      <c r="X41" s="61">
        <f t="shared" si="6"/>
        <v>99.99999999904999</v>
      </c>
    </row>
    <row r="42" spans="1:24" s="62" customFormat="1" x14ac:dyDescent="0.25">
      <c r="A42" s="84">
        <v>29</v>
      </c>
      <c r="B42" s="51" t="s">
        <v>164</v>
      </c>
      <c r="C42" s="55">
        <v>101</v>
      </c>
      <c r="D42" s="53">
        <v>40072</v>
      </c>
      <c r="E42" s="28" t="s">
        <v>183</v>
      </c>
      <c r="F42" s="28" t="s">
        <v>192</v>
      </c>
      <c r="G42" s="55">
        <v>9</v>
      </c>
      <c r="H42" s="55">
        <v>9</v>
      </c>
      <c r="I42" s="56">
        <v>202.9</v>
      </c>
      <c r="J42" s="55">
        <v>2</v>
      </c>
      <c r="K42" s="55">
        <v>0</v>
      </c>
      <c r="L42" s="55">
        <v>2</v>
      </c>
      <c r="M42" s="56">
        <v>101</v>
      </c>
      <c r="N42" s="55">
        <v>0</v>
      </c>
      <c r="O42" s="55">
        <v>101</v>
      </c>
      <c r="P42" s="57">
        <v>3494600</v>
      </c>
      <c r="Q42" s="57">
        <f t="shared" si="11"/>
        <v>942496.07628444792</v>
      </c>
      <c r="R42" s="57">
        <f t="shared" si="12"/>
        <v>2278773.2262435257</v>
      </c>
      <c r="S42" s="58">
        <f t="shared" si="13"/>
        <v>273330.69743882731</v>
      </c>
      <c r="T42" s="59">
        <v>0</v>
      </c>
      <c r="U42" s="60">
        <v>26.970070287999999</v>
      </c>
      <c r="V42" s="60">
        <v>65.208413730999993</v>
      </c>
      <c r="W42" s="60">
        <v>7.82151598005</v>
      </c>
      <c r="X42" s="61">
        <f t="shared" si="6"/>
        <v>99.99999999904999</v>
      </c>
    </row>
    <row r="43" spans="1:24" s="62" customFormat="1" x14ac:dyDescent="0.25">
      <c r="A43" s="50">
        <v>30</v>
      </c>
      <c r="B43" s="51" t="s">
        <v>53</v>
      </c>
      <c r="C43" s="52">
        <v>120</v>
      </c>
      <c r="D43" s="53">
        <v>40507</v>
      </c>
      <c r="E43" s="28" t="s">
        <v>183</v>
      </c>
      <c r="F43" s="28" t="s">
        <v>192</v>
      </c>
      <c r="G43" s="55">
        <v>20</v>
      </c>
      <c r="H43" s="55">
        <v>20</v>
      </c>
      <c r="I43" s="56">
        <v>487.7</v>
      </c>
      <c r="J43" s="52">
        <v>8</v>
      </c>
      <c r="K43" s="52">
        <v>5</v>
      </c>
      <c r="L43" s="52">
        <v>3</v>
      </c>
      <c r="M43" s="56">
        <v>487.7</v>
      </c>
      <c r="N43" s="55">
        <v>312.89999999999998</v>
      </c>
      <c r="O43" s="52">
        <v>174.8</v>
      </c>
      <c r="P43" s="57">
        <v>16874420</v>
      </c>
      <c r="Q43" s="34">
        <f t="shared" si="11"/>
        <v>4551042.9346923288</v>
      </c>
      <c r="R43" s="34">
        <f t="shared" si="12"/>
        <v>11003541.608306609</v>
      </c>
      <c r="S43" s="35">
        <f t="shared" si="13"/>
        <v>1319835.4568407533</v>
      </c>
      <c r="T43" s="59">
        <v>0</v>
      </c>
      <c r="U43" s="60">
        <v>26.970070287999999</v>
      </c>
      <c r="V43" s="60">
        <v>65.208413730999993</v>
      </c>
      <c r="W43" s="60">
        <v>7.82151598005</v>
      </c>
      <c r="X43" s="61">
        <f t="shared" si="6"/>
        <v>99.99999999904999</v>
      </c>
    </row>
    <row r="44" spans="1:24" s="62" customFormat="1" x14ac:dyDescent="0.25">
      <c r="A44" s="50">
        <v>31</v>
      </c>
      <c r="B44" s="51" t="s">
        <v>54</v>
      </c>
      <c r="C44" s="52">
        <v>95</v>
      </c>
      <c r="D44" s="53">
        <v>39959</v>
      </c>
      <c r="E44" s="28" t="s">
        <v>183</v>
      </c>
      <c r="F44" s="28" t="s">
        <v>192</v>
      </c>
      <c r="G44" s="55">
        <v>10</v>
      </c>
      <c r="H44" s="55">
        <v>10</v>
      </c>
      <c r="I44" s="56">
        <v>200.7</v>
      </c>
      <c r="J44" s="52">
        <v>3</v>
      </c>
      <c r="K44" s="52">
        <v>1</v>
      </c>
      <c r="L44" s="52">
        <v>2</v>
      </c>
      <c r="M44" s="56">
        <v>156.9</v>
      </c>
      <c r="N44" s="55">
        <v>44.2</v>
      </c>
      <c r="O44" s="52">
        <v>112.7</v>
      </c>
      <c r="P44" s="57">
        <v>5428740</v>
      </c>
      <c r="Q44" s="57">
        <f t="shared" si="11"/>
        <v>1464134.9937527711</v>
      </c>
      <c r="R44" s="57">
        <f t="shared" si="12"/>
        <v>3539995.239580289</v>
      </c>
      <c r="S44" s="58">
        <f t="shared" si="13"/>
        <v>424609.76661536633</v>
      </c>
      <c r="T44" s="58">
        <v>0</v>
      </c>
      <c r="U44" s="60">
        <v>26.970070287999999</v>
      </c>
      <c r="V44" s="60">
        <v>65.208413730999993</v>
      </c>
      <c r="W44" s="60">
        <v>7.82151598005</v>
      </c>
      <c r="X44" s="61">
        <f t="shared" si="6"/>
        <v>99.99999999904999</v>
      </c>
    </row>
    <row r="45" spans="1:24" s="62" customFormat="1" x14ac:dyDescent="0.25">
      <c r="A45" s="84">
        <v>32</v>
      </c>
      <c r="B45" s="51" t="s">
        <v>57</v>
      </c>
      <c r="C45" s="52">
        <v>65</v>
      </c>
      <c r="D45" s="53">
        <v>40814</v>
      </c>
      <c r="E45" s="28" t="s">
        <v>183</v>
      </c>
      <c r="F45" s="28" t="s">
        <v>192</v>
      </c>
      <c r="G45" s="55">
        <v>12</v>
      </c>
      <c r="H45" s="55">
        <v>12</v>
      </c>
      <c r="I45" s="56">
        <v>199.2</v>
      </c>
      <c r="J45" s="52">
        <v>4</v>
      </c>
      <c r="K45" s="52">
        <v>1</v>
      </c>
      <c r="L45" s="52">
        <v>3</v>
      </c>
      <c r="M45" s="56">
        <v>199.2</v>
      </c>
      <c r="N45" s="55">
        <v>55.8</v>
      </c>
      <c r="O45" s="52">
        <v>143.4</v>
      </c>
      <c r="P45" s="57">
        <v>6892320</v>
      </c>
      <c r="Q45" s="34">
        <f t="shared" si="11"/>
        <v>1858863.5484738816</v>
      </c>
      <c r="R45" s="34">
        <f t="shared" si="12"/>
        <v>4494372.5412644586</v>
      </c>
      <c r="S45" s="35">
        <f t="shared" si="13"/>
        <v>539083.91019618209</v>
      </c>
      <c r="T45" s="58">
        <v>0</v>
      </c>
      <c r="U45" s="60">
        <v>26.970070287999999</v>
      </c>
      <c r="V45" s="60">
        <v>65.208413730999993</v>
      </c>
      <c r="W45" s="60">
        <v>7.82151598005</v>
      </c>
      <c r="X45" s="61">
        <f t="shared" si="6"/>
        <v>99.99999999904999</v>
      </c>
    </row>
    <row r="46" spans="1:24" s="62" customFormat="1" x14ac:dyDescent="0.25">
      <c r="A46" s="50">
        <v>33</v>
      </c>
      <c r="B46" s="51" t="s">
        <v>58</v>
      </c>
      <c r="C46" s="52">
        <v>41</v>
      </c>
      <c r="D46" s="53">
        <v>40652</v>
      </c>
      <c r="E46" s="28" t="s">
        <v>183</v>
      </c>
      <c r="F46" s="28" t="s">
        <v>192</v>
      </c>
      <c r="G46" s="55">
        <v>12</v>
      </c>
      <c r="H46" s="55">
        <v>12</v>
      </c>
      <c r="I46" s="56">
        <v>211</v>
      </c>
      <c r="J46" s="52">
        <v>4</v>
      </c>
      <c r="K46" s="52">
        <v>3</v>
      </c>
      <c r="L46" s="52">
        <v>1</v>
      </c>
      <c r="M46" s="56">
        <v>211</v>
      </c>
      <c r="N46" s="55">
        <v>151.5</v>
      </c>
      <c r="O46" s="52">
        <v>59.5</v>
      </c>
      <c r="P46" s="57">
        <v>7300600</v>
      </c>
      <c r="Q46" s="57">
        <f t="shared" si="11"/>
        <v>1968976.9514457278</v>
      </c>
      <c r="R46" s="57">
        <f t="shared" si="12"/>
        <v>4760605.4528453853</v>
      </c>
      <c r="S46" s="58">
        <f t="shared" si="13"/>
        <v>571017.59563953022</v>
      </c>
      <c r="T46" s="59">
        <v>0</v>
      </c>
      <c r="U46" s="60">
        <v>26.970070287999999</v>
      </c>
      <c r="V46" s="60">
        <v>65.208413730999993</v>
      </c>
      <c r="W46" s="60">
        <v>7.82151598005</v>
      </c>
      <c r="X46" s="61">
        <f t="shared" si="6"/>
        <v>99.99999999904999</v>
      </c>
    </row>
    <row r="47" spans="1:24" s="62" customFormat="1" x14ac:dyDescent="0.25">
      <c r="A47" s="50">
        <v>34</v>
      </c>
      <c r="B47" s="51" t="s">
        <v>60</v>
      </c>
      <c r="C47" s="52">
        <v>54</v>
      </c>
      <c r="D47" s="53">
        <v>40667</v>
      </c>
      <c r="E47" s="28" t="s">
        <v>183</v>
      </c>
      <c r="F47" s="28" t="s">
        <v>192</v>
      </c>
      <c r="G47" s="55">
        <v>3</v>
      </c>
      <c r="H47" s="55">
        <v>3</v>
      </c>
      <c r="I47" s="56">
        <v>80.2</v>
      </c>
      <c r="J47" s="52">
        <v>2</v>
      </c>
      <c r="K47" s="52">
        <v>1</v>
      </c>
      <c r="L47" s="52">
        <v>1</v>
      </c>
      <c r="M47" s="56">
        <v>80.2</v>
      </c>
      <c r="N47" s="55">
        <v>39.9</v>
      </c>
      <c r="O47" s="52">
        <v>40.299999999999997</v>
      </c>
      <c r="P47" s="57">
        <v>2774920</v>
      </c>
      <c r="Q47" s="57">
        <f t="shared" si="11"/>
        <v>748397.87443576963</v>
      </c>
      <c r="R47" s="57">
        <f t="shared" si="12"/>
        <v>1809481.3143042652</v>
      </c>
      <c r="S47" s="58">
        <f t="shared" si="13"/>
        <v>217040.81123360348</v>
      </c>
      <c r="T47" s="58">
        <v>0</v>
      </c>
      <c r="U47" s="60">
        <v>26.970070287999999</v>
      </c>
      <c r="V47" s="60">
        <v>65.208413730999993</v>
      </c>
      <c r="W47" s="60">
        <v>7.82151598005</v>
      </c>
      <c r="X47" s="61">
        <f t="shared" si="6"/>
        <v>99.99999999904999</v>
      </c>
    </row>
    <row r="48" spans="1:24" s="62" customFormat="1" x14ac:dyDescent="0.25">
      <c r="A48" s="84">
        <v>35</v>
      </c>
      <c r="B48" s="51" t="s">
        <v>61</v>
      </c>
      <c r="C48" s="52">
        <v>31</v>
      </c>
      <c r="D48" s="53">
        <v>39609</v>
      </c>
      <c r="E48" s="28" t="s">
        <v>183</v>
      </c>
      <c r="F48" s="28" t="s">
        <v>192</v>
      </c>
      <c r="G48" s="55">
        <v>24</v>
      </c>
      <c r="H48" s="55">
        <v>24</v>
      </c>
      <c r="I48" s="56">
        <v>450.3</v>
      </c>
      <c r="J48" s="52">
        <v>7</v>
      </c>
      <c r="K48" s="52">
        <v>5</v>
      </c>
      <c r="L48" s="52">
        <v>2</v>
      </c>
      <c r="M48" s="56">
        <v>400.8</v>
      </c>
      <c r="N48" s="55">
        <v>274.8</v>
      </c>
      <c r="O48" s="52">
        <v>126</v>
      </c>
      <c r="P48" s="57">
        <v>13867680</v>
      </c>
      <c r="Q48" s="34">
        <f t="shared" si="11"/>
        <v>3740123.0433149184</v>
      </c>
      <c r="R48" s="34">
        <f t="shared" si="12"/>
        <v>9042894.1492911391</v>
      </c>
      <c r="S48" s="35">
        <f t="shared" si="13"/>
        <v>1084662.8072621978</v>
      </c>
      <c r="T48" s="59">
        <v>0</v>
      </c>
      <c r="U48" s="60">
        <v>26.970070287999999</v>
      </c>
      <c r="V48" s="60">
        <v>65.208413730999993</v>
      </c>
      <c r="W48" s="60">
        <v>7.82151598005</v>
      </c>
      <c r="X48" s="61">
        <f t="shared" si="6"/>
        <v>99.99999999904999</v>
      </c>
    </row>
    <row r="49" spans="1:24" s="62" customFormat="1" x14ac:dyDescent="0.25">
      <c r="A49" s="50">
        <v>36</v>
      </c>
      <c r="B49" s="51" t="s">
        <v>62</v>
      </c>
      <c r="C49" s="52">
        <v>84</v>
      </c>
      <c r="D49" s="53">
        <v>40408</v>
      </c>
      <c r="E49" s="28" t="s">
        <v>183</v>
      </c>
      <c r="F49" s="28" t="s">
        <v>192</v>
      </c>
      <c r="G49" s="55">
        <v>21</v>
      </c>
      <c r="H49" s="55">
        <v>21</v>
      </c>
      <c r="I49" s="56">
        <v>464.2</v>
      </c>
      <c r="J49" s="52">
        <v>7</v>
      </c>
      <c r="K49" s="52">
        <v>4</v>
      </c>
      <c r="L49" s="52">
        <v>3</v>
      </c>
      <c r="M49" s="56">
        <v>399.1</v>
      </c>
      <c r="N49" s="55">
        <v>231.4</v>
      </c>
      <c r="O49" s="52">
        <v>167.7</v>
      </c>
      <c r="P49" s="57">
        <v>13808860</v>
      </c>
      <c r="Q49" s="57">
        <f t="shared" si="11"/>
        <v>3724259.247971517</v>
      </c>
      <c r="R49" s="57">
        <f t="shared" si="12"/>
        <v>9004538.5603345651</v>
      </c>
      <c r="S49" s="58">
        <f t="shared" si="13"/>
        <v>1080062.1915627324</v>
      </c>
      <c r="T49" s="58">
        <v>0</v>
      </c>
      <c r="U49" s="60">
        <v>26.970070287999999</v>
      </c>
      <c r="V49" s="60">
        <v>65.208413730999993</v>
      </c>
      <c r="W49" s="60">
        <v>7.82151598005</v>
      </c>
      <c r="X49" s="61">
        <f t="shared" si="6"/>
        <v>99.99999999904999</v>
      </c>
    </row>
    <row r="50" spans="1:24" s="62" customFormat="1" ht="25.5" x14ac:dyDescent="0.25">
      <c r="A50" s="50">
        <v>37</v>
      </c>
      <c r="B50" s="51" t="s">
        <v>63</v>
      </c>
      <c r="C50" s="52">
        <v>115</v>
      </c>
      <c r="D50" s="53">
        <v>40507</v>
      </c>
      <c r="E50" s="28" t="s">
        <v>183</v>
      </c>
      <c r="F50" s="28" t="s">
        <v>192</v>
      </c>
      <c r="G50" s="55">
        <v>10</v>
      </c>
      <c r="H50" s="55">
        <v>10</v>
      </c>
      <c r="I50" s="56">
        <v>201.1</v>
      </c>
      <c r="J50" s="52">
        <v>4</v>
      </c>
      <c r="K50" s="52">
        <v>2</v>
      </c>
      <c r="L50" s="52">
        <v>2</v>
      </c>
      <c r="M50" s="56">
        <v>201.1</v>
      </c>
      <c r="N50" s="55">
        <v>101.5</v>
      </c>
      <c r="O50" s="52">
        <v>99.6</v>
      </c>
      <c r="P50" s="57">
        <v>6958060</v>
      </c>
      <c r="Q50" s="57">
        <f t="shared" si="11"/>
        <v>1876593.6726812127</v>
      </c>
      <c r="R50" s="57">
        <f t="shared" si="12"/>
        <v>4537240.5524512185</v>
      </c>
      <c r="S50" s="58">
        <f t="shared" si="13"/>
        <v>544225.77480146708</v>
      </c>
      <c r="T50" s="59">
        <v>0</v>
      </c>
      <c r="U50" s="60">
        <v>26.970070287999999</v>
      </c>
      <c r="V50" s="60">
        <v>65.208413730999993</v>
      </c>
      <c r="W50" s="60">
        <v>7.82151598005</v>
      </c>
      <c r="X50" s="61">
        <f t="shared" si="6"/>
        <v>99.99999999904999</v>
      </c>
    </row>
    <row r="51" spans="1:24" s="62" customFormat="1" x14ac:dyDescent="0.25">
      <c r="A51" s="84">
        <v>38</v>
      </c>
      <c r="B51" s="51" t="s">
        <v>64</v>
      </c>
      <c r="C51" s="52">
        <v>9</v>
      </c>
      <c r="D51" s="53">
        <v>40571</v>
      </c>
      <c r="E51" s="28" t="s">
        <v>183</v>
      </c>
      <c r="F51" s="28" t="s">
        <v>192</v>
      </c>
      <c r="G51" s="55">
        <v>8</v>
      </c>
      <c r="H51" s="55">
        <v>8</v>
      </c>
      <c r="I51" s="56">
        <v>203.65</v>
      </c>
      <c r="J51" s="52">
        <v>3</v>
      </c>
      <c r="K51" s="52">
        <v>1</v>
      </c>
      <c r="L51" s="52">
        <v>2</v>
      </c>
      <c r="M51" s="56">
        <v>145.46</v>
      </c>
      <c r="N51" s="55">
        <v>57.24</v>
      </c>
      <c r="O51" s="52">
        <v>88.22</v>
      </c>
      <c r="P51" s="57">
        <v>5032916</v>
      </c>
      <c r="Q51" s="34">
        <f t="shared" si="11"/>
        <v>1357380.982735998</v>
      </c>
      <c r="R51" s="34">
        <f t="shared" si="12"/>
        <v>3281884.6880136956</v>
      </c>
      <c r="S51" s="35">
        <f t="shared" si="13"/>
        <v>393650.3292024933</v>
      </c>
      <c r="T51" s="58">
        <v>0</v>
      </c>
      <c r="U51" s="60">
        <v>26.970070287999999</v>
      </c>
      <c r="V51" s="60">
        <v>65.208413730999993</v>
      </c>
      <c r="W51" s="60">
        <v>7.82151598005</v>
      </c>
      <c r="X51" s="61">
        <f t="shared" si="6"/>
        <v>99.99999999904999</v>
      </c>
    </row>
    <row r="52" spans="1:24" s="62" customFormat="1" x14ac:dyDescent="0.25">
      <c r="A52" s="50">
        <v>39</v>
      </c>
      <c r="B52" s="51" t="s">
        <v>65</v>
      </c>
      <c r="C52" s="52">
        <v>96</v>
      </c>
      <c r="D52" s="53">
        <v>40408</v>
      </c>
      <c r="E52" s="28" t="s">
        <v>183</v>
      </c>
      <c r="F52" s="28" t="s">
        <v>192</v>
      </c>
      <c r="G52" s="55">
        <v>2</v>
      </c>
      <c r="H52" s="55">
        <v>2</v>
      </c>
      <c r="I52" s="56">
        <v>205.3</v>
      </c>
      <c r="J52" s="52">
        <v>1</v>
      </c>
      <c r="K52" s="52">
        <v>0</v>
      </c>
      <c r="L52" s="52">
        <v>1</v>
      </c>
      <c r="M52" s="56">
        <v>57.9</v>
      </c>
      <c r="N52" s="55">
        <v>0</v>
      </c>
      <c r="O52" s="52">
        <v>57.9</v>
      </c>
      <c r="P52" s="57">
        <v>2003340</v>
      </c>
      <c r="Q52" s="57">
        <f t="shared" si="11"/>
        <v>540302.20610761922</v>
      </c>
      <c r="R52" s="57">
        <f t="shared" si="12"/>
        <v>1306346.2356386152</v>
      </c>
      <c r="S52" s="58">
        <f t="shared" si="13"/>
        <v>156691.55823473367</v>
      </c>
      <c r="T52" s="59">
        <v>0</v>
      </c>
      <c r="U52" s="60">
        <v>26.970070287999999</v>
      </c>
      <c r="V52" s="60">
        <v>65.208413730999993</v>
      </c>
      <c r="W52" s="60">
        <v>7.82151598005</v>
      </c>
      <c r="X52" s="61">
        <f t="shared" si="6"/>
        <v>99.99999999904999</v>
      </c>
    </row>
    <row r="53" spans="1:24" s="62" customFormat="1" x14ac:dyDescent="0.25">
      <c r="A53" s="50">
        <v>40</v>
      </c>
      <c r="B53" s="51" t="s">
        <v>66</v>
      </c>
      <c r="C53" s="52">
        <v>125</v>
      </c>
      <c r="D53" s="53">
        <v>40507</v>
      </c>
      <c r="E53" s="28" t="s">
        <v>183</v>
      </c>
      <c r="F53" s="28" t="s">
        <v>192</v>
      </c>
      <c r="G53" s="55">
        <v>6</v>
      </c>
      <c r="H53" s="55">
        <v>6</v>
      </c>
      <c r="I53" s="56">
        <v>84.5</v>
      </c>
      <c r="J53" s="52">
        <v>2</v>
      </c>
      <c r="K53" s="52">
        <v>1</v>
      </c>
      <c r="L53" s="52">
        <v>1</v>
      </c>
      <c r="M53" s="56">
        <v>84.5</v>
      </c>
      <c r="N53" s="55">
        <v>42</v>
      </c>
      <c r="O53" s="52">
        <v>42.5</v>
      </c>
      <c r="P53" s="57">
        <v>2923700</v>
      </c>
      <c r="Q53" s="57">
        <f t="shared" si="11"/>
        <v>788523.94501025602</v>
      </c>
      <c r="R53" s="57">
        <f t="shared" si="12"/>
        <v>1906498.3922532469</v>
      </c>
      <c r="S53" s="58">
        <f t="shared" si="13"/>
        <v>228677.66270872188</v>
      </c>
      <c r="T53" s="58">
        <v>0</v>
      </c>
      <c r="U53" s="60">
        <v>26.970070287999999</v>
      </c>
      <c r="V53" s="60">
        <v>65.208413730999993</v>
      </c>
      <c r="W53" s="60">
        <v>7.82151598005</v>
      </c>
      <c r="X53" s="61">
        <f t="shared" si="6"/>
        <v>99.99999999904999</v>
      </c>
    </row>
    <row r="54" spans="1:24" s="62" customFormat="1" ht="27.75" customHeight="1" x14ac:dyDescent="0.25">
      <c r="A54" s="84">
        <v>41</v>
      </c>
      <c r="B54" s="51" t="s">
        <v>67</v>
      </c>
      <c r="C54" s="52">
        <v>129</v>
      </c>
      <c r="D54" s="53">
        <v>40507</v>
      </c>
      <c r="E54" s="28" t="s">
        <v>183</v>
      </c>
      <c r="F54" s="28" t="s">
        <v>192</v>
      </c>
      <c r="G54" s="55">
        <v>3</v>
      </c>
      <c r="H54" s="55">
        <v>3</v>
      </c>
      <c r="I54" s="56">
        <v>80.900000000000006</v>
      </c>
      <c r="J54" s="52">
        <v>2</v>
      </c>
      <c r="K54" s="52">
        <v>0</v>
      </c>
      <c r="L54" s="52">
        <v>2</v>
      </c>
      <c r="M54" s="56">
        <v>80.900000000000006</v>
      </c>
      <c r="N54" s="55">
        <v>0</v>
      </c>
      <c r="O54" s="52">
        <v>80.900000000000006</v>
      </c>
      <c r="P54" s="57">
        <v>2799140</v>
      </c>
      <c r="Q54" s="34">
        <f t="shared" si="11"/>
        <v>754930.0254595232</v>
      </c>
      <c r="R54" s="34">
        <f t="shared" si="12"/>
        <v>1825274.7921099132</v>
      </c>
      <c r="S54" s="35">
        <f t="shared" si="13"/>
        <v>218935.18240397156</v>
      </c>
      <c r="T54" s="59">
        <v>0</v>
      </c>
      <c r="U54" s="60">
        <v>26.970070287999999</v>
      </c>
      <c r="V54" s="60">
        <v>65.208413730999993</v>
      </c>
      <c r="W54" s="60">
        <v>7.82151598005</v>
      </c>
      <c r="X54" s="61">
        <f t="shared" si="6"/>
        <v>99.99999999904999</v>
      </c>
    </row>
    <row r="55" spans="1:24" s="62" customFormat="1" x14ac:dyDescent="0.25">
      <c r="A55" s="50">
        <v>42</v>
      </c>
      <c r="B55" s="51" t="s">
        <v>68</v>
      </c>
      <c r="C55" s="52">
        <v>128</v>
      </c>
      <c r="D55" s="53">
        <v>40507</v>
      </c>
      <c r="E55" s="28" t="s">
        <v>183</v>
      </c>
      <c r="F55" s="28" t="s">
        <v>192</v>
      </c>
      <c r="G55" s="55">
        <v>22</v>
      </c>
      <c r="H55" s="55">
        <v>22</v>
      </c>
      <c r="I55" s="56">
        <v>465.25</v>
      </c>
      <c r="J55" s="52">
        <v>7</v>
      </c>
      <c r="K55" s="52">
        <v>4</v>
      </c>
      <c r="L55" s="52">
        <v>3</v>
      </c>
      <c r="M55" s="56">
        <v>413.68</v>
      </c>
      <c r="N55" s="55">
        <v>231.98</v>
      </c>
      <c r="O55" s="52">
        <v>181.7</v>
      </c>
      <c r="P55" s="57">
        <v>14313328</v>
      </c>
      <c r="Q55" s="57">
        <f t="shared" si="11"/>
        <v>3860314.6221519844</v>
      </c>
      <c r="R55" s="57">
        <f t="shared" si="12"/>
        <v>9333494.1409150679</v>
      </c>
      <c r="S55" s="58">
        <f t="shared" si="13"/>
        <v>1119519.2367969712</v>
      </c>
      <c r="T55" s="58">
        <v>0</v>
      </c>
      <c r="U55" s="60">
        <v>26.970070287999999</v>
      </c>
      <c r="V55" s="60">
        <v>65.208413730999993</v>
      </c>
      <c r="W55" s="60">
        <v>7.82151598005</v>
      </c>
      <c r="X55" s="61">
        <f t="shared" si="6"/>
        <v>99.99999999904999</v>
      </c>
    </row>
    <row r="56" spans="1:24" s="62" customFormat="1" x14ac:dyDescent="0.25">
      <c r="A56" s="50">
        <v>43</v>
      </c>
      <c r="B56" s="51" t="s">
        <v>69</v>
      </c>
      <c r="C56" s="52">
        <v>53</v>
      </c>
      <c r="D56" s="53">
        <v>40667</v>
      </c>
      <c r="E56" s="28" t="s">
        <v>183</v>
      </c>
      <c r="F56" s="28" t="s">
        <v>192</v>
      </c>
      <c r="G56" s="55">
        <v>16</v>
      </c>
      <c r="H56" s="55">
        <v>16</v>
      </c>
      <c r="I56" s="56">
        <v>472.12</v>
      </c>
      <c r="J56" s="52">
        <v>7</v>
      </c>
      <c r="K56" s="52">
        <v>3</v>
      </c>
      <c r="L56" s="52">
        <v>4</v>
      </c>
      <c r="M56" s="56">
        <v>419.18</v>
      </c>
      <c r="N56" s="55">
        <v>184.63</v>
      </c>
      <c r="O56" s="52">
        <v>234.55</v>
      </c>
      <c r="P56" s="57">
        <v>14503628</v>
      </c>
      <c r="Q56" s="57">
        <f t="shared" si="11"/>
        <v>3911638.6659100484</v>
      </c>
      <c r="R56" s="57">
        <f t="shared" si="12"/>
        <v>9457585.7522451598</v>
      </c>
      <c r="S56" s="58">
        <f t="shared" si="13"/>
        <v>1134403.5817070063</v>
      </c>
      <c r="T56" s="59">
        <v>0</v>
      </c>
      <c r="U56" s="60">
        <v>26.970070287999999</v>
      </c>
      <c r="V56" s="60">
        <v>65.208413730999993</v>
      </c>
      <c r="W56" s="60">
        <v>7.82151598005</v>
      </c>
      <c r="X56" s="61">
        <f t="shared" si="6"/>
        <v>99.99999999904999</v>
      </c>
    </row>
    <row r="57" spans="1:24" s="62" customFormat="1" x14ac:dyDescent="0.25">
      <c r="A57" s="84">
        <v>44</v>
      </c>
      <c r="B57" s="51" t="s">
        <v>70</v>
      </c>
      <c r="C57" s="52">
        <v>51</v>
      </c>
      <c r="D57" s="53">
        <v>40667</v>
      </c>
      <c r="E57" s="28" t="s">
        <v>183</v>
      </c>
      <c r="F57" s="28" t="s">
        <v>192</v>
      </c>
      <c r="G57" s="55">
        <v>14</v>
      </c>
      <c r="H57" s="55">
        <v>14</v>
      </c>
      <c r="I57" s="56">
        <v>469.71</v>
      </c>
      <c r="J57" s="52">
        <v>6</v>
      </c>
      <c r="K57" s="52">
        <v>2</v>
      </c>
      <c r="L57" s="52">
        <v>4</v>
      </c>
      <c r="M57" s="56">
        <v>365.26</v>
      </c>
      <c r="N57" s="55">
        <v>116.94</v>
      </c>
      <c r="O57" s="52">
        <v>248.32</v>
      </c>
      <c r="P57" s="57">
        <v>12637996</v>
      </c>
      <c r="Q57" s="34">
        <f t="shared" si="11"/>
        <v>3408476.4041946288</v>
      </c>
      <c r="R57" s="34">
        <f t="shared" si="12"/>
        <v>8241036.7189872302</v>
      </c>
      <c r="S57" s="35">
        <f t="shared" si="13"/>
        <v>988482.87669807987</v>
      </c>
      <c r="T57" s="58">
        <v>0</v>
      </c>
      <c r="U57" s="60">
        <v>26.970070287999999</v>
      </c>
      <c r="V57" s="60">
        <v>65.208413730999993</v>
      </c>
      <c r="W57" s="60">
        <v>7.82151598005</v>
      </c>
      <c r="X57" s="61">
        <f t="shared" si="6"/>
        <v>99.99999999904999</v>
      </c>
    </row>
    <row r="58" spans="1:24" s="62" customFormat="1" x14ac:dyDescent="0.25">
      <c r="A58" s="50">
        <v>45</v>
      </c>
      <c r="B58" s="51" t="s">
        <v>71</v>
      </c>
      <c r="C58" s="52">
        <v>61</v>
      </c>
      <c r="D58" s="53">
        <v>40389</v>
      </c>
      <c r="E58" s="28" t="s">
        <v>183</v>
      </c>
      <c r="F58" s="28" t="s">
        <v>192</v>
      </c>
      <c r="G58" s="55">
        <v>9</v>
      </c>
      <c r="H58" s="55">
        <v>9</v>
      </c>
      <c r="I58" s="56">
        <v>468.56</v>
      </c>
      <c r="J58" s="52">
        <v>5</v>
      </c>
      <c r="K58" s="52">
        <v>1</v>
      </c>
      <c r="L58" s="52">
        <v>4</v>
      </c>
      <c r="M58" s="56">
        <v>257.64999999999998</v>
      </c>
      <c r="N58" s="55">
        <v>65.650000000000006</v>
      </c>
      <c r="O58" s="52">
        <v>192</v>
      </c>
      <c r="P58" s="57">
        <v>8914690</v>
      </c>
      <c r="Q58" s="57">
        <f t="shared" si="11"/>
        <v>2404298.1589573072</v>
      </c>
      <c r="R58" s="57">
        <f t="shared" si="12"/>
        <v>5813127.9380360832</v>
      </c>
      <c r="S58" s="58">
        <f t="shared" si="13"/>
        <v>697263.90292191936</v>
      </c>
      <c r="T58" s="59">
        <v>0</v>
      </c>
      <c r="U58" s="60">
        <v>26.970070287999999</v>
      </c>
      <c r="V58" s="60">
        <v>65.208413730999993</v>
      </c>
      <c r="W58" s="60">
        <v>7.82151598005</v>
      </c>
      <c r="X58" s="61">
        <f t="shared" si="6"/>
        <v>99.99999999904999</v>
      </c>
    </row>
    <row r="59" spans="1:24" s="62" customFormat="1" x14ac:dyDescent="0.25">
      <c r="A59" s="50">
        <v>46</v>
      </c>
      <c r="B59" s="51" t="s">
        <v>73</v>
      </c>
      <c r="C59" s="52">
        <v>3</v>
      </c>
      <c r="D59" s="53">
        <v>40571</v>
      </c>
      <c r="E59" s="28" t="s">
        <v>183</v>
      </c>
      <c r="F59" s="28" t="s">
        <v>192</v>
      </c>
      <c r="G59" s="55">
        <v>18</v>
      </c>
      <c r="H59" s="55">
        <v>18</v>
      </c>
      <c r="I59" s="56">
        <v>474</v>
      </c>
      <c r="J59" s="52">
        <v>8</v>
      </c>
      <c r="K59" s="52">
        <v>3</v>
      </c>
      <c r="L59" s="52">
        <v>5</v>
      </c>
      <c r="M59" s="56">
        <v>408.2</v>
      </c>
      <c r="N59" s="55">
        <v>118.9</v>
      </c>
      <c r="O59" s="52">
        <v>289.3</v>
      </c>
      <c r="P59" s="57">
        <v>14123720</v>
      </c>
      <c r="Q59" s="57">
        <f t="shared" si="11"/>
        <v>3809177.2112803133</v>
      </c>
      <c r="R59" s="57">
        <f t="shared" si="12"/>
        <v>9209853.7718079928</v>
      </c>
      <c r="S59" s="58">
        <f t="shared" si="13"/>
        <v>1104689.0167775177</v>
      </c>
      <c r="T59" s="58">
        <v>0</v>
      </c>
      <c r="U59" s="60">
        <v>26.970070287999999</v>
      </c>
      <c r="V59" s="60">
        <v>65.208413730999993</v>
      </c>
      <c r="W59" s="60">
        <v>7.82151598005</v>
      </c>
      <c r="X59" s="61">
        <f t="shared" si="6"/>
        <v>99.99999999904999</v>
      </c>
    </row>
    <row r="60" spans="1:24" s="62" customFormat="1" ht="28.5" customHeight="1" x14ac:dyDescent="0.25">
      <c r="A60" s="84">
        <v>47</v>
      </c>
      <c r="B60" s="51" t="s">
        <v>188</v>
      </c>
      <c r="C60" s="55">
        <v>181</v>
      </c>
      <c r="D60" s="53">
        <v>40164</v>
      </c>
      <c r="E60" s="28" t="s">
        <v>183</v>
      </c>
      <c r="F60" s="28" t="s">
        <v>192</v>
      </c>
      <c r="G60" s="55">
        <v>5</v>
      </c>
      <c r="H60" s="55">
        <v>5</v>
      </c>
      <c r="I60" s="56">
        <v>97.2</v>
      </c>
      <c r="J60" s="55">
        <v>3</v>
      </c>
      <c r="K60" s="55">
        <v>0</v>
      </c>
      <c r="L60" s="55">
        <v>3</v>
      </c>
      <c r="M60" s="56">
        <v>97.2</v>
      </c>
      <c r="N60" s="55">
        <v>0</v>
      </c>
      <c r="O60" s="55">
        <v>97.2</v>
      </c>
      <c r="P60" s="57">
        <v>3363120</v>
      </c>
      <c r="Q60" s="34">
        <f t="shared" si="11"/>
        <v>907035.8278697856</v>
      </c>
      <c r="R60" s="34">
        <f t="shared" si="12"/>
        <v>2193037.2038700073</v>
      </c>
      <c r="S60" s="35">
        <f t="shared" si="13"/>
        <v>263046.96822825755</v>
      </c>
      <c r="T60" s="59">
        <v>0</v>
      </c>
      <c r="U60" s="60">
        <v>26.970070287999999</v>
      </c>
      <c r="V60" s="60">
        <v>65.208413730999993</v>
      </c>
      <c r="W60" s="60">
        <v>7.82151598005</v>
      </c>
      <c r="X60" s="61"/>
    </row>
    <row r="61" spans="1:24" s="62" customFormat="1" ht="27.75" customHeight="1" x14ac:dyDescent="0.25">
      <c r="A61" s="50">
        <v>48</v>
      </c>
      <c r="B61" s="51" t="s">
        <v>74</v>
      </c>
      <c r="C61" s="52">
        <v>68</v>
      </c>
      <c r="D61" s="53">
        <v>40814</v>
      </c>
      <c r="E61" s="28" t="s">
        <v>183</v>
      </c>
      <c r="F61" s="28" t="s">
        <v>192</v>
      </c>
      <c r="G61" s="55">
        <v>3</v>
      </c>
      <c r="H61" s="55">
        <v>3</v>
      </c>
      <c r="I61" s="56">
        <v>173.5</v>
      </c>
      <c r="J61" s="52">
        <v>1</v>
      </c>
      <c r="K61" s="52">
        <v>0</v>
      </c>
      <c r="L61" s="52">
        <v>1</v>
      </c>
      <c r="M61" s="56">
        <v>42</v>
      </c>
      <c r="N61" s="55">
        <v>0</v>
      </c>
      <c r="O61" s="52">
        <v>42</v>
      </c>
      <c r="P61" s="57">
        <v>1453200</v>
      </c>
      <c r="Q61" s="57">
        <f t="shared" si="11"/>
        <v>391929.06142521597</v>
      </c>
      <c r="R61" s="57">
        <f t="shared" si="12"/>
        <v>947608.66833889182</v>
      </c>
      <c r="S61" s="58">
        <f t="shared" si="13"/>
        <v>113662.2702220866</v>
      </c>
      <c r="T61" s="59">
        <v>0</v>
      </c>
      <c r="U61" s="60">
        <v>26.970070287999999</v>
      </c>
      <c r="V61" s="60">
        <v>65.208413730999993</v>
      </c>
      <c r="W61" s="60">
        <v>7.82151598005</v>
      </c>
      <c r="X61" s="61">
        <f t="shared" si="6"/>
        <v>99.99999999904999</v>
      </c>
    </row>
    <row r="62" spans="1:24" s="62" customFormat="1" x14ac:dyDescent="0.25">
      <c r="A62" s="50">
        <v>49</v>
      </c>
      <c r="B62" s="51" t="s">
        <v>77</v>
      </c>
      <c r="C62" s="52">
        <v>62</v>
      </c>
      <c r="D62" s="53">
        <v>40389</v>
      </c>
      <c r="E62" s="28" t="s">
        <v>183</v>
      </c>
      <c r="F62" s="28" t="s">
        <v>192</v>
      </c>
      <c r="G62" s="55">
        <v>9</v>
      </c>
      <c r="H62" s="55">
        <v>9</v>
      </c>
      <c r="I62" s="56">
        <v>524.79999999999995</v>
      </c>
      <c r="J62" s="52">
        <v>4</v>
      </c>
      <c r="K62" s="52">
        <v>0</v>
      </c>
      <c r="L62" s="52">
        <v>4</v>
      </c>
      <c r="M62" s="56">
        <v>195.3</v>
      </c>
      <c r="N62" s="55">
        <v>0</v>
      </c>
      <c r="O62" s="52">
        <v>195.3</v>
      </c>
      <c r="P62" s="57">
        <v>6757380</v>
      </c>
      <c r="Q62" s="57">
        <f t="shared" si="11"/>
        <v>1822470.1356272541</v>
      </c>
      <c r="R62" s="57">
        <f t="shared" si="12"/>
        <v>4406380.3077758476</v>
      </c>
      <c r="S62" s="58">
        <f t="shared" si="13"/>
        <v>528529.55653270264</v>
      </c>
      <c r="T62" s="59">
        <v>0</v>
      </c>
      <c r="U62" s="60">
        <v>26.970070287999999</v>
      </c>
      <c r="V62" s="60">
        <v>65.208413730999993</v>
      </c>
      <c r="W62" s="60">
        <v>7.82151598005</v>
      </c>
      <c r="X62" s="61">
        <f t="shared" si="6"/>
        <v>99.99999999904999</v>
      </c>
    </row>
    <row r="63" spans="1:24" s="62" customFormat="1" x14ac:dyDescent="0.25">
      <c r="A63" s="84">
        <v>50</v>
      </c>
      <c r="B63" s="51" t="s">
        <v>189</v>
      </c>
      <c r="C63" s="55">
        <v>111</v>
      </c>
      <c r="D63" s="53">
        <v>40072</v>
      </c>
      <c r="E63" s="28" t="s">
        <v>183</v>
      </c>
      <c r="F63" s="28" t="s">
        <v>192</v>
      </c>
      <c r="G63" s="55">
        <v>6</v>
      </c>
      <c r="H63" s="55">
        <v>6</v>
      </c>
      <c r="I63" s="56">
        <v>44.9</v>
      </c>
      <c r="J63" s="55">
        <v>2</v>
      </c>
      <c r="K63" s="55">
        <v>0</v>
      </c>
      <c r="L63" s="55">
        <v>2</v>
      </c>
      <c r="M63" s="56">
        <v>44.9</v>
      </c>
      <c r="N63" s="55">
        <v>0</v>
      </c>
      <c r="O63" s="55">
        <v>44.9</v>
      </c>
      <c r="P63" s="57">
        <v>1553540</v>
      </c>
      <c r="Q63" s="34">
        <f t="shared" si="11"/>
        <v>418990.82995219523</v>
      </c>
      <c r="R63" s="34">
        <f t="shared" si="12"/>
        <v>1013038.7906765772</v>
      </c>
      <c r="S63" s="35">
        <f t="shared" si="13"/>
        <v>121510.37935646877</v>
      </c>
      <c r="T63" s="59">
        <v>0</v>
      </c>
      <c r="U63" s="60">
        <v>26.970070287999999</v>
      </c>
      <c r="V63" s="60">
        <v>65.208413730999993</v>
      </c>
      <c r="W63" s="60">
        <v>7.82151598005</v>
      </c>
      <c r="X63" s="61"/>
    </row>
    <row r="64" spans="1:24" s="62" customFormat="1" x14ac:dyDescent="0.25">
      <c r="A64" s="50">
        <v>51</v>
      </c>
      <c r="B64" s="51" t="s">
        <v>78</v>
      </c>
      <c r="C64" s="52">
        <v>7</v>
      </c>
      <c r="D64" s="53">
        <v>40571</v>
      </c>
      <c r="E64" s="28" t="s">
        <v>183</v>
      </c>
      <c r="F64" s="28" t="s">
        <v>192</v>
      </c>
      <c r="G64" s="55">
        <v>7</v>
      </c>
      <c r="H64" s="55">
        <v>7</v>
      </c>
      <c r="I64" s="56">
        <v>464.5</v>
      </c>
      <c r="J64" s="52">
        <v>4</v>
      </c>
      <c r="K64" s="52">
        <v>3</v>
      </c>
      <c r="L64" s="52">
        <v>1</v>
      </c>
      <c r="M64" s="56">
        <v>190.7</v>
      </c>
      <c r="N64" s="55">
        <v>167.8</v>
      </c>
      <c r="O64" s="52">
        <v>22.9</v>
      </c>
      <c r="P64" s="57">
        <v>6598220</v>
      </c>
      <c r="Q64" s="57">
        <f t="shared" si="11"/>
        <v>1779544.5717568735</v>
      </c>
      <c r="R64" s="57">
        <f t="shared" si="12"/>
        <v>4302594.5964815877</v>
      </c>
      <c r="S64" s="58">
        <f t="shared" si="13"/>
        <v>516080.83169885509</v>
      </c>
      <c r="T64" s="58">
        <v>0</v>
      </c>
      <c r="U64" s="60">
        <v>26.970070287999999</v>
      </c>
      <c r="V64" s="60">
        <v>65.208413730999993</v>
      </c>
      <c r="W64" s="60">
        <v>7.82151598005</v>
      </c>
      <c r="X64" s="61">
        <f t="shared" si="6"/>
        <v>99.99999999904999</v>
      </c>
    </row>
    <row r="65" spans="1:24" s="62" customFormat="1" x14ac:dyDescent="0.25">
      <c r="A65" s="50">
        <v>52</v>
      </c>
      <c r="B65" s="51" t="s">
        <v>79</v>
      </c>
      <c r="C65" s="52">
        <v>93</v>
      </c>
      <c r="D65" s="53">
        <v>40840</v>
      </c>
      <c r="E65" s="28" t="s">
        <v>183</v>
      </c>
      <c r="F65" s="28" t="s">
        <v>192</v>
      </c>
      <c r="G65" s="55">
        <v>21</v>
      </c>
      <c r="H65" s="55">
        <v>21</v>
      </c>
      <c r="I65" s="56">
        <v>461.5</v>
      </c>
      <c r="J65" s="52">
        <v>7</v>
      </c>
      <c r="K65" s="52">
        <v>5</v>
      </c>
      <c r="L65" s="52">
        <v>2</v>
      </c>
      <c r="M65" s="56">
        <v>397.8</v>
      </c>
      <c r="N65" s="55">
        <v>282.39999999999998</v>
      </c>
      <c r="O65" s="52">
        <v>115.4</v>
      </c>
      <c r="P65" s="57">
        <v>13763880</v>
      </c>
      <c r="Q65" s="57">
        <f t="shared" si="11"/>
        <v>3712128.1103559746</v>
      </c>
      <c r="R65" s="57">
        <f t="shared" si="12"/>
        <v>8975207.8158383612</v>
      </c>
      <c r="S65" s="58">
        <f t="shared" si="13"/>
        <v>1076544.0736749058</v>
      </c>
      <c r="T65" s="59">
        <v>0</v>
      </c>
      <c r="U65" s="60">
        <v>26.970070287999999</v>
      </c>
      <c r="V65" s="60">
        <v>65.208413730999993</v>
      </c>
      <c r="W65" s="60">
        <v>7.82151598005</v>
      </c>
      <c r="X65" s="61">
        <f t="shared" si="6"/>
        <v>99.99999999904999</v>
      </c>
    </row>
    <row r="66" spans="1:24" s="62" customFormat="1" x14ac:dyDescent="0.25">
      <c r="A66" s="84">
        <v>53</v>
      </c>
      <c r="B66" s="51" t="s">
        <v>80</v>
      </c>
      <c r="C66" s="52">
        <v>43</v>
      </c>
      <c r="D66" s="53">
        <v>40652</v>
      </c>
      <c r="E66" s="28" t="s">
        <v>183</v>
      </c>
      <c r="F66" s="28" t="s">
        <v>192</v>
      </c>
      <c r="G66" s="55">
        <v>21</v>
      </c>
      <c r="H66" s="55">
        <v>21</v>
      </c>
      <c r="I66" s="56">
        <v>480.5</v>
      </c>
      <c r="J66" s="52">
        <v>8</v>
      </c>
      <c r="K66" s="52">
        <v>4</v>
      </c>
      <c r="L66" s="52">
        <v>4</v>
      </c>
      <c r="M66" s="56">
        <v>480.5</v>
      </c>
      <c r="N66" s="55">
        <v>293</v>
      </c>
      <c r="O66" s="52">
        <v>187.5</v>
      </c>
      <c r="P66" s="57">
        <v>16625300</v>
      </c>
      <c r="Q66" s="34">
        <f t="shared" si="11"/>
        <v>4483855.0955908634</v>
      </c>
      <c r="R66" s="34">
        <f t="shared" si="12"/>
        <v>10841094.408019941</v>
      </c>
      <c r="S66" s="35">
        <f t="shared" si="13"/>
        <v>1300350.4962312528</v>
      </c>
      <c r="T66" s="58">
        <v>0</v>
      </c>
      <c r="U66" s="60">
        <v>26.970070287999999</v>
      </c>
      <c r="V66" s="60">
        <v>65.208413730999993</v>
      </c>
      <c r="W66" s="60">
        <v>7.82151598005</v>
      </c>
      <c r="X66" s="61">
        <f t="shared" si="6"/>
        <v>99.99999999904999</v>
      </c>
    </row>
    <row r="67" spans="1:24" s="62" customFormat="1" x14ac:dyDescent="0.25">
      <c r="A67" s="50">
        <v>54</v>
      </c>
      <c r="B67" s="51" t="s">
        <v>81</v>
      </c>
      <c r="C67" s="52">
        <v>41</v>
      </c>
      <c r="D67" s="53">
        <v>40324</v>
      </c>
      <c r="E67" s="28" t="s">
        <v>183</v>
      </c>
      <c r="F67" s="28" t="s">
        <v>192</v>
      </c>
      <c r="G67" s="55">
        <v>15</v>
      </c>
      <c r="H67" s="55">
        <v>15</v>
      </c>
      <c r="I67" s="56">
        <v>488.7</v>
      </c>
      <c r="J67" s="52">
        <v>8</v>
      </c>
      <c r="K67" s="52">
        <v>7</v>
      </c>
      <c r="L67" s="52">
        <v>1</v>
      </c>
      <c r="M67" s="56">
        <v>420.1</v>
      </c>
      <c r="N67" s="55">
        <v>366.4</v>
      </c>
      <c r="O67" s="52">
        <v>53.7</v>
      </c>
      <c r="P67" s="57">
        <v>14535460</v>
      </c>
      <c r="Q67" s="57">
        <f t="shared" si="11"/>
        <v>3920223.7786841244</v>
      </c>
      <c r="R67" s="57">
        <f t="shared" si="12"/>
        <v>9478342.8945040125</v>
      </c>
      <c r="S67" s="58">
        <f t="shared" si="13"/>
        <v>1136893.3266737757</v>
      </c>
      <c r="T67" s="59">
        <v>0</v>
      </c>
      <c r="U67" s="60">
        <v>26.970070287999999</v>
      </c>
      <c r="V67" s="60">
        <v>65.208413730999993</v>
      </c>
      <c r="W67" s="60">
        <v>7.82151598005</v>
      </c>
      <c r="X67" s="61">
        <f t="shared" si="6"/>
        <v>99.99999999904999</v>
      </c>
    </row>
    <row r="68" spans="1:24" s="62" customFormat="1" ht="24.75" customHeight="1" x14ac:dyDescent="0.25">
      <c r="A68" s="50">
        <v>55</v>
      </c>
      <c r="B68" s="51" t="s">
        <v>94</v>
      </c>
      <c r="C68" s="52">
        <v>25</v>
      </c>
      <c r="D68" s="53">
        <v>40277</v>
      </c>
      <c r="E68" s="28" t="s">
        <v>183</v>
      </c>
      <c r="F68" s="28" t="s">
        <v>192</v>
      </c>
      <c r="G68" s="55">
        <v>13</v>
      </c>
      <c r="H68" s="55">
        <v>13</v>
      </c>
      <c r="I68" s="56">
        <v>410.89</v>
      </c>
      <c r="J68" s="52">
        <v>6</v>
      </c>
      <c r="K68" s="52">
        <v>4</v>
      </c>
      <c r="L68" s="52">
        <v>2</v>
      </c>
      <c r="M68" s="56">
        <v>287.44</v>
      </c>
      <c r="N68" s="55">
        <v>190.11</v>
      </c>
      <c r="O68" s="52">
        <v>97.33</v>
      </c>
      <c r="P68" s="57">
        <v>9945424</v>
      </c>
      <c r="Q68" s="57">
        <f t="shared" si="11"/>
        <v>2682287.8432396208</v>
      </c>
      <c r="R68" s="57">
        <f t="shared" si="12"/>
        <v>6485253.2292221691</v>
      </c>
      <c r="S68" s="58">
        <f t="shared" si="13"/>
        <v>777882.92744372785</v>
      </c>
      <c r="T68" s="58">
        <v>0</v>
      </c>
      <c r="U68" s="60">
        <v>26.970070287999999</v>
      </c>
      <c r="V68" s="60">
        <v>65.208413730999993</v>
      </c>
      <c r="W68" s="60">
        <v>7.82151598005</v>
      </c>
      <c r="X68" s="61">
        <f t="shared" si="6"/>
        <v>99.99999999904999</v>
      </c>
    </row>
    <row r="69" spans="1:24" s="62" customFormat="1" ht="26.25" customHeight="1" x14ac:dyDescent="0.25">
      <c r="A69" s="84">
        <v>56</v>
      </c>
      <c r="B69" s="51" t="s">
        <v>95</v>
      </c>
      <c r="C69" s="52">
        <v>88</v>
      </c>
      <c r="D69" s="53">
        <v>40836</v>
      </c>
      <c r="E69" s="28" t="s">
        <v>183</v>
      </c>
      <c r="F69" s="28" t="s">
        <v>192</v>
      </c>
      <c r="G69" s="55">
        <v>19</v>
      </c>
      <c r="H69" s="55">
        <v>19</v>
      </c>
      <c r="I69" s="56">
        <v>332</v>
      </c>
      <c r="J69" s="52">
        <v>8</v>
      </c>
      <c r="K69" s="52">
        <v>3</v>
      </c>
      <c r="L69" s="52">
        <v>5</v>
      </c>
      <c r="M69" s="56">
        <v>332</v>
      </c>
      <c r="N69" s="55">
        <v>127.2</v>
      </c>
      <c r="O69" s="52">
        <v>204.8</v>
      </c>
      <c r="P69" s="57">
        <v>11487200</v>
      </c>
      <c r="Q69" s="34">
        <f t="shared" si="11"/>
        <v>3098105.9141231356</v>
      </c>
      <c r="R69" s="34">
        <f t="shared" si="12"/>
        <v>7490620.9021074306</v>
      </c>
      <c r="S69" s="35">
        <f t="shared" si="13"/>
        <v>898473.18366030371</v>
      </c>
      <c r="T69" s="59">
        <v>0</v>
      </c>
      <c r="U69" s="60">
        <v>26.970070287999999</v>
      </c>
      <c r="V69" s="60">
        <v>65.208413730999993</v>
      </c>
      <c r="W69" s="60">
        <v>7.82151598005</v>
      </c>
      <c r="X69" s="61">
        <f t="shared" si="6"/>
        <v>99.99999999904999</v>
      </c>
    </row>
    <row r="70" spans="1:24" s="62" customFormat="1" x14ac:dyDescent="0.25">
      <c r="A70" s="50">
        <v>57</v>
      </c>
      <c r="B70" s="51" t="s">
        <v>82</v>
      </c>
      <c r="C70" s="52">
        <v>170</v>
      </c>
      <c r="D70" s="53">
        <v>40164</v>
      </c>
      <c r="E70" s="28" t="s">
        <v>183</v>
      </c>
      <c r="F70" s="28" t="s">
        <v>192</v>
      </c>
      <c r="G70" s="55">
        <v>6</v>
      </c>
      <c r="H70" s="55">
        <v>6</v>
      </c>
      <c r="I70" s="56">
        <v>107.6</v>
      </c>
      <c r="J70" s="52">
        <v>4</v>
      </c>
      <c r="K70" s="52">
        <v>0</v>
      </c>
      <c r="L70" s="52">
        <v>4</v>
      </c>
      <c r="M70" s="56">
        <v>107.6</v>
      </c>
      <c r="N70" s="55">
        <v>0</v>
      </c>
      <c r="O70" s="52">
        <v>107.6</v>
      </c>
      <c r="P70" s="57">
        <v>3722960</v>
      </c>
      <c r="Q70" s="57">
        <f t="shared" si="11"/>
        <v>1004084.9287941247</v>
      </c>
      <c r="R70" s="57">
        <f t="shared" si="12"/>
        <v>2427683.1598396371</v>
      </c>
      <c r="S70" s="58">
        <f t="shared" si="13"/>
        <v>291191.91133086948</v>
      </c>
      <c r="T70" s="58">
        <v>0</v>
      </c>
      <c r="U70" s="60">
        <v>26.970070287999999</v>
      </c>
      <c r="V70" s="60">
        <v>65.208413730999993</v>
      </c>
      <c r="W70" s="60">
        <v>7.82151598005</v>
      </c>
      <c r="X70" s="61">
        <f t="shared" si="6"/>
        <v>99.99999999904999</v>
      </c>
    </row>
    <row r="71" spans="1:24" s="62" customFormat="1" x14ac:dyDescent="0.25">
      <c r="A71" s="50">
        <v>58</v>
      </c>
      <c r="B71" s="51" t="s">
        <v>83</v>
      </c>
      <c r="C71" s="52">
        <v>19</v>
      </c>
      <c r="D71" s="53">
        <v>40585</v>
      </c>
      <c r="E71" s="28" t="s">
        <v>183</v>
      </c>
      <c r="F71" s="28" t="s">
        <v>192</v>
      </c>
      <c r="G71" s="55">
        <v>22</v>
      </c>
      <c r="H71" s="55">
        <v>22</v>
      </c>
      <c r="I71" s="56">
        <v>478.9</v>
      </c>
      <c r="J71" s="52">
        <v>9</v>
      </c>
      <c r="K71" s="52">
        <v>3</v>
      </c>
      <c r="L71" s="52">
        <v>6</v>
      </c>
      <c r="M71" s="56">
        <v>478.9</v>
      </c>
      <c r="N71" s="55">
        <v>120</v>
      </c>
      <c r="O71" s="52">
        <v>358.9</v>
      </c>
      <c r="P71" s="57">
        <v>16569940</v>
      </c>
      <c r="Q71" s="57">
        <f t="shared" si="11"/>
        <v>4468924.4646794274</v>
      </c>
      <c r="R71" s="57">
        <f t="shared" si="12"/>
        <v>10804995.030178461</v>
      </c>
      <c r="S71" s="58">
        <f t="shared" si="13"/>
        <v>1296020.5049846969</v>
      </c>
      <c r="T71" s="59">
        <v>0</v>
      </c>
      <c r="U71" s="60">
        <v>26.970070287999999</v>
      </c>
      <c r="V71" s="60">
        <v>65.208413730999993</v>
      </c>
      <c r="W71" s="60">
        <v>7.82151598005</v>
      </c>
      <c r="X71" s="61">
        <f t="shared" si="6"/>
        <v>99.99999999904999</v>
      </c>
    </row>
    <row r="72" spans="1:24" s="62" customFormat="1" x14ac:dyDescent="0.25">
      <c r="A72" s="84">
        <v>59</v>
      </c>
      <c r="B72" s="51" t="s">
        <v>84</v>
      </c>
      <c r="C72" s="52">
        <v>55</v>
      </c>
      <c r="D72" s="53">
        <v>40667</v>
      </c>
      <c r="E72" s="28" t="s">
        <v>183</v>
      </c>
      <c r="F72" s="28" t="s">
        <v>192</v>
      </c>
      <c r="G72" s="55">
        <v>42</v>
      </c>
      <c r="H72" s="55">
        <v>42</v>
      </c>
      <c r="I72" s="56">
        <v>738</v>
      </c>
      <c r="J72" s="52">
        <v>12</v>
      </c>
      <c r="K72" s="52">
        <v>5</v>
      </c>
      <c r="L72" s="52">
        <v>7</v>
      </c>
      <c r="M72" s="56">
        <v>738</v>
      </c>
      <c r="N72" s="55">
        <v>321</v>
      </c>
      <c r="O72" s="52">
        <v>417</v>
      </c>
      <c r="P72" s="57">
        <v>25534800</v>
      </c>
      <c r="Q72" s="34">
        <f t="shared" si="11"/>
        <v>6886753.5079002241</v>
      </c>
      <c r="R72" s="34">
        <f t="shared" si="12"/>
        <v>16650838.029383386</v>
      </c>
      <c r="S72" s="35">
        <f t="shared" si="13"/>
        <v>1997208.4624738074</v>
      </c>
      <c r="T72" s="58">
        <v>0</v>
      </c>
      <c r="U72" s="60">
        <v>26.970070287999999</v>
      </c>
      <c r="V72" s="60">
        <v>65.208413730999993</v>
      </c>
      <c r="W72" s="60">
        <v>7.82151598005</v>
      </c>
      <c r="X72" s="61">
        <f t="shared" si="6"/>
        <v>99.99999999904999</v>
      </c>
    </row>
    <row r="73" spans="1:24" s="62" customFormat="1" x14ac:dyDescent="0.25">
      <c r="A73" s="50">
        <v>60</v>
      </c>
      <c r="B73" s="51" t="s">
        <v>85</v>
      </c>
      <c r="C73" s="52">
        <v>13</v>
      </c>
      <c r="D73" s="53">
        <v>40571</v>
      </c>
      <c r="E73" s="28" t="s">
        <v>183</v>
      </c>
      <c r="F73" s="28" t="s">
        <v>192</v>
      </c>
      <c r="G73" s="55">
        <v>16</v>
      </c>
      <c r="H73" s="55">
        <v>16</v>
      </c>
      <c r="I73" s="56">
        <v>470.5</v>
      </c>
      <c r="J73" s="52">
        <v>6</v>
      </c>
      <c r="K73" s="52">
        <v>1</v>
      </c>
      <c r="L73" s="52">
        <v>5</v>
      </c>
      <c r="M73" s="56">
        <v>352.9</v>
      </c>
      <c r="N73" s="55">
        <v>65.599999999999994</v>
      </c>
      <c r="O73" s="52">
        <v>287.3</v>
      </c>
      <c r="P73" s="57">
        <v>12210340</v>
      </c>
      <c r="Q73" s="57">
        <f t="shared" si="11"/>
        <v>3293137.2804037794</v>
      </c>
      <c r="R73" s="57">
        <f t="shared" si="12"/>
        <v>7962169.0251617851</v>
      </c>
      <c r="S73" s="58">
        <f t="shared" si="13"/>
        <v>955033.69431843713</v>
      </c>
      <c r="T73" s="59">
        <v>0</v>
      </c>
      <c r="U73" s="60">
        <v>26.970070287999999</v>
      </c>
      <c r="V73" s="60">
        <v>65.208413730999993</v>
      </c>
      <c r="W73" s="60">
        <v>7.82151598005</v>
      </c>
      <c r="X73" s="61">
        <f t="shared" si="6"/>
        <v>99.99999999904999</v>
      </c>
    </row>
    <row r="74" spans="1:24" s="62" customFormat="1" x14ac:dyDescent="0.25">
      <c r="A74" s="50">
        <v>61</v>
      </c>
      <c r="B74" s="51" t="s">
        <v>86</v>
      </c>
      <c r="C74" s="52">
        <v>40</v>
      </c>
      <c r="D74" s="53">
        <v>40324</v>
      </c>
      <c r="E74" s="28" t="s">
        <v>183</v>
      </c>
      <c r="F74" s="28" t="s">
        <v>192</v>
      </c>
      <c r="G74" s="55">
        <v>26</v>
      </c>
      <c r="H74" s="55">
        <v>26</v>
      </c>
      <c r="I74" s="56">
        <v>377.7</v>
      </c>
      <c r="J74" s="52">
        <v>10</v>
      </c>
      <c r="K74" s="52">
        <v>4</v>
      </c>
      <c r="L74" s="52">
        <v>6</v>
      </c>
      <c r="M74" s="56">
        <v>377.7</v>
      </c>
      <c r="N74" s="55">
        <v>139.19999999999999</v>
      </c>
      <c r="O74" s="52">
        <v>238.5</v>
      </c>
      <c r="P74" s="57">
        <v>13068420</v>
      </c>
      <c r="Q74" s="57">
        <f t="shared" si="11"/>
        <v>3524562.0595310498</v>
      </c>
      <c r="R74" s="57">
        <f t="shared" si="12"/>
        <v>8521709.3817047495</v>
      </c>
      <c r="S74" s="58">
        <f t="shared" si="13"/>
        <v>1022148.5586400501</v>
      </c>
      <c r="T74" s="58">
        <v>0</v>
      </c>
      <c r="U74" s="60">
        <v>26.970070287999999</v>
      </c>
      <c r="V74" s="60">
        <v>65.208413730999993</v>
      </c>
      <c r="W74" s="60">
        <v>7.82151598005</v>
      </c>
      <c r="X74" s="61">
        <f t="shared" si="6"/>
        <v>99.99999999904999</v>
      </c>
    </row>
    <row r="75" spans="1:24" s="62" customFormat="1" x14ac:dyDescent="0.25">
      <c r="A75" s="84">
        <v>62</v>
      </c>
      <c r="B75" s="51" t="s">
        <v>118</v>
      </c>
      <c r="C75" s="52">
        <v>106</v>
      </c>
      <c r="D75" s="53">
        <v>40072</v>
      </c>
      <c r="E75" s="28" t="s">
        <v>183</v>
      </c>
      <c r="F75" s="28" t="s">
        <v>192</v>
      </c>
      <c r="G75" s="55">
        <v>24</v>
      </c>
      <c r="H75" s="55">
        <v>24</v>
      </c>
      <c r="I75" s="56">
        <v>567.85</v>
      </c>
      <c r="J75" s="52">
        <v>9</v>
      </c>
      <c r="K75" s="52">
        <v>1</v>
      </c>
      <c r="L75" s="52">
        <v>8</v>
      </c>
      <c r="M75" s="56">
        <v>501.29</v>
      </c>
      <c r="N75" s="55">
        <v>78.400000000000006</v>
      </c>
      <c r="O75" s="52">
        <v>422.89</v>
      </c>
      <c r="P75" s="57">
        <v>17344634</v>
      </c>
      <c r="Q75" s="34">
        <f t="shared" si="11"/>
        <v>4677859.9809963461</v>
      </c>
      <c r="R75" s="34">
        <f t="shared" si="12"/>
        <v>11310160.698847694</v>
      </c>
      <c r="S75" s="35">
        <f t="shared" si="13"/>
        <v>1356613.3199911856</v>
      </c>
      <c r="T75" s="58">
        <v>0</v>
      </c>
      <c r="U75" s="60">
        <v>26.970070287999999</v>
      </c>
      <c r="V75" s="60">
        <v>65.208413730999993</v>
      </c>
      <c r="W75" s="60">
        <v>7.82151598005</v>
      </c>
      <c r="X75" s="61">
        <f t="shared" si="6"/>
        <v>99.99999999904999</v>
      </c>
    </row>
    <row r="76" spans="1:24" s="62" customFormat="1" x14ac:dyDescent="0.25">
      <c r="A76" s="50">
        <v>63</v>
      </c>
      <c r="B76" s="51" t="s">
        <v>87</v>
      </c>
      <c r="C76" s="52">
        <v>126</v>
      </c>
      <c r="D76" s="53">
        <v>40507</v>
      </c>
      <c r="E76" s="28" t="s">
        <v>183</v>
      </c>
      <c r="F76" s="28" t="s">
        <v>192</v>
      </c>
      <c r="G76" s="55">
        <v>21</v>
      </c>
      <c r="H76" s="55">
        <v>21</v>
      </c>
      <c r="I76" s="56">
        <v>519.1</v>
      </c>
      <c r="J76" s="52">
        <v>9</v>
      </c>
      <c r="K76" s="52">
        <v>2</v>
      </c>
      <c r="L76" s="52">
        <v>7</v>
      </c>
      <c r="M76" s="56">
        <v>498.3</v>
      </c>
      <c r="N76" s="55">
        <v>195.6</v>
      </c>
      <c r="O76" s="52">
        <v>302.7</v>
      </c>
      <c r="P76" s="57">
        <v>17241180</v>
      </c>
      <c r="Q76" s="57">
        <f t="shared" si="11"/>
        <v>4649958.3644805979</v>
      </c>
      <c r="R76" s="57">
        <f t="shared" si="12"/>
        <v>11242699.986506425</v>
      </c>
      <c r="S76" s="58">
        <f t="shared" si="13"/>
        <v>1348521.6488491846</v>
      </c>
      <c r="T76" s="59">
        <v>0</v>
      </c>
      <c r="U76" s="60">
        <v>26.970070287999999</v>
      </c>
      <c r="V76" s="60">
        <v>65.208413730999993</v>
      </c>
      <c r="W76" s="60">
        <v>7.82151598005</v>
      </c>
      <c r="X76" s="61">
        <f t="shared" si="6"/>
        <v>99.99999999904999</v>
      </c>
    </row>
    <row r="77" spans="1:24" s="69" customFormat="1" ht="21" customHeight="1" x14ac:dyDescent="0.25">
      <c r="A77" s="104" t="s">
        <v>29</v>
      </c>
      <c r="B77" s="104"/>
      <c r="C77" s="63" t="s">
        <v>27</v>
      </c>
      <c r="D77" s="64" t="s">
        <v>27</v>
      </c>
      <c r="E77" s="65" t="s">
        <v>27</v>
      </c>
      <c r="F77" s="65" t="s">
        <v>27</v>
      </c>
      <c r="G77" s="66">
        <f t="shared" ref="G77:S77" si="20">SUM(G78:G152)</f>
        <v>812</v>
      </c>
      <c r="H77" s="66">
        <f t="shared" si="20"/>
        <v>812</v>
      </c>
      <c r="I77" s="67">
        <f t="shared" si="20"/>
        <v>21826.880000000001</v>
      </c>
      <c r="J77" s="66">
        <f t="shared" si="20"/>
        <v>395</v>
      </c>
      <c r="K77" s="66">
        <f t="shared" si="20"/>
        <v>157</v>
      </c>
      <c r="L77" s="66">
        <f t="shared" si="20"/>
        <v>238</v>
      </c>
      <c r="M77" s="67">
        <f t="shared" si="20"/>
        <v>17928.269999999997</v>
      </c>
      <c r="N77" s="67">
        <f t="shared" si="20"/>
        <v>7549.0400000000009</v>
      </c>
      <c r="O77" s="67">
        <f t="shared" si="20"/>
        <v>10379.229999999998</v>
      </c>
      <c r="P77" s="67">
        <f t="shared" si="20"/>
        <v>620318142</v>
      </c>
      <c r="Q77" s="67">
        <f t="shared" si="20"/>
        <v>170372937.39969069</v>
      </c>
      <c r="R77" s="67">
        <f t="shared" si="20"/>
        <v>401426921.99694014</v>
      </c>
      <c r="S77" s="67">
        <f t="shared" si="20"/>
        <v>48518282.597165912</v>
      </c>
      <c r="T77" s="44">
        <v>0</v>
      </c>
      <c r="U77" s="68">
        <f>SUM(Q77:S77)</f>
        <v>620318141.99379671</v>
      </c>
      <c r="V77" s="46"/>
      <c r="W77" s="46"/>
      <c r="X77" s="47"/>
    </row>
    <row r="78" spans="1:24" s="62" customFormat="1" ht="24" customHeight="1" x14ac:dyDescent="0.25">
      <c r="A78" s="50">
        <v>1</v>
      </c>
      <c r="B78" s="51" t="s">
        <v>91</v>
      </c>
      <c r="C78" s="52">
        <v>8</v>
      </c>
      <c r="D78" s="53">
        <v>39520</v>
      </c>
      <c r="E78" s="54" t="s">
        <v>184</v>
      </c>
      <c r="F78" s="54" t="s">
        <v>191</v>
      </c>
      <c r="G78" s="55">
        <v>11</v>
      </c>
      <c r="H78" s="55">
        <v>11</v>
      </c>
      <c r="I78" s="56">
        <v>217.5</v>
      </c>
      <c r="J78" s="52">
        <v>4</v>
      </c>
      <c r="K78" s="52">
        <v>2</v>
      </c>
      <c r="L78" s="52">
        <v>2</v>
      </c>
      <c r="M78" s="56">
        <v>176.8</v>
      </c>
      <c r="N78" s="55">
        <v>70</v>
      </c>
      <c r="O78" s="52">
        <v>106.8</v>
      </c>
      <c r="P78" s="57">
        <f t="shared" ref="P78:P138" si="21">SUM(M78*34600)</f>
        <v>6117280</v>
      </c>
      <c r="Q78" s="57">
        <f t="shared" ref="Q78:Q138" si="22">SUM(P78*U78)/100</f>
        <v>1680136.1945277103</v>
      </c>
      <c r="R78" s="57">
        <f t="shared" ref="R78:R138" si="23">SUM(P78*V78)/100</f>
        <v>3958679.7727309461</v>
      </c>
      <c r="S78" s="58">
        <f t="shared" ref="S78:S138" si="24">SUM(P78*W78)/100</f>
        <v>478464.03268017119</v>
      </c>
      <c r="T78" s="58">
        <v>0</v>
      </c>
      <c r="U78" s="60">
        <v>27.465412643000001</v>
      </c>
      <c r="V78" s="60">
        <v>64.713071377000006</v>
      </c>
      <c r="W78" s="60">
        <v>7.821515979</v>
      </c>
      <c r="X78" s="61">
        <f t="shared" ref="X78:X141" si="25">SUM(U78+W78+V78)</f>
        <v>99.999999999000011</v>
      </c>
    </row>
    <row r="79" spans="1:24" s="62" customFormat="1" x14ac:dyDescent="0.25">
      <c r="A79" s="50">
        <v>2</v>
      </c>
      <c r="B79" s="51" t="s">
        <v>92</v>
      </c>
      <c r="C79" s="52">
        <v>127</v>
      </c>
      <c r="D79" s="53">
        <v>40081</v>
      </c>
      <c r="E79" s="54" t="s">
        <v>184</v>
      </c>
      <c r="F79" s="54" t="s">
        <v>191</v>
      </c>
      <c r="G79" s="55">
        <v>17</v>
      </c>
      <c r="H79" s="55">
        <v>17</v>
      </c>
      <c r="I79" s="56">
        <v>738.1</v>
      </c>
      <c r="J79" s="52">
        <v>10</v>
      </c>
      <c r="K79" s="52">
        <v>3</v>
      </c>
      <c r="L79" s="52">
        <v>7</v>
      </c>
      <c r="M79" s="56">
        <v>602.70000000000005</v>
      </c>
      <c r="N79" s="55">
        <v>177.7</v>
      </c>
      <c r="O79" s="52">
        <v>425</v>
      </c>
      <c r="P79" s="57">
        <f t="shared" si="21"/>
        <v>20853420</v>
      </c>
      <c r="Q79" s="57">
        <f t="shared" si="22"/>
        <v>5727477.8531778911</v>
      </c>
      <c r="R79" s="57">
        <f t="shared" si="23"/>
        <v>13494888.569145594</v>
      </c>
      <c r="S79" s="58">
        <f t="shared" si="24"/>
        <v>1631053.577467982</v>
      </c>
      <c r="T79" s="59">
        <v>0</v>
      </c>
      <c r="U79" s="60">
        <v>27.465412643000001</v>
      </c>
      <c r="V79" s="60">
        <v>64.713071377000006</v>
      </c>
      <c r="W79" s="60">
        <v>7.821515979</v>
      </c>
      <c r="X79" s="61">
        <f t="shared" si="25"/>
        <v>99.999999999000011</v>
      </c>
    </row>
    <row r="80" spans="1:24" s="62" customFormat="1" x14ac:dyDescent="0.25">
      <c r="A80" s="50">
        <v>3</v>
      </c>
      <c r="B80" s="51" t="s">
        <v>93</v>
      </c>
      <c r="C80" s="52">
        <v>184</v>
      </c>
      <c r="D80" s="53">
        <v>40164</v>
      </c>
      <c r="E80" s="54" t="s">
        <v>184</v>
      </c>
      <c r="F80" s="54" t="s">
        <v>191</v>
      </c>
      <c r="G80" s="55">
        <v>19</v>
      </c>
      <c r="H80" s="55">
        <v>19</v>
      </c>
      <c r="I80" s="56">
        <v>740.5</v>
      </c>
      <c r="J80" s="52">
        <v>8</v>
      </c>
      <c r="K80" s="52">
        <v>2</v>
      </c>
      <c r="L80" s="52">
        <v>6</v>
      </c>
      <c r="M80" s="56">
        <v>369.8</v>
      </c>
      <c r="N80" s="55">
        <v>135.80000000000001</v>
      </c>
      <c r="O80" s="52">
        <v>234</v>
      </c>
      <c r="P80" s="57">
        <f t="shared" si="21"/>
        <v>12795080</v>
      </c>
      <c r="Q80" s="57">
        <f t="shared" si="22"/>
        <v>3514221.5200019646</v>
      </c>
      <c r="R80" s="57">
        <f t="shared" si="23"/>
        <v>8280089.2531442521</v>
      </c>
      <c r="S80" s="58">
        <f t="shared" si="24"/>
        <v>1000769.2267258333</v>
      </c>
      <c r="T80" s="58">
        <v>0</v>
      </c>
      <c r="U80" s="60">
        <v>27.465412643000001</v>
      </c>
      <c r="V80" s="60">
        <v>64.713071377000006</v>
      </c>
      <c r="W80" s="60">
        <v>7.821515979</v>
      </c>
      <c r="X80" s="61">
        <f t="shared" si="25"/>
        <v>99.999999999000011</v>
      </c>
    </row>
    <row r="81" spans="1:24" s="62" customFormat="1" x14ac:dyDescent="0.25">
      <c r="A81" s="50">
        <v>4</v>
      </c>
      <c r="B81" s="51" t="s">
        <v>97</v>
      </c>
      <c r="C81" s="52">
        <v>45</v>
      </c>
      <c r="D81" s="53">
        <v>39624</v>
      </c>
      <c r="E81" s="54" t="s">
        <v>184</v>
      </c>
      <c r="F81" s="54" t="s">
        <v>191</v>
      </c>
      <c r="G81" s="55">
        <v>17</v>
      </c>
      <c r="H81" s="55">
        <v>17</v>
      </c>
      <c r="I81" s="56">
        <v>334.1</v>
      </c>
      <c r="J81" s="52">
        <v>8</v>
      </c>
      <c r="K81" s="52">
        <v>5</v>
      </c>
      <c r="L81" s="52">
        <v>3</v>
      </c>
      <c r="M81" s="56">
        <v>334.1</v>
      </c>
      <c r="N81" s="55">
        <v>195.2</v>
      </c>
      <c r="O81" s="52">
        <v>138.9</v>
      </c>
      <c r="P81" s="57">
        <f t="shared" si="21"/>
        <v>11559860</v>
      </c>
      <c r="Q81" s="57">
        <f t="shared" si="22"/>
        <v>3174963.2499531</v>
      </c>
      <c r="R81" s="57">
        <f t="shared" si="23"/>
        <v>7480740.4528812729</v>
      </c>
      <c r="S81" s="58">
        <f t="shared" si="24"/>
        <v>904156.29705002939</v>
      </c>
      <c r="T81" s="59">
        <v>0</v>
      </c>
      <c r="U81" s="60">
        <v>27.465412643000001</v>
      </c>
      <c r="V81" s="60">
        <v>64.713071377000006</v>
      </c>
      <c r="W81" s="60">
        <v>7.821515979</v>
      </c>
      <c r="X81" s="61">
        <f t="shared" si="25"/>
        <v>99.999999999000011</v>
      </c>
    </row>
    <row r="82" spans="1:24" s="62" customFormat="1" x14ac:dyDescent="0.25">
      <c r="A82" s="50">
        <v>5</v>
      </c>
      <c r="B82" s="51" t="s">
        <v>98</v>
      </c>
      <c r="C82" s="52">
        <v>168</v>
      </c>
      <c r="D82" s="53">
        <v>40164</v>
      </c>
      <c r="E82" s="54" t="s">
        <v>184</v>
      </c>
      <c r="F82" s="54" t="s">
        <v>191</v>
      </c>
      <c r="G82" s="55">
        <v>26</v>
      </c>
      <c r="H82" s="55">
        <v>26</v>
      </c>
      <c r="I82" s="56">
        <v>598.79999999999995</v>
      </c>
      <c r="J82" s="52">
        <v>12</v>
      </c>
      <c r="K82" s="52">
        <v>8</v>
      </c>
      <c r="L82" s="52">
        <v>4</v>
      </c>
      <c r="M82" s="56">
        <v>598.79999999999995</v>
      </c>
      <c r="N82" s="55">
        <v>394.7</v>
      </c>
      <c r="O82" s="52">
        <v>204.1</v>
      </c>
      <c r="P82" s="57">
        <f t="shared" si="21"/>
        <v>20718480</v>
      </c>
      <c r="Q82" s="57">
        <f t="shared" si="22"/>
        <v>5690416.0253574261</v>
      </c>
      <c r="R82" s="57">
        <f t="shared" si="23"/>
        <v>13407564.75062947</v>
      </c>
      <c r="S82" s="58">
        <f t="shared" si="24"/>
        <v>1620499.2238059193</v>
      </c>
      <c r="T82" s="58">
        <v>0</v>
      </c>
      <c r="U82" s="60">
        <v>27.465412643000001</v>
      </c>
      <c r="V82" s="60">
        <v>64.713071377000006</v>
      </c>
      <c r="W82" s="60">
        <v>7.821515979</v>
      </c>
      <c r="X82" s="61">
        <f t="shared" si="25"/>
        <v>99.999999999000011</v>
      </c>
    </row>
    <row r="83" spans="1:24" s="62" customFormat="1" x14ac:dyDescent="0.25">
      <c r="A83" s="50">
        <v>6</v>
      </c>
      <c r="B83" s="51" t="s">
        <v>99</v>
      </c>
      <c r="C83" s="52">
        <v>97</v>
      </c>
      <c r="D83" s="53">
        <v>40072</v>
      </c>
      <c r="E83" s="54" t="s">
        <v>184</v>
      </c>
      <c r="F83" s="54" t="s">
        <v>191</v>
      </c>
      <c r="G83" s="55">
        <v>25</v>
      </c>
      <c r="H83" s="55">
        <v>25</v>
      </c>
      <c r="I83" s="56">
        <v>563.29999999999995</v>
      </c>
      <c r="J83" s="52">
        <v>12</v>
      </c>
      <c r="K83" s="52">
        <v>6</v>
      </c>
      <c r="L83" s="52">
        <v>6</v>
      </c>
      <c r="M83" s="56">
        <v>526.79999999999995</v>
      </c>
      <c r="N83" s="55">
        <v>282</v>
      </c>
      <c r="O83" s="52">
        <v>244.8</v>
      </c>
      <c r="P83" s="57">
        <f t="shared" si="21"/>
        <v>18227280</v>
      </c>
      <c r="Q83" s="57">
        <f t="shared" si="22"/>
        <v>5006197.6655950109</v>
      </c>
      <c r="R83" s="57">
        <f t="shared" si="23"/>
        <v>11795432.716485646</v>
      </c>
      <c r="S83" s="58">
        <f t="shared" si="24"/>
        <v>1425649.6177370711</v>
      </c>
      <c r="T83" s="59">
        <v>0</v>
      </c>
      <c r="U83" s="60">
        <v>27.465412643000001</v>
      </c>
      <c r="V83" s="60">
        <v>64.713071377000006</v>
      </c>
      <c r="W83" s="60">
        <v>7.821515979</v>
      </c>
      <c r="X83" s="61">
        <f t="shared" si="25"/>
        <v>99.999999999000011</v>
      </c>
    </row>
    <row r="84" spans="1:24" s="62" customFormat="1" x14ac:dyDescent="0.25">
      <c r="A84" s="50">
        <v>7</v>
      </c>
      <c r="B84" s="51" t="s">
        <v>100</v>
      </c>
      <c r="C84" s="52">
        <v>83</v>
      </c>
      <c r="D84" s="53">
        <v>40408</v>
      </c>
      <c r="E84" s="54" t="s">
        <v>184</v>
      </c>
      <c r="F84" s="54" t="s">
        <v>191</v>
      </c>
      <c r="G84" s="55">
        <v>14</v>
      </c>
      <c r="H84" s="55">
        <v>14</v>
      </c>
      <c r="I84" s="56">
        <v>335.13</v>
      </c>
      <c r="J84" s="52">
        <v>8</v>
      </c>
      <c r="K84" s="52">
        <v>6</v>
      </c>
      <c r="L84" s="52">
        <v>2</v>
      </c>
      <c r="M84" s="56">
        <v>335.13</v>
      </c>
      <c r="N84" s="55">
        <v>234.63</v>
      </c>
      <c r="O84" s="52">
        <v>100.5</v>
      </c>
      <c r="P84" s="57">
        <f t="shared" si="21"/>
        <v>11595498</v>
      </c>
      <c r="Q84" s="57">
        <f t="shared" si="22"/>
        <v>3184751.3737108125</v>
      </c>
      <c r="R84" s="57">
        <f t="shared" si="23"/>
        <v>7503802.8972586086</v>
      </c>
      <c r="S84" s="58">
        <f t="shared" si="24"/>
        <v>906943.72891462536</v>
      </c>
      <c r="T84" s="58">
        <v>0</v>
      </c>
      <c r="U84" s="60">
        <v>27.465412643000001</v>
      </c>
      <c r="V84" s="60">
        <v>64.713071377000006</v>
      </c>
      <c r="W84" s="60">
        <v>7.821515979</v>
      </c>
      <c r="X84" s="61">
        <f t="shared" si="25"/>
        <v>99.999999999000011</v>
      </c>
    </row>
    <row r="85" spans="1:24" s="62" customFormat="1" x14ac:dyDescent="0.25">
      <c r="A85" s="50">
        <v>8</v>
      </c>
      <c r="B85" s="51" t="s">
        <v>102</v>
      </c>
      <c r="C85" s="52">
        <v>66</v>
      </c>
      <c r="D85" s="53">
        <v>39428</v>
      </c>
      <c r="E85" s="54" t="s">
        <v>184</v>
      </c>
      <c r="F85" s="54" t="s">
        <v>191</v>
      </c>
      <c r="G85" s="55">
        <v>16</v>
      </c>
      <c r="H85" s="55">
        <v>16</v>
      </c>
      <c r="I85" s="56">
        <v>339.3</v>
      </c>
      <c r="J85" s="52">
        <v>8</v>
      </c>
      <c r="K85" s="52">
        <v>3</v>
      </c>
      <c r="L85" s="52">
        <v>5</v>
      </c>
      <c r="M85" s="56">
        <v>339.3</v>
      </c>
      <c r="N85" s="55">
        <v>119</v>
      </c>
      <c r="O85" s="52">
        <v>220.3</v>
      </c>
      <c r="P85" s="57">
        <f t="shared" si="21"/>
        <v>11739780</v>
      </c>
      <c r="Q85" s="57">
        <f t="shared" si="22"/>
        <v>3224379.0203803857</v>
      </c>
      <c r="R85" s="57">
        <f t="shared" si="23"/>
        <v>7597172.210902771</v>
      </c>
      <c r="S85" s="58">
        <f t="shared" si="24"/>
        <v>918228.76859944628</v>
      </c>
      <c r="T85" s="59">
        <v>0</v>
      </c>
      <c r="U85" s="60">
        <v>27.465412643000001</v>
      </c>
      <c r="V85" s="60">
        <v>64.713071377000006</v>
      </c>
      <c r="W85" s="60">
        <v>7.821515979</v>
      </c>
      <c r="X85" s="61">
        <f t="shared" si="25"/>
        <v>99.999999999000011</v>
      </c>
    </row>
    <row r="86" spans="1:24" s="62" customFormat="1" ht="27.75" customHeight="1" x14ac:dyDescent="0.25">
      <c r="A86" s="50">
        <v>9</v>
      </c>
      <c r="B86" s="51" t="s">
        <v>105</v>
      </c>
      <c r="C86" s="52">
        <v>178</v>
      </c>
      <c r="D86" s="53">
        <v>40164</v>
      </c>
      <c r="E86" s="54" t="s">
        <v>184</v>
      </c>
      <c r="F86" s="54" t="s">
        <v>191</v>
      </c>
      <c r="G86" s="55">
        <v>9</v>
      </c>
      <c r="H86" s="55">
        <v>9</v>
      </c>
      <c r="I86" s="56">
        <v>464.6</v>
      </c>
      <c r="J86" s="52">
        <v>6</v>
      </c>
      <c r="K86" s="52">
        <v>3</v>
      </c>
      <c r="L86" s="52">
        <v>3</v>
      </c>
      <c r="M86" s="56">
        <v>283.2</v>
      </c>
      <c r="N86" s="55">
        <v>153.19999999999999</v>
      </c>
      <c r="O86" s="52">
        <v>130</v>
      </c>
      <c r="P86" s="57">
        <f t="shared" si="21"/>
        <v>9798720</v>
      </c>
      <c r="Q86" s="57">
        <f t="shared" si="22"/>
        <v>2691258.8817321695</v>
      </c>
      <c r="R86" s="57">
        <f t="shared" si="23"/>
        <v>6341052.6676323749</v>
      </c>
      <c r="S86" s="58">
        <f t="shared" si="24"/>
        <v>766408.45053746877</v>
      </c>
      <c r="T86" s="58">
        <v>0</v>
      </c>
      <c r="U86" s="60">
        <v>27.465412643000001</v>
      </c>
      <c r="V86" s="60">
        <v>64.713071377000006</v>
      </c>
      <c r="W86" s="60">
        <v>7.821515979</v>
      </c>
      <c r="X86" s="61">
        <f t="shared" si="25"/>
        <v>99.999999999000011</v>
      </c>
    </row>
    <row r="87" spans="1:24" s="62" customFormat="1" ht="27.75" customHeight="1" x14ac:dyDescent="0.25">
      <c r="A87" s="50">
        <v>10</v>
      </c>
      <c r="B87" s="51" t="s">
        <v>199</v>
      </c>
      <c r="C87" s="52">
        <v>94</v>
      </c>
      <c r="D87" s="53">
        <v>39959</v>
      </c>
      <c r="E87" s="54" t="s">
        <v>184</v>
      </c>
      <c r="F87" s="54" t="s">
        <v>191</v>
      </c>
      <c r="G87" s="55">
        <v>8</v>
      </c>
      <c r="H87" s="55">
        <v>8</v>
      </c>
      <c r="I87" s="56">
        <v>206.9</v>
      </c>
      <c r="J87" s="52">
        <v>4</v>
      </c>
      <c r="K87" s="52">
        <v>2</v>
      </c>
      <c r="L87" s="52">
        <v>2</v>
      </c>
      <c r="M87" s="56">
        <v>206.9</v>
      </c>
      <c r="N87" s="55">
        <v>116.2</v>
      </c>
      <c r="O87" s="52">
        <v>90.7</v>
      </c>
      <c r="P87" s="57">
        <f t="shared" si="21"/>
        <v>7158740</v>
      </c>
      <c r="Q87" s="57">
        <f t="shared" ref="Q87" si="26">SUM(P87*U87)/100</f>
        <v>1966177.4810394982</v>
      </c>
      <c r="R87" s="57">
        <f t="shared" ref="R87" si="27">SUM(P87*V87)/100</f>
        <v>4632640.5258938503</v>
      </c>
      <c r="S87" s="58">
        <f t="shared" ref="S87" si="28">SUM(P87*W87)/100</f>
        <v>559921.99299506459</v>
      </c>
      <c r="T87" s="59">
        <v>0</v>
      </c>
      <c r="U87" s="60">
        <v>27.465412643000001</v>
      </c>
      <c r="V87" s="60">
        <v>64.713071377000006</v>
      </c>
      <c r="W87" s="60">
        <v>7.821515979</v>
      </c>
      <c r="X87" s="61">
        <f t="shared" ref="X87" si="29">SUM(U87+W87+V87)</f>
        <v>99.999999999000011</v>
      </c>
    </row>
    <row r="88" spans="1:24" s="62" customFormat="1" x14ac:dyDescent="0.25">
      <c r="A88" s="50">
        <v>11</v>
      </c>
      <c r="B88" s="51" t="s">
        <v>106</v>
      </c>
      <c r="C88" s="52">
        <v>60</v>
      </c>
      <c r="D88" s="53">
        <v>39729</v>
      </c>
      <c r="E88" s="54" t="s">
        <v>184</v>
      </c>
      <c r="F88" s="54" t="s">
        <v>191</v>
      </c>
      <c r="G88" s="55">
        <v>4</v>
      </c>
      <c r="H88" s="55">
        <v>4</v>
      </c>
      <c r="I88" s="56">
        <v>76.400000000000006</v>
      </c>
      <c r="J88" s="52">
        <v>4</v>
      </c>
      <c r="K88" s="52">
        <v>0</v>
      </c>
      <c r="L88" s="52">
        <v>4</v>
      </c>
      <c r="M88" s="56">
        <v>76.400000000000006</v>
      </c>
      <c r="N88" s="55">
        <v>0</v>
      </c>
      <c r="O88" s="52">
        <v>76.400000000000006</v>
      </c>
      <c r="P88" s="57">
        <f t="shared" si="21"/>
        <v>2643440</v>
      </c>
      <c r="Q88" s="57">
        <f t="shared" si="22"/>
        <v>726031.70397011924</v>
      </c>
      <c r="R88" s="57">
        <f t="shared" si="23"/>
        <v>1710651.2140081688</v>
      </c>
      <c r="S88" s="58">
        <f t="shared" si="24"/>
        <v>206757.08199527758</v>
      </c>
      <c r="T88" s="59">
        <v>0</v>
      </c>
      <c r="U88" s="60">
        <v>27.465412643000001</v>
      </c>
      <c r="V88" s="60">
        <v>64.713071377000006</v>
      </c>
      <c r="W88" s="60">
        <v>7.821515979</v>
      </c>
      <c r="X88" s="61">
        <f t="shared" si="25"/>
        <v>99.999999999000011</v>
      </c>
    </row>
    <row r="89" spans="1:24" s="62" customFormat="1" x14ac:dyDescent="0.25">
      <c r="A89" s="50">
        <v>12</v>
      </c>
      <c r="B89" s="51" t="s">
        <v>107</v>
      </c>
      <c r="C89" s="52">
        <v>40</v>
      </c>
      <c r="D89" s="53">
        <v>39624</v>
      </c>
      <c r="E89" s="54" t="s">
        <v>184</v>
      </c>
      <c r="F89" s="54" t="s">
        <v>191</v>
      </c>
      <c r="G89" s="55">
        <v>2</v>
      </c>
      <c r="H89" s="55">
        <v>2</v>
      </c>
      <c r="I89" s="56">
        <v>68.3</v>
      </c>
      <c r="J89" s="52">
        <v>1</v>
      </c>
      <c r="K89" s="52">
        <v>0</v>
      </c>
      <c r="L89" s="52">
        <v>1</v>
      </c>
      <c r="M89" s="56">
        <v>18.8</v>
      </c>
      <c r="N89" s="55">
        <v>0</v>
      </c>
      <c r="O89" s="52">
        <v>18.8</v>
      </c>
      <c r="P89" s="57">
        <f t="shared" si="21"/>
        <v>650480</v>
      </c>
      <c r="Q89" s="57">
        <f t="shared" si="22"/>
        <v>178657.01616018641</v>
      </c>
      <c r="R89" s="57">
        <f t="shared" si="23"/>
        <v>420945.58669310965</v>
      </c>
      <c r="S89" s="58">
        <f t="shared" si="24"/>
        <v>50877.397140199195</v>
      </c>
      <c r="T89" s="58">
        <v>0</v>
      </c>
      <c r="U89" s="60">
        <v>27.465412643000001</v>
      </c>
      <c r="V89" s="60">
        <v>64.713071377000006</v>
      </c>
      <c r="W89" s="60">
        <v>7.821515979</v>
      </c>
      <c r="X89" s="61">
        <f t="shared" si="25"/>
        <v>99.999999999000011</v>
      </c>
    </row>
    <row r="90" spans="1:24" s="62" customFormat="1" ht="25.5" x14ac:dyDescent="0.25">
      <c r="A90" s="50">
        <v>13</v>
      </c>
      <c r="B90" s="51" t="s">
        <v>108</v>
      </c>
      <c r="C90" s="52">
        <v>107</v>
      </c>
      <c r="D90" s="53">
        <v>40072</v>
      </c>
      <c r="E90" s="54" t="s">
        <v>184</v>
      </c>
      <c r="F90" s="54" t="s">
        <v>191</v>
      </c>
      <c r="G90" s="55">
        <v>34</v>
      </c>
      <c r="H90" s="55">
        <v>34</v>
      </c>
      <c r="I90" s="56">
        <v>552.59</v>
      </c>
      <c r="J90" s="52">
        <v>12</v>
      </c>
      <c r="K90" s="52">
        <v>5</v>
      </c>
      <c r="L90" s="52">
        <v>7</v>
      </c>
      <c r="M90" s="56">
        <v>552.59</v>
      </c>
      <c r="N90" s="55">
        <v>249.3</v>
      </c>
      <c r="O90" s="52">
        <v>303.29000000000002</v>
      </c>
      <c r="P90" s="57">
        <f t="shared" si="21"/>
        <v>19119614</v>
      </c>
      <c r="Q90" s="57">
        <f t="shared" si="22"/>
        <v>5251280.880848798</v>
      </c>
      <c r="R90" s="57">
        <f t="shared" si="23"/>
        <v>12372889.454826886</v>
      </c>
      <c r="S90" s="58">
        <f t="shared" si="24"/>
        <v>1495443.664133121</v>
      </c>
      <c r="T90" s="59">
        <v>0</v>
      </c>
      <c r="U90" s="60">
        <v>27.465412643000001</v>
      </c>
      <c r="V90" s="60">
        <v>64.713071377000006</v>
      </c>
      <c r="W90" s="60">
        <v>7.821515979</v>
      </c>
      <c r="X90" s="61">
        <f t="shared" si="25"/>
        <v>99.999999999000011</v>
      </c>
    </row>
    <row r="91" spans="1:24" s="48" customFormat="1" x14ac:dyDescent="0.25">
      <c r="A91" s="50">
        <v>14</v>
      </c>
      <c r="B91" s="39" t="s">
        <v>49</v>
      </c>
      <c r="C91" s="40">
        <v>119</v>
      </c>
      <c r="D91" s="49">
        <v>40507</v>
      </c>
      <c r="E91" s="54" t="s">
        <v>184</v>
      </c>
      <c r="F91" s="54" t="s">
        <v>191</v>
      </c>
      <c r="G91" s="41">
        <v>8</v>
      </c>
      <c r="H91" s="41">
        <v>8</v>
      </c>
      <c r="I91" s="42">
        <v>200.9</v>
      </c>
      <c r="J91" s="40">
        <v>3</v>
      </c>
      <c r="K91" s="40">
        <v>2</v>
      </c>
      <c r="L91" s="40">
        <v>1</v>
      </c>
      <c r="M91" s="42">
        <v>156.80000000000001</v>
      </c>
      <c r="N91" s="41">
        <v>100.4</v>
      </c>
      <c r="O91" s="40">
        <v>56.4</v>
      </c>
      <c r="P91" s="43">
        <f t="shared" si="21"/>
        <v>5425280</v>
      </c>
      <c r="Q91" s="43">
        <f t="shared" ref="Q91" si="30">SUM(P91*U91)/100</f>
        <v>1490075.5390381503</v>
      </c>
      <c r="R91" s="43">
        <f t="shared" ref="R91" si="31">SUM(P91*V91)/100</f>
        <v>3510865.3188021057</v>
      </c>
      <c r="S91" s="44">
        <f t="shared" si="24"/>
        <v>424339.14210549113</v>
      </c>
      <c r="T91" s="44">
        <v>0</v>
      </c>
      <c r="U91" s="60">
        <v>27.465412643000001</v>
      </c>
      <c r="V91" s="60">
        <v>64.713071377000006</v>
      </c>
      <c r="W91" s="60">
        <v>7.821515979</v>
      </c>
      <c r="X91" s="47">
        <f t="shared" si="25"/>
        <v>99.999999999000011</v>
      </c>
    </row>
    <row r="92" spans="1:24" s="62" customFormat="1" x14ac:dyDescent="0.25">
      <c r="A92" s="50">
        <v>15</v>
      </c>
      <c r="B92" s="51" t="s">
        <v>50</v>
      </c>
      <c r="C92" s="52">
        <v>71</v>
      </c>
      <c r="D92" s="53">
        <v>40389</v>
      </c>
      <c r="E92" s="54" t="s">
        <v>184</v>
      </c>
      <c r="F92" s="54" t="s">
        <v>191</v>
      </c>
      <c r="G92" s="55">
        <v>0</v>
      </c>
      <c r="H92" s="55">
        <v>0</v>
      </c>
      <c r="I92" s="56">
        <v>200.9</v>
      </c>
      <c r="J92" s="52">
        <v>1</v>
      </c>
      <c r="K92" s="52">
        <v>1</v>
      </c>
      <c r="L92" s="52">
        <v>0</v>
      </c>
      <c r="M92" s="56">
        <v>57.3</v>
      </c>
      <c r="N92" s="55">
        <v>57.3</v>
      </c>
      <c r="O92" s="52">
        <v>0</v>
      </c>
      <c r="P92" s="57">
        <f t="shared" si="21"/>
        <v>1982580</v>
      </c>
      <c r="Q92" s="57">
        <f t="shared" si="22"/>
        <v>544523.7779775894</v>
      </c>
      <c r="R92" s="57">
        <f t="shared" si="23"/>
        <v>1282988.4105061267</v>
      </c>
      <c r="S92" s="58">
        <f t="shared" si="24"/>
        <v>155067.81149645819</v>
      </c>
      <c r="T92" s="58">
        <v>0</v>
      </c>
      <c r="U92" s="60">
        <v>27.465412643000001</v>
      </c>
      <c r="V92" s="60">
        <v>64.713071377000006</v>
      </c>
      <c r="W92" s="60">
        <v>7.821515979</v>
      </c>
      <c r="X92" s="61">
        <f t="shared" si="25"/>
        <v>99.999999999000011</v>
      </c>
    </row>
    <row r="93" spans="1:24" s="62" customFormat="1" x14ac:dyDescent="0.25">
      <c r="A93" s="50">
        <v>16</v>
      </c>
      <c r="B93" s="51" t="s">
        <v>111</v>
      </c>
      <c r="C93" s="52">
        <v>86</v>
      </c>
      <c r="D93" s="53">
        <v>40408</v>
      </c>
      <c r="E93" s="54" t="s">
        <v>184</v>
      </c>
      <c r="F93" s="54" t="s">
        <v>191</v>
      </c>
      <c r="G93" s="55">
        <v>8</v>
      </c>
      <c r="H93" s="55">
        <v>8</v>
      </c>
      <c r="I93" s="56">
        <v>201.2</v>
      </c>
      <c r="J93" s="52">
        <v>3</v>
      </c>
      <c r="K93" s="52">
        <v>3</v>
      </c>
      <c r="L93" s="52">
        <v>0</v>
      </c>
      <c r="M93" s="56">
        <v>158.30000000000001</v>
      </c>
      <c r="N93" s="55">
        <v>158.30000000000001</v>
      </c>
      <c r="O93" s="52">
        <v>0</v>
      </c>
      <c r="P93" s="57">
        <f t="shared" si="21"/>
        <v>5477180</v>
      </c>
      <c r="Q93" s="57">
        <f t="shared" si="22"/>
        <v>1504330.0881998674</v>
      </c>
      <c r="R93" s="57">
        <f t="shared" si="23"/>
        <v>3544451.402846769</v>
      </c>
      <c r="S93" s="58">
        <f t="shared" si="24"/>
        <v>428398.5088985922</v>
      </c>
      <c r="T93" s="59">
        <v>0</v>
      </c>
      <c r="U93" s="60">
        <v>27.465412643000001</v>
      </c>
      <c r="V93" s="60">
        <v>64.713071377000006</v>
      </c>
      <c r="W93" s="60">
        <v>7.821515979</v>
      </c>
      <c r="X93" s="61">
        <f t="shared" si="25"/>
        <v>99.999999999000011</v>
      </c>
    </row>
    <row r="94" spans="1:24" s="62" customFormat="1" x14ac:dyDescent="0.25">
      <c r="A94" s="50">
        <v>17</v>
      </c>
      <c r="B94" s="51" t="s">
        <v>112</v>
      </c>
      <c r="C94" s="52">
        <v>42</v>
      </c>
      <c r="D94" s="53">
        <v>39414</v>
      </c>
      <c r="E94" s="54" t="s">
        <v>184</v>
      </c>
      <c r="F94" s="54" t="s">
        <v>191</v>
      </c>
      <c r="G94" s="55">
        <v>8</v>
      </c>
      <c r="H94" s="55">
        <v>8</v>
      </c>
      <c r="I94" s="56">
        <v>203</v>
      </c>
      <c r="J94" s="52">
        <v>3</v>
      </c>
      <c r="K94" s="52">
        <v>2</v>
      </c>
      <c r="L94" s="52">
        <v>1</v>
      </c>
      <c r="M94" s="56">
        <v>159</v>
      </c>
      <c r="N94" s="55">
        <v>100.9</v>
      </c>
      <c r="O94" s="52">
        <v>58.1</v>
      </c>
      <c r="P94" s="57">
        <f t="shared" si="21"/>
        <v>5501400</v>
      </c>
      <c r="Q94" s="57">
        <f t="shared" si="22"/>
        <v>1510982.2111420021</v>
      </c>
      <c r="R94" s="57">
        <f t="shared" si="23"/>
        <v>3560124.9087342783</v>
      </c>
      <c r="S94" s="58">
        <f t="shared" si="24"/>
        <v>430292.880068706</v>
      </c>
      <c r="T94" s="58">
        <v>0</v>
      </c>
      <c r="U94" s="60">
        <v>27.465412643000001</v>
      </c>
      <c r="V94" s="60">
        <v>64.713071377000006</v>
      </c>
      <c r="W94" s="60">
        <v>7.821515979</v>
      </c>
      <c r="X94" s="61">
        <f t="shared" si="25"/>
        <v>99.999999999000011</v>
      </c>
    </row>
    <row r="95" spans="1:24" s="62" customFormat="1" x14ac:dyDescent="0.25">
      <c r="A95" s="50">
        <v>18</v>
      </c>
      <c r="B95" s="51" t="s">
        <v>190</v>
      </c>
      <c r="C95" s="55">
        <v>100</v>
      </c>
      <c r="D95" s="53">
        <v>40072</v>
      </c>
      <c r="E95" s="54" t="s">
        <v>184</v>
      </c>
      <c r="F95" s="54" t="s">
        <v>191</v>
      </c>
      <c r="G95" s="55">
        <v>11</v>
      </c>
      <c r="H95" s="55">
        <v>11</v>
      </c>
      <c r="I95" s="56">
        <v>203.1</v>
      </c>
      <c r="J95" s="55">
        <v>4</v>
      </c>
      <c r="K95" s="55">
        <v>1</v>
      </c>
      <c r="L95" s="55">
        <v>3</v>
      </c>
      <c r="M95" s="56">
        <v>159.30000000000001</v>
      </c>
      <c r="N95" s="55">
        <v>58.1</v>
      </c>
      <c r="O95" s="55">
        <v>101.2</v>
      </c>
      <c r="P95" s="57">
        <f t="shared" si="21"/>
        <v>5511780</v>
      </c>
      <c r="Q95" s="57">
        <f t="shared" si="22"/>
        <v>1513833.1209743456</v>
      </c>
      <c r="R95" s="57">
        <f t="shared" si="23"/>
        <v>3566842.1255432111</v>
      </c>
      <c r="S95" s="58">
        <f t="shared" si="24"/>
        <v>431104.75342732621</v>
      </c>
      <c r="T95" s="58">
        <v>0</v>
      </c>
      <c r="U95" s="60">
        <v>27.465412643000001</v>
      </c>
      <c r="V95" s="60">
        <v>64.713071377000006</v>
      </c>
      <c r="W95" s="60">
        <v>7.821515979</v>
      </c>
      <c r="X95" s="61"/>
    </row>
    <row r="96" spans="1:24" s="62" customFormat="1" x14ac:dyDescent="0.25">
      <c r="A96" s="50">
        <v>19</v>
      </c>
      <c r="B96" s="51" t="s">
        <v>59</v>
      </c>
      <c r="C96" s="52">
        <v>18</v>
      </c>
      <c r="D96" s="53">
        <v>39520</v>
      </c>
      <c r="E96" s="54" t="s">
        <v>184</v>
      </c>
      <c r="F96" s="54" t="s">
        <v>191</v>
      </c>
      <c r="G96" s="55">
        <v>8</v>
      </c>
      <c r="H96" s="55">
        <v>8</v>
      </c>
      <c r="I96" s="56">
        <v>204.8</v>
      </c>
      <c r="J96" s="52">
        <v>4</v>
      </c>
      <c r="K96" s="52">
        <v>2</v>
      </c>
      <c r="L96" s="52">
        <v>2</v>
      </c>
      <c r="M96" s="56">
        <v>185.29</v>
      </c>
      <c r="N96" s="55">
        <v>102.3</v>
      </c>
      <c r="O96" s="52">
        <v>82.99</v>
      </c>
      <c r="P96" s="57">
        <f t="shared" si="21"/>
        <v>6411034</v>
      </c>
      <c r="Q96" s="57">
        <f t="shared" si="22"/>
        <v>1760816.9427830288</v>
      </c>
      <c r="R96" s="57">
        <f t="shared" si="23"/>
        <v>4148777.0084237386</v>
      </c>
      <c r="S96" s="58">
        <f t="shared" si="24"/>
        <v>501440.04872912285</v>
      </c>
      <c r="T96" s="59">
        <v>0</v>
      </c>
      <c r="U96" s="60">
        <v>27.465412643000001</v>
      </c>
      <c r="V96" s="60">
        <v>64.713071377000006</v>
      </c>
      <c r="W96" s="60">
        <v>7.821515979</v>
      </c>
      <c r="X96" s="61">
        <f t="shared" si="25"/>
        <v>99.999999999000011</v>
      </c>
    </row>
    <row r="97" spans="1:24" s="62" customFormat="1" x14ac:dyDescent="0.25">
      <c r="A97" s="50">
        <v>20</v>
      </c>
      <c r="B97" s="51" t="s">
        <v>166</v>
      </c>
      <c r="C97" s="52">
        <v>114</v>
      </c>
      <c r="D97" s="53">
        <v>40507</v>
      </c>
      <c r="E97" s="54" t="s">
        <v>184</v>
      </c>
      <c r="F97" s="54" t="s">
        <v>191</v>
      </c>
      <c r="G97" s="55">
        <v>15</v>
      </c>
      <c r="H97" s="55">
        <v>15</v>
      </c>
      <c r="I97" s="56">
        <v>454.86</v>
      </c>
      <c r="J97" s="52">
        <v>8</v>
      </c>
      <c r="K97" s="52">
        <v>4</v>
      </c>
      <c r="L97" s="52">
        <v>4</v>
      </c>
      <c r="M97" s="56">
        <v>454.86</v>
      </c>
      <c r="N97" s="55">
        <v>214.03</v>
      </c>
      <c r="O97" s="52">
        <v>240.83</v>
      </c>
      <c r="P97" s="57">
        <f t="shared" si="21"/>
        <v>15738156</v>
      </c>
      <c r="Q97" s="57">
        <f t="shared" si="22"/>
        <v>4322549.4877990633</v>
      </c>
      <c r="R97" s="57">
        <f t="shared" si="23"/>
        <v>10184644.125703609</v>
      </c>
      <c r="S97" s="58">
        <f t="shared" si="24"/>
        <v>1230962.3863399473</v>
      </c>
      <c r="T97" s="58">
        <v>0</v>
      </c>
      <c r="U97" s="60">
        <v>27.465412643000001</v>
      </c>
      <c r="V97" s="60">
        <v>64.713071377000006</v>
      </c>
      <c r="W97" s="60">
        <v>7.821515979</v>
      </c>
      <c r="X97" s="61">
        <f t="shared" si="25"/>
        <v>99.999999999000011</v>
      </c>
    </row>
    <row r="98" spans="1:24" s="62" customFormat="1" ht="25.5" x14ac:dyDescent="0.25">
      <c r="A98" s="50">
        <v>21</v>
      </c>
      <c r="B98" s="51" t="s">
        <v>168</v>
      </c>
      <c r="C98" s="55">
        <v>180</v>
      </c>
      <c r="D98" s="53">
        <v>40164</v>
      </c>
      <c r="E98" s="54" t="s">
        <v>184</v>
      </c>
      <c r="F98" s="54" t="s">
        <v>191</v>
      </c>
      <c r="G98" s="55">
        <v>14</v>
      </c>
      <c r="H98" s="55">
        <v>14</v>
      </c>
      <c r="I98" s="56">
        <v>477.6</v>
      </c>
      <c r="J98" s="55">
        <v>8</v>
      </c>
      <c r="K98" s="55">
        <v>4</v>
      </c>
      <c r="L98" s="55">
        <v>4</v>
      </c>
      <c r="M98" s="56">
        <v>477.6</v>
      </c>
      <c r="N98" s="55">
        <v>238.8</v>
      </c>
      <c r="O98" s="55">
        <v>238.8</v>
      </c>
      <c r="P98" s="57">
        <f t="shared" si="21"/>
        <v>16524960</v>
      </c>
      <c r="Q98" s="57">
        <f t="shared" si="22"/>
        <v>4538648.4530906929</v>
      </c>
      <c r="R98" s="57">
        <f t="shared" si="23"/>
        <v>10693809.1598207</v>
      </c>
      <c r="S98" s="58">
        <f t="shared" si="24"/>
        <v>1292502.3869233585</v>
      </c>
      <c r="T98" s="59">
        <v>0</v>
      </c>
      <c r="U98" s="60">
        <v>27.465412643000001</v>
      </c>
      <c r="V98" s="60">
        <v>64.713071377000006</v>
      </c>
      <c r="W98" s="60">
        <v>7.821515979</v>
      </c>
      <c r="X98" s="61">
        <f t="shared" si="25"/>
        <v>99.999999999000011</v>
      </c>
    </row>
    <row r="99" spans="1:24" s="62" customFormat="1" x14ac:dyDescent="0.25">
      <c r="A99" s="50">
        <v>22</v>
      </c>
      <c r="B99" s="51" t="s">
        <v>169</v>
      </c>
      <c r="C99" s="55">
        <v>157</v>
      </c>
      <c r="D99" s="53">
        <v>40120</v>
      </c>
      <c r="E99" s="54" t="s">
        <v>184</v>
      </c>
      <c r="F99" s="54" t="s">
        <v>191</v>
      </c>
      <c r="G99" s="55">
        <v>17</v>
      </c>
      <c r="H99" s="55">
        <v>17</v>
      </c>
      <c r="I99" s="56">
        <v>476.2</v>
      </c>
      <c r="J99" s="55">
        <v>8</v>
      </c>
      <c r="K99" s="55">
        <v>4</v>
      </c>
      <c r="L99" s="55">
        <v>4</v>
      </c>
      <c r="M99" s="56">
        <v>476.2</v>
      </c>
      <c r="N99" s="55">
        <v>237.5</v>
      </c>
      <c r="O99" s="55">
        <v>238.7</v>
      </c>
      <c r="P99" s="57">
        <f t="shared" ref="P99" si="32">SUM(M99*34600)</f>
        <v>16476520</v>
      </c>
      <c r="Q99" s="57">
        <f t="shared" ref="Q99" si="33">SUM(P99*U99)/100</f>
        <v>4525344.2072064243</v>
      </c>
      <c r="R99" s="57">
        <f t="shared" ref="R99" si="34">SUM(P99*V99)/100</f>
        <v>10662462.148045681</v>
      </c>
      <c r="S99" s="57">
        <f t="shared" si="24"/>
        <v>1288713.6445831307</v>
      </c>
      <c r="T99" s="59">
        <v>0</v>
      </c>
      <c r="U99" s="60">
        <v>27.465412643000001</v>
      </c>
      <c r="V99" s="60">
        <v>64.713071377000006</v>
      </c>
      <c r="W99" s="60">
        <v>7.821515979</v>
      </c>
      <c r="X99" s="61">
        <f t="shared" si="25"/>
        <v>99.999999999000011</v>
      </c>
    </row>
    <row r="100" spans="1:24" s="62" customFormat="1" x14ac:dyDescent="0.25">
      <c r="A100" s="50">
        <v>23</v>
      </c>
      <c r="B100" s="51" t="s">
        <v>72</v>
      </c>
      <c r="C100" s="52">
        <v>85</v>
      </c>
      <c r="D100" s="53">
        <v>40833</v>
      </c>
      <c r="E100" s="54" t="s">
        <v>184</v>
      </c>
      <c r="F100" s="54" t="s">
        <v>191</v>
      </c>
      <c r="G100" s="55">
        <v>13</v>
      </c>
      <c r="H100" s="55">
        <v>13</v>
      </c>
      <c r="I100" s="56">
        <v>482</v>
      </c>
      <c r="J100" s="52">
        <v>8</v>
      </c>
      <c r="K100" s="52">
        <v>4</v>
      </c>
      <c r="L100" s="52">
        <v>4</v>
      </c>
      <c r="M100" s="56">
        <v>482</v>
      </c>
      <c r="N100" s="55">
        <v>226.5</v>
      </c>
      <c r="O100" s="52">
        <v>255.5</v>
      </c>
      <c r="P100" s="57">
        <f t="shared" si="21"/>
        <v>16677200</v>
      </c>
      <c r="Q100" s="57">
        <f t="shared" si="22"/>
        <v>4580461.797298396</v>
      </c>
      <c r="R100" s="57">
        <f t="shared" si="23"/>
        <v>10792328.339685045</v>
      </c>
      <c r="S100" s="58">
        <f t="shared" si="24"/>
        <v>1304409.8628497878</v>
      </c>
      <c r="T100" s="58">
        <v>0</v>
      </c>
      <c r="U100" s="60">
        <v>27.465412643000001</v>
      </c>
      <c r="V100" s="60">
        <v>64.713071377000006</v>
      </c>
      <c r="W100" s="60">
        <v>7.821515979</v>
      </c>
      <c r="X100" s="61">
        <f t="shared" si="25"/>
        <v>99.999999999000011</v>
      </c>
    </row>
    <row r="101" spans="1:24" s="62" customFormat="1" x14ac:dyDescent="0.25">
      <c r="A101" s="50">
        <v>24</v>
      </c>
      <c r="B101" s="51" t="s">
        <v>170</v>
      </c>
      <c r="C101" s="55">
        <v>127</v>
      </c>
      <c r="D101" s="53">
        <v>40507</v>
      </c>
      <c r="E101" s="54" t="s">
        <v>184</v>
      </c>
      <c r="F101" s="54" t="s">
        <v>191</v>
      </c>
      <c r="G101" s="55">
        <v>17</v>
      </c>
      <c r="H101" s="55">
        <v>17</v>
      </c>
      <c r="I101" s="56">
        <v>327.39999999999998</v>
      </c>
      <c r="J101" s="55">
        <v>8</v>
      </c>
      <c r="K101" s="55">
        <v>7</v>
      </c>
      <c r="L101" s="55">
        <v>1</v>
      </c>
      <c r="M101" s="56">
        <v>327.39999999999998</v>
      </c>
      <c r="N101" s="55">
        <v>291.2</v>
      </c>
      <c r="O101" s="55">
        <v>36.200000000000003</v>
      </c>
      <c r="P101" s="57">
        <f t="shared" si="21"/>
        <v>11328040</v>
      </c>
      <c r="Q101" s="57">
        <f t="shared" si="22"/>
        <v>3111292.9303640975</v>
      </c>
      <c r="R101" s="57">
        <f t="shared" si="23"/>
        <v>7330722.6108151115</v>
      </c>
      <c r="S101" s="58">
        <f t="shared" si="24"/>
        <v>886024.45870751154</v>
      </c>
      <c r="T101" s="59">
        <v>0</v>
      </c>
      <c r="U101" s="60">
        <v>27.465412643000001</v>
      </c>
      <c r="V101" s="60">
        <v>64.713071377000006</v>
      </c>
      <c r="W101" s="60">
        <v>7.821515979</v>
      </c>
      <c r="X101" s="61">
        <f t="shared" si="25"/>
        <v>99.999999999000011</v>
      </c>
    </row>
    <row r="102" spans="1:24" s="62" customFormat="1" x14ac:dyDescent="0.25">
      <c r="A102" s="50">
        <v>25</v>
      </c>
      <c r="B102" s="51" t="s">
        <v>172</v>
      </c>
      <c r="C102" s="55">
        <v>93</v>
      </c>
      <c r="D102" s="53">
        <v>40082</v>
      </c>
      <c r="E102" s="54" t="s">
        <v>184</v>
      </c>
      <c r="F102" s="54" t="s">
        <v>191</v>
      </c>
      <c r="G102" s="55">
        <v>13</v>
      </c>
      <c r="H102" s="55">
        <v>13</v>
      </c>
      <c r="I102" s="56">
        <v>481.6</v>
      </c>
      <c r="J102" s="55">
        <v>8</v>
      </c>
      <c r="K102" s="55">
        <v>6</v>
      </c>
      <c r="L102" s="55">
        <v>2</v>
      </c>
      <c r="M102" s="56">
        <v>481.6</v>
      </c>
      <c r="N102" s="55">
        <v>361.6</v>
      </c>
      <c r="O102" s="55">
        <v>120</v>
      </c>
      <c r="P102" s="57">
        <f t="shared" si="21"/>
        <v>16663360</v>
      </c>
      <c r="Q102" s="57">
        <f t="shared" si="22"/>
        <v>4576660.5841886047</v>
      </c>
      <c r="R102" s="57">
        <f t="shared" si="23"/>
        <v>10783372.050606467</v>
      </c>
      <c r="S102" s="58">
        <f t="shared" si="24"/>
        <v>1303327.3650382943</v>
      </c>
      <c r="T102" s="58">
        <v>0</v>
      </c>
      <c r="U102" s="60">
        <v>27.465412643000001</v>
      </c>
      <c r="V102" s="60">
        <v>64.713071377000006</v>
      </c>
      <c r="W102" s="60">
        <v>7.821515979</v>
      </c>
      <c r="X102" s="61">
        <f t="shared" si="25"/>
        <v>99.999999999000011</v>
      </c>
    </row>
    <row r="103" spans="1:24" s="62" customFormat="1" x14ac:dyDescent="0.25">
      <c r="A103" s="50">
        <v>26</v>
      </c>
      <c r="B103" s="51" t="s">
        <v>114</v>
      </c>
      <c r="C103" s="52">
        <v>43</v>
      </c>
      <c r="D103" s="53">
        <v>39624</v>
      </c>
      <c r="E103" s="54" t="s">
        <v>184</v>
      </c>
      <c r="F103" s="54" t="s">
        <v>191</v>
      </c>
      <c r="G103" s="55">
        <v>19</v>
      </c>
      <c r="H103" s="55">
        <v>19</v>
      </c>
      <c r="I103" s="56">
        <v>513.6</v>
      </c>
      <c r="J103" s="52">
        <v>6</v>
      </c>
      <c r="K103" s="52">
        <v>0</v>
      </c>
      <c r="L103" s="52">
        <v>6</v>
      </c>
      <c r="M103" s="56">
        <v>351</v>
      </c>
      <c r="N103" s="55">
        <v>0</v>
      </c>
      <c r="O103" s="52">
        <v>351</v>
      </c>
      <c r="P103" s="57">
        <f t="shared" si="21"/>
        <v>12144600</v>
      </c>
      <c r="Q103" s="57">
        <f t="shared" si="22"/>
        <v>3335564.5038417783</v>
      </c>
      <c r="R103" s="57">
        <f t="shared" si="23"/>
        <v>7859143.6664511431</v>
      </c>
      <c r="S103" s="58">
        <f t="shared" si="24"/>
        <v>949891.82958563406</v>
      </c>
      <c r="T103" s="58">
        <v>0</v>
      </c>
      <c r="U103" s="60">
        <v>27.465412643000001</v>
      </c>
      <c r="V103" s="60">
        <v>64.713071377000006</v>
      </c>
      <c r="W103" s="60">
        <v>7.821515979</v>
      </c>
      <c r="X103" s="61">
        <f t="shared" si="25"/>
        <v>99.999999999000011</v>
      </c>
    </row>
    <row r="104" spans="1:24" s="48" customFormat="1" x14ac:dyDescent="0.25">
      <c r="A104" s="50">
        <v>27</v>
      </c>
      <c r="B104" s="39" t="s">
        <v>75</v>
      </c>
      <c r="C104" s="40">
        <v>56</v>
      </c>
      <c r="D104" s="49">
        <v>40667</v>
      </c>
      <c r="E104" s="54" t="s">
        <v>184</v>
      </c>
      <c r="F104" s="54" t="s">
        <v>191</v>
      </c>
      <c r="G104" s="41">
        <v>18</v>
      </c>
      <c r="H104" s="41">
        <v>18</v>
      </c>
      <c r="I104" s="42">
        <v>563.29999999999995</v>
      </c>
      <c r="J104" s="40">
        <v>9</v>
      </c>
      <c r="K104" s="40">
        <v>2</v>
      </c>
      <c r="L104" s="40">
        <v>7</v>
      </c>
      <c r="M104" s="42">
        <v>357</v>
      </c>
      <c r="N104" s="41">
        <v>104.7</v>
      </c>
      <c r="O104" s="40">
        <v>252.3</v>
      </c>
      <c r="P104" s="43">
        <f t="shared" si="21"/>
        <v>12352200</v>
      </c>
      <c r="Q104" s="43">
        <f t="shared" ref="Q104" si="35">SUM(P104*U104)/100</f>
        <v>3392582.700488646</v>
      </c>
      <c r="R104" s="43">
        <f t="shared" ref="R104" si="36">SUM(P104*V104)/100</f>
        <v>7993488.0026297951</v>
      </c>
      <c r="S104" s="44">
        <f t="shared" si="24"/>
        <v>966129.29675803799</v>
      </c>
      <c r="T104" s="44">
        <v>0</v>
      </c>
      <c r="U104" s="60">
        <v>27.465412643000001</v>
      </c>
      <c r="V104" s="60">
        <v>64.713071377000006</v>
      </c>
      <c r="W104" s="60">
        <v>7.821515979</v>
      </c>
      <c r="X104" s="47">
        <f t="shared" si="25"/>
        <v>99.999999999000011</v>
      </c>
    </row>
    <row r="105" spans="1:24" s="62" customFormat="1" x14ac:dyDescent="0.25">
      <c r="A105" s="50">
        <v>28</v>
      </c>
      <c r="B105" s="51" t="s">
        <v>76</v>
      </c>
      <c r="C105" s="52">
        <v>82</v>
      </c>
      <c r="D105" s="53">
        <v>39959</v>
      </c>
      <c r="E105" s="54" t="s">
        <v>184</v>
      </c>
      <c r="F105" s="54" t="s">
        <v>191</v>
      </c>
      <c r="G105" s="55">
        <v>26</v>
      </c>
      <c r="H105" s="55">
        <v>26</v>
      </c>
      <c r="I105" s="56">
        <v>681.1</v>
      </c>
      <c r="J105" s="52">
        <v>18</v>
      </c>
      <c r="K105" s="52">
        <v>2</v>
      </c>
      <c r="L105" s="52">
        <v>16</v>
      </c>
      <c r="M105" s="56">
        <v>335</v>
      </c>
      <c r="N105" s="55">
        <v>35.6</v>
      </c>
      <c r="O105" s="52">
        <v>299.39999999999998</v>
      </c>
      <c r="P105" s="57">
        <f t="shared" si="21"/>
        <v>11591000</v>
      </c>
      <c r="Q105" s="57">
        <f t="shared" si="22"/>
        <v>3183515.9794501299</v>
      </c>
      <c r="R105" s="57">
        <f t="shared" si="23"/>
        <v>7500892.1033080705</v>
      </c>
      <c r="S105" s="58">
        <f t="shared" si="24"/>
        <v>906591.91712588992</v>
      </c>
      <c r="T105" s="59">
        <v>0</v>
      </c>
      <c r="U105" s="60">
        <v>27.465412643000001</v>
      </c>
      <c r="V105" s="60">
        <v>64.713071377000006</v>
      </c>
      <c r="W105" s="60">
        <v>7.821515979</v>
      </c>
      <c r="X105" s="61">
        <f t="shared" si="25"/>
        <v>99.999999999000011</v>
      </c>
    </row>
    <row r="106" spans="1:24" s="62" customFormat="1" x14ac:dyDescent="0.25">
      <c r="A106" s="50">
        <v>29</v>
      </c>
      <c r="B106" s="51" t="s">
        <v>115</v>
      </c>
      <c r="C106" s="52">
        <v>44</v>
      </c>
      <c r="D106" s="53">
        <v>39624</v>
      </c>
      <c r="E106" s="54" t="s">
        <v>184</v>
      </c>
      <c r="F106" s="54" t="s">
        <v>191</v>
      </c>
      <c r="G106" s="55">
        <v>27</v>
      </c>
      <c r="H106" s="55">
        <v>27</v>
      </c>
      <c r="I106" s="56">
        <v>601.35</v>
      </c>
      <c r="J106" s="52">
        <v>11</v>
      </c>
      <c r="K106" s="52">
        <v>4</v>
      </c>
      <c r="L106" s="52">
        <v>7</v>
      </c>
      <c r="M106" s="56">
        <v>546.47</v>
      </c>
      <c r="N106" s="55">
        <v>206.98</v>
      </c>
      <c r="O106" s="52">
        <v>339.49</v>
      </c>
      <c r="P106" s="57">
        <f t="shared" si="21"/>
        <v>18907862</v>
      </c>
      <c r="Q106" s="57">
        <f t="shared" si="22"/>
        <v>5193122.3202689923</v>
      </c>
      <c r="R106" s="57">
        <f t="shared" si="23"/>
        <v>12235858.231924661</v>
      </c>
      <c r="S106" s="58">
        <f t="shared" si="24"/>
        <v>1478881.4476172689</v>
      </c>
      <c r="T106" s="58">
        <v>0</v>
      </c>
      <c r="U106" s="60">
        <v>27.465412643000001</v>
      </c>
      <c r="V106" s="60">
        <v>64.713071377000006</v>
      </c>
      <c r="W106" s="60">
        <v>7.821515979</v>
      </c>
      <c r="X106" s="61">
        <f t="shared" si="25"/>
        <v>99.999999999000011</v>
      </c>
    </row>
    <row r="107" spans="1:24" s="62" customFormat="1" x14ac:dyDescent="0.25">
      <c r="A107" s="50">
        <v>30</v>
      </c>
      <c r="B107" s="51" t="s">
        <v>116</v>
      </c>
      <c r="C107" s="52">
        <v>30</v>
      </c>
      <c r="D107" s="53">
        <v>39609</v>
      </c>
      <c r="E107" s="54" t="s">
        <v>184</v>
      </c>
      <c r="F107" s="54" t="s">
        <v>191</v>
      </c>
      <c r="G107" s="55">
        <v>25</v>
      </c>
      <c r="H107" s="55">
        <v>25</v>
      </c>
      <c r="I107" s="56">
        <v>458.1</v>
      </c>
      <c r="J107" s="52">
        <v>8</v>
      </c>
      <c r="K107" s="52">
        <v>3</v>
      </c>
      <c r="L107" s="52">
        <v>5</v>
      </c>
      <c r="M107" s="56">
        <v>407.3</v>
      </c>
      <c r="N107" s="55">
        <v>178</v>
      </c>
      <c r="O107" s="52">
        <v>229.3</v>
      </c>
      <c r="P107" s="57">
        <f t="shared" si="21"/>
        <v>14092580</v>
      </c>
      <c r="Q107" s="57">
        <f t="shared" si="22"/>
        <v>3870585.2490448891</v>
      </c>
      <c r="R107" s="57">
        <f t="shared" si="23"/>
        <v>9119741.3542608265</v>
      </c>
      <c r="S107" s="58">
        <f t="shared" si="24"/>
        <v>1102253.3965533581</v>
      </c>
      <c r="T107" s="59">
        <v>0</v>
      </c>
      <c r="U107" s="60">
        <v>27.465412643000001</v>
      </c>
      <c r="V107" s="60">
        <v>64.713071377000006</v>
      </c>
      <c r="W107" s="60">
        <v>7.821515979</v>
      </c>
      <c r="X107" s="61">
        <f t="shared" si="25"/>
        <v>99.999999999000011</v>
      </c>
    </row>
    <row r="108" spans="1:24" s="62" customFormat="1" ht="24" customHeight="1" x14ac:dyDescent="0.25">
      <c r="A108" s="50">
        <v>31</v>
      </c>
      <c r="B108" s="51" t="s">
        <v>176</v>
      </c>
      <c r="C108" s="55">
        <v>109</v>
      </c>
      <c r="D108" s="53">
        <v>40072</v>
      </c>
      <c r="E108" s="54" t="s">
        <v>184</v>
      </c>
      <c r="F108" s="54" t="s">
        <v>191</v>
      </c>
      <c r="G108" s="55">
        <v>27</v>
      </c>
      <c r="H108" s="55">
        <v>27</v>
      </c>
      <c r="I108" s="56">
        <v>329.35</v>
      </c>
      <c r="J108" s="55">
        <v>9</v>
      </c>
      <c r="K108" s="55">
        <v>5</v>
      </c>
      <c r="L108" s="55">
        <v>4</v>
      </c>
      <c r="M108" s="56">
        <v>329.35</v>
      </c>
      <c r="N108" s="55">
        <v>214</v>
      </c>
      <c r="O108" s="55">
        <v>115.35</v>
      </c>
      <c r="P108" s="57">
        <f t="shared" si="21"/>
        <v>11395510</v>
      </c>
      <c r="Q108" s="57">
        <f t="shared" si="22"/>
        <v>3129823.8442743295</v>
      </c>
      <c r="R108" s="57">
        <f t="shared" si="23"/>
        <v>7374384.5200731726</v>
      </c>
      <c r="S108" s="58">
        <f t="shared" si="24"/>
        <v>891301.63553854288</v>
      </c>
      <c r="T108" s="58">
        <v>0</v>
      </c>
      <c r="U108" s="60">
        <v>27.465412643000001</v>
      </c>
      <c r="V108" s="60">
        <v>64.713071377000006</v>
      </c>
      <c r="W108" s="60">
        <v>7.821515979</v>
      </c>
      <c r="X108" s="61">
        <f t="shared" si="25"/>
        <v>99.999999999000011</v>
      </c>
    </row>
    <row r="109" spans="1:24" s="62" customFormat="1" x14ac:dyDescent="0.25">
      <c r="A109" s="50">
        <v>32</v>
      </c>
      <c r="B109" s="51" t="s">
        <v>117</v>
      </c>
      <c r="C109" s="52">
        <v>59</v>
      </c>
      <c r="D109" s="53">
        <v>40389</v>
      </c>
      <c r="E109" s="54" t="s">
        <v>184</v>
      </c>
      <c r="F109" s="54" t="s">
        <v>191</v>
      </c>
      <c r="G109" s="55">
        <v>25</v>
      </c>
      <c r="H109" s="55">
        <v>25</v>
      </c>
      <c r="I109" s="56">
        <v>726.5</v>
      </c>
      <c r="J109" s="52">
        <v>13</v>
      </c>
      <c r="K109" s="52">
        <v>5</v>
      </c>
      <c r="L109" s="52">
        <v>8</v>
      </c>
      <c r="M109" s="56">
        <v>630</v>
      </c>
      <c r="N109" s="55">
        <v>283.3</v>
      </c>
      <c r="O109" s="52">
        <v>346.7</v>
      </c>
      <c r="P109" s="57">
        <f t="shared" si="21"/>
        <v>21798000</v>
      </c>
      <c r="Q109" s="57">
        <f t="shared" si="22"/>
        <v>5986910.6479211403</v>
      </c>
      <c r="R109" s="57">
        <f t="shared" si="23"/>
        <v>14106155.298758462</v>
      </c>
      <c r="S109" s="58">
        <f t="shared" si="24"/>
        <v>1704934.0531024199</v>
      </c>
      <c r="T109" s="59">
        <v>0</v>
      </c>
      <c r="U109" s="60">
        <v>27.465412643000001</v>
      </c>
      <c r="V109" s="60">
        <v>64.713071377000006</v>
      </c>
      <c r="W109" s="60">
        <v>7.821515979</v>
      </c>
      <c r="X109" s="61">
        <f t="shared" si="25"/>
        <v>99.999999999000011</v>
      </c>
    </row>
    <row r="110" spans="1:24" s="62" customFormat="1" x14ac:dyDescent="0.25">
      <c r="A110" s="50">
        <v>33</v>
      </c>
      <c r="B110" s="51" t="s">
        <v>119</v>
      </c>
      <c r="C110" s="52">
        <v>33</v>
      </c>
      <c r="D110" s="53">
        <v>40652</v>
      </c>
      <c r="E110" s="54" t="s">
        <v>184</v>
      </c>
      <c r="F110" s="54" t="s">
        <v>191</v>
      </c>
      <c r="G110" s="55">
        <v>3</v>
      </c>
      <c r="H110" s="55">
        <v>3</v>
      </c>
      <c r="I110" s="56">
        <v>86.9</v>
      </c>
      <c r="J110" s="52">
        <v>2</v>
      </c>
      <c r="K110" s="52">
        <v>1</v>
      </c>
      <c r="L110" s="52">
        <v>1</v>
      </c>
      <c r="M110" s="56">
        <v>86.8</v>
      </c>
      <c r="N110" s="55">
        <v>43.5</v>
      </c>
      <c r="O110" s="52">
        <v>43.3</v>
      </c>
      <c r="P110" s="57">
        <f t="shared" si="21"/>
        <v>3003280</v>
      </c>
      <c r="Q110" s="57">
        <f t="shared" si="22"/>
        <v>824863.2448246904</v>
      </c>
      <c r="R110" s="57">
        <f t="shared" si="23"/>
        <v>1943514.7300511659</v>
      </c>
      <c r="S110" s="58">
        <f t="shared" si="24"/>
        <v>234902.02509411119</v>
      </c>
      <c r="T110" s="59">
        <v>0</v>
      </c>
      <c r="U110" s="60">
        <v>27.465412643000001</v>
      </c>
      <c r="V110" s="60">
        <v>64.713071377000006</v>
      </c>
      <c r="W110" s="60">
        <v>7.821515979</v>
      </c>
      <c r="X110" s="61">
        <f t="shared" si="25"/>
        <v>99.999999999000011</v>
      </c>
    </row>
    <row r="111" spans="1:24" s="62" customFormat="1" x14ac:dyDescent="0.25">
      <c r="A111" s="50">
        <v>34</v>
      </c>
      <c r="B111" s="51" t="s">
        <v>120</v>
      </c>
      <c r="C111" s="52">
        <v>32</v>
      </c>
      <c r="D111" s="53">
        <v>40652</v>
      </c>
      <c r="E111" s="54" t="s">
        <v>184</v>
      </c>
      <c r="F111" s="54" t="s">
        <v>191</v>
      </c>
      <c r="G111" s="55">
        <v>2</v>
      </c>
      <c r="H111" s="55">
        <v>2</v>
      </c>
      <c r="I111" s="56">
        <v>95.8</v>
      </c>
      <c r="J111" s="52">
        <v>1</v>
      </c>
      <c r="K111" s="52">
        <v>0</v>
      </c>
      <c r="L111" s="52">
        <v>1</v>
      </c>
      <c r="M111" s="56">
        <v>47.6</v>
      </c>
      <c r="N111" s="55">
        <v>0</v>
      </c>
      <c r="O111" s="52">
        <v>47.6</v>
      </c>
      <c r="P111" s="57">
        <f t="shared" si="21"/>
        <v>1646960</v>
      </c>
      <c r="Q111" s="57">
        <f t="shared" si="22"/>
        <v>452344.36006515281</v>
      </c>
      <c r="R111" s="57">
        <f t="shared" si="23"/>
        <v>1065798.4003506391</v>
      </c>
      <c r="S111" s="58">
        <f t="shared" si="24"/>
        <v>128817.2395677384</v>
      </c>
      <c r="T111" s="58">
        <v>0</v>
      </c>
      <c r="U111" s="60">
        <v>27.465412643000001</v>
      </c>
      <c r="V111" s="60">
        <v>64.713071377000006</v>
      </c>
      <c r="W111" s="60">
        <v>7.821515979</v>
      </c>
      <c r="X111" s="61">
        <f t="shared" si="25"/>
        <v>99.999999999000011</v>
      </c>
    </row>
    <row r="112" spans="1:24" s="62" customFormat="1" x14ac:dyDescent="0.25">
      <c r="A112" s="50">
        <v>35</v>
      </c>
      <c r="B112" s="51" t="s">
        <v>121</v>
      </c>
      <c r="C112" s="52">
        <v>30</v>
      </c>
      <c r="D112" s="53">
        <v>40652</v>
      </c>
      <c r="E112" s="54" t="s">
        <v>184</v>
      </c>
      <c r="F112" s="54" t="s">
        <v>191</v>
      </c>
      <c r="G112" s="55">
        <v>9</v>
      </c>
      <c r="H112" s="55">
        <v>9</v>
      </c>
      <c r="I112" s="56">
        <v>296.39999999999998</v>
      </c>
      <c r="J112" s="52">
        <v>1</v>
      </c>
      <c r="K112" s="52">
        <v>0</v>
      </c>
      <c r="L112" s="52">
        <v>1</v>
      </c>
      <c r="M112" s="56">
        <v>49.4</v>
      </c>
      <c r="N112" s="55">
        <v>0</v>
      </c>
      <c r="O112" s="52">
        <v>49.4</v>
      </c>
      <c r="P112" s="57">
        <f t="shared" si="21"/>
        <v>1709240</v>
      </c>
      <c r="Q112" s="57">
        <f t="shared" si="22"/>
        <v>469449.81905921316</v>
      </c>
      <c r="R112" s="57">
        <f t="shared" si="23"/>
        <v>1106101.701204235</v>
      </c>
      <c r="S112" s="58">
        <f t="shared" si="24"/>
        <v>133688.4797194596</v>
      </c>
      <c r="T112" s="59">
        <v>0</v>
      </c>
      <c r="U112" s="60">
        <v>27.465412643000001</v>
      </c>
      <c r="V112" s="60">
        <v>64.713071377000006</v>
      </c>
      <c r="W112" s="60">
        <v>7.821515979</v>
      </c>
      <c r="X112" s="61">
        <f t="shared" si="25"/>
        <v>99.999999999000011</v>
      </c>
    </row>
    <row r="113" spans="1:24" s="62" customFormat="1" x14ac:dyDescent="0.25">
      <c r="A113" s="50">
        <v>36</v>
      </c>
      <c r="B113" s="51" t="s">
        <v>122</v>
      </c>
      <c r="C113" s="52">
        <v>10</v>
      </c>
      <c r="D113" s="53">
        <v>40205</v>
      </c>
      <c r="E113" s="54" t="s">
        <v>184</v>
      </c>
      <c r="F113" s="54" t="s">
        <v>191</v>
      </c>
      <c r="G113" s="55">
        <v>1</v>
      </c>
      <c r="H113" s="55">
        <v>1</v>
      </c>
      <c r="I113" s="56">
        <v>294.5</v>
      </c>
      <c r="J113" s="52">
        <v>1</v>
      </c>
      <c r="K113" s="52">
        <v>0</v>
      </c>
      <c r="L113" s="52">
        <v>1</v>
      </c>
      <c r="M113" s="56">
        <v>49.3</v>
      </c>
      <c r="N113" s="55">
        <v>0</v>
      </c>
      <c r="O113" s="52">
        <v>49.3</v>
      </c>
      <c r="P113" s="57">
        <f t="shared" si="21"/>
        <v>1705780</v>
      </c>
      <c r="Q113" s="57">
        <f t="shared" si="22"/>
        <v>468499.51578176545</v>
      </c>
      <c r="R113" s="57">
        <f t="shared" si="23"/>
        <v>1103862.6289345906</v>
      </c>
      <c r="S113" s="58">
        <f t="shared" si="24"/>
        <v>133417.85526658621</v>
      </c>
      <c r="T113" s="58">
        <v>0</v>
      </c>
      <c r="U113" s="60">
        <v>27.465412643000001</v>
      </c>
      <c r="V113" s="60">
        <v>64.713071377000006</v>
      </c>
      <c r="W113" s="60">
        <v>7.821515979</v>
      </c>
      <c r="X113" s="61">
        <f t="shared" si="25"/>
        <v>99.999999999000011</v>
      </c>
    </row>
    <row r="114" spans="1:24" s="62" customFormat="1" x14ac:dyDescent="0.25">
      <c r="A114" s="50">
        <v>37</v>
      </c>
      <c r="B114" s="51" t="s">
        <v>123</v>
      </c>
      <c r="C114" s="52">
        <v>13</v>
      </c>
      <c r="D114" s="53">
        <v>40240</v>
      </c>
      <c r="E114" s="54" t="s">
        <v>184</v>
      </c>
      <c r="F114" s="54" t="s">
        <v>191</v>
      </c>
      <c r="G114" s="55">
        <v>5</v>
      </c>
      <c r="H114" s="55">
        <v>5</v>
      </c>
      <c r="I114" s="56">
        <v>293.2</v>
      </c>
      <c r="J114" s="52">
        <v>3</v>
      </c>
      <c r="K114" s="52">
        <v>0</v>
      </c>
      <c r="L114" s="52">
        <v>3</v>
      </c>
      <c r="M114" s="56">
        <v>150.4</v>
      </c>
      <c r="N114" s="55">
        <v>0</v>
      </c>
      <c r="O114" s="52">
        <v>150.4</v>
      </c>
      <c r="P114" s="57">
        <f t="shared" si="21"/>
        <v>5203840</v>
      </c>
      <c r="Q114" s="57">
        <f t="shared" si="22"/>
        <v>1429256.1292814913</v>
      </c>
      <c r="R114" s="57">
        <f t="shared" si="23"/>
        <v>3367564.6935448772</v>
      </c>
      <c r="S114" s="58">
        <f t="shared" si="24"/>
        <v>407019.17712159356</v>
      </c>
      <c r="T114" s="59">
        <v>0</v>
      </c>
      <c r="U114" s="60">
        <v>27.465412643000001</v>
      </c>
      <c r="V114" s="60">
        <v>64.713071377000006</v>
      </c>
      <c r="W114" s="60">
        <v>7.821515979</v>
      </c>
      <c r="X114" s="61">
        <f t="shared" si="25"/>
        <v>99.999999999000011</v>
      </c>
    </row>
    <row r="115" spans="1:24" s="62" customFormat="1" x14ac:dyDescent="0.25">
      <c r="A115" s="50">
        <v>38</v>
      </c>
      <c r="B115" s="51" t="s">
        <v>124</v>
      </c>
      <c r="C115" s="52">
        <v>90</v>
      </c>
      <c r="D115" s="53">
        <v>40408</v>
      </c>
      <c r="E115" s="54" t="s">
        <v>184</v>
      </c>
      <c r="F115" s="54" t="s">
        <v>191</v>
      </c>
      <c r="G115" s="55">
        <v>4</v>
      </c>
      <c r="H115" s="55">
        <v>4</v>
      </c>
      <c r="I115" s="56">
        <v>179.5</v>
      </c>
      <c r="J115" s="52">
        <v>3</v>
      </c>
      <c r="K115" s="52">
        <v>0</v>
      </c>
      <c r="L115" s="52">
        <v>3</v>
      </c>
      <c r="M115" s="56">
        <v>88.8</v>
      </c>
      <c r="N115" s="55">
        <v>0</v>
      </c>
      <c r="O115" s="52">
        <v>88.8</v>
      </c>
      <c r="P115" s="57">
        <f t="shared" si="21"/>
        <v>3072480</v>
      </c>
      <c r="Q115" s="57">
        <f t="shared" si="22"/>
        <v>843869.31037364644</v>
      </c>
      <c r="R115" s="57">
        <f t="shared" si="23"/>
        <v>1988296.1754440498</v>
      </c>
      <c r="S115" s="58">
        <f t="shared" si="24"/>
        <v>240314.51415157921</v>
      </c>
      <c r="T115" s="58">
        <v>0</v>
      </c>
      <c r="U115" s="60">
        <v>27.465412643000001</v>
      </c>
      <c r="V115" s="60">
        <v>64.713071377000006</v>
      </c>
      <c r="W115" s="60">
        <v>7.821515979</v>
      </c>
      <c r="X115" s="61">
        <f t="shared" si="25"/>
        <v>99.999999999000011</v>
      </c>
    </row>
    <row r="116" spans="1:24" s="62" customFormat="1" ht="27.75" customHeight="1" x14ac:dyDescent="0.25">
      <c r="A116" s="50">
        <v>39</v>
      </c>
      <c r="B116" s="51" t="s">
        <v>125</v>
      </c>
      <c r="C116" s="52">
        <v>51</v>
      </c>
      <c r="D116" s="53">
        <v>39422</v>
      </c>
      <c r="E116" s="54" t="s">
        <v>184</v>
      </c>
      <c r="F116" s="54" t="s">
        <v>191</v>
      </c>
      <c r="G116" s="55">
        <v>18</v>
      </c>
      <c r="H116" s="55">
        <v>18</v>
      </c>
      <c r="I116" s="56">
        <v>323.89999999999998</v>
      </c>
      <c r="J116" s="52">
        <v>8</v>
      </c>
      <c r="K116" s="52">
        <v>0</v>
      </c>
      <c r="L116" s="52">
        <v>8</v>
      </c>
      <c r="M116" s="56">
        <v>323.89999999999998</v>
      </c>
      <c r="N116" s="55">
        <v>0</v>
      </c>
      <c r="O116" s="52">
        <v>323.89999999999998</v>
      </c>
      <c r="P116" s="57">
        <f t="shared" si="21"/>
        <v>11206940</v>
      </c>
      <c r="Q116" s="57">
        <f t="shared" si="22"/>
        <v>3078032.3156534242</v>
      </c>
      <c r="R116" s="57">
        <f t="shared" si="23"/>
        <v>7252355.0813775649</v>
      </c>
      <c r="S116" s="58">
        <f t="shared" si="24"/>
        <v>876552.60285694257</v>
      </c>
      <c r="T116" s="59">
        <v>0</v>
      </c>
      <c r="U116" s="60">
        <v>27.465412643000001</v>
      </c>
      <c r="V116" s="60">
        <v>64.713071377000006</v>
      </c>
      <c r="W116" s="60">
        <v>7.821515979</v>
      </c>
      <c r="X116" s="61">
        <f t="shared" si="25"/>
        <v>99.999999999000011</v>
      </c>
    </row>
    <row r="117" spans="1:24" s="62" customFormat="1" ht="24.75" customHeight="1" x14ac:dyDescent="0.25">
      <c r="A117" s="50">
        <v>40</v>
      </c>
      <c r="B117" s="51" t="s">
        <v>126</v>
      </c>
      <c r="C117" s="52">
        <v>52</v>
      </c>
      <c r="D117" s="53">
        <v>39422</v>
      </c>
      <c r="E117" s="54" t="s">
        <v>184</v>
      </c>
      <c r="F117" s="54" t="s">
        <v>191</v>
      </c>
      <c r="G117" s="55">
        <v>27</v>
      </c>
      <c r="H117" s="55">
        <v>27</v>
      </c>
      <c r="I117" s="56">
        <v>510.4</v>
      </c>
      <c r="J117" s="52">
        <v>12</v>
      </c>
      <c r="K117" s="52">
        <v>0</v>
      </c>
      <c r="L117" s="52">
        <v>12</v>
      </c>
      <c r="M117" s="56">
        <v>510.4</v>
      </c>
      <c r="N117" s="55">
        <v>0</v>
      </c>
      <c r="O117" s="52">
        <v>510.4</v>
      </c>
      <c r="P117" s="57">
        <f t="shared" si="21"/>
        <v>17659840</v>
      </c>
      <c r="Q117" s="57">
        <f t="shared" si="22"/>
        <v>4850347.9280935712</v>
      </c>
      <c r="R117" s="57">
        <f t="shared" si="23"/>
        <v>11428224.864263996</v>
      </c>
      <c r="S117" s="58">
        <f t="shared" si="24"/>
        <v>1381267.2074658338</v>
      </c>
      <c r="T117" s="58">
        <v>0</v>
      </c>
      <c r="U117" s="60">
        <v>27.465412643000001</v>
      </c>
      <c r="V117" s="60">
        <v>64.713071377000006</v>
      </c>
      <c r="W117" s="60">
        <v>7.821515979</v>
      </c>
      <c r="X117" s="61">
        <f t="shared" si="25"/>
        <v>99.999999999000011</v>
      </c>
    </row>
    <row r="118" spans="1:24" s="62" customFormat="1" x14ac:dyDescent="0.25">
      <c r="A118" s="50">
        <v>41</v>
      </c>
      <c r="B118" s="51" t="s">
        <v>127</v>
      </c>
      <c r="C118" s="52">
        <v>14</v>
      </c>
      <c r="D118" s="53">
        <v>40240</v>
      </c>
      <c r="E118" s="54" t="s">
        <v>184</v>
      </c>
      <c r="F118" s="54" t="s">
        <v>191</v>
      </c>
      <c r="G118" s="55">
        <v>2</v>
      </c>
      <c r="H118" s="55">
        <v>2</v>
      </c>
      <c r="I118" s="56">
        <v>167.1</v>
      </c>
      <c r="J118" s="52">
        <v>3</v>
      </c>
      <c r="K118" s="52">
        <v>1</v>
      </c>
      <c r="L118" s="52">
        <v>2</v>
      </c>
      <c r="M118" s="56">
        <v>127.4</v>
      </c>
      <c r="N118" s="55">
        <v>39.4</v>
      </c>
      <c r="O118" s="52">
        <v>88</v>
      </c>
      <c r="P118" s="57">
        <f t="shared" si="21"/>
        <v>4408040</v>
      </c>
      <c r="Q118" s="57">
        <f t="shared" si="22"/>
        <v>1210686.3754684972</v>
      </c>
      <c r="R118" s="57">
        <f t="shared" si="23"/>
        <v>2852578.0715267109</v>
      </c>
      <c r="S118" s="58">
        <f t="shared" si="24"/>
        <v>344775.55296071159</v>
      </c>
      <c r="T118" s="59">
        <v>0</v>
      </c>
      <c r="U118" s="60">
        <v>27.465412643000001</v>
      </c>
      <c r="V118" s="60">
        <v>64.713071377000006</v>
      </c>
      <c r="W118" s="60">
        <v>7.821515979</v>
      </c>
      <c r="X118" s="61">
        <f t="shared" si="25"/>
        <v>99.999999999000011</v>
      </c>
    </row>
    <row r="119" spans="1:24" s="62" customFormat="1" x14ac:dyDescent="0.25">
      <c r="A119" s="50">
        <v>42</v>
      </c>
      <c r="B119" s="51" t="s">
        <v>128</v>
      </c>
      <c r="C119" s="52">
        <v>44</v>
      </c>
      <c r="D119" s="53">
        <v>40667</v>
      </c>
      <c r="E119" s="54" t="s">
        <v>184</v>
      </c>
      <c r="F119" s="54" t="s">
        <v>191</v>
      </c>
      <c r="G119" s="55">
        <v>7</v>
      </c>
      <c r="H119" s="55">
        <v>7</v>
      </c>
      <c r="I119" s="56">
        <v>203.6</v>
      </c>
      <c r="J119" s="52">
        <v>4</v>
      </c>
      <c r="K119" s="52">
        <v>2</v>
      </c>
      <c r="L119" s="52">
        <v>2</v>
      </c>
      <c r="M119" s="56">
        <v>203.6</v>
      </c>
      <c r="N119" s="55">
        <v>101.4</v>
      </c>
      <c r="O119" s="52">
        <v>102.2</v>
      </c>
      <c r="P119" s="57">
        <f t="shared" si="21"/>
        <v>7044560</v>
      </c>
      <c r="Q119" s="57">
        <f t="shared" si="22"/>
        <v>1934817.4728837206</v>
      </c>
      <c r="R119" s="57">
        <f t="shared" si="23"/>
        <v>4558751.1409955919</v>
      </c>
      <c r="S119" s="58">
        <f t="shared" si="24"/>
        <v>550991.38605024246</v>
      </c>
      <c r="T119" s="58">
        <v>0</v>
      </c>
      <c r="U119" s="60">
        <v>27.465412643000001</v>
      </c>
      <c r="V119" s="60">
        <v>64.713071377000006</v>
      </c>
      <c r="W119" s="60">
        <v>7.821515979</v>
      </c>
      <c r="X119" s="61">
        <f t="shared" si="25"/>
        <v>99.999999999000011</v>
      </c>
    </row>
    <row r="120" spans="1:24" s="62" customFormat="1" x14ac:dyDescent="0.25">
      <c r="A120" s="50">
        <v>43</v>
      </c>
      <c r="B120" s="51" t="s">
        <v>129</v>
      </c>
      <c r="C120" s="52">
        <v>55</v>
      </c>
      <c r="D120" s="53">
        <v>40331</v>
      </c>
      <c r="E120" s="54" t="s">
        <v>184</v>
      </c>
      <c r="F120" s="54" t="s">
        <v>191</v>
      </c>
      <c r="G120" s="55">
        <v>2</v>
      </c>
      <c r="H120" s="55">
        <v>2</v>
      </c>
      <c r="I120" s="56">
        <v>80.3</v>
      </c>
      <c r="J120" s="52">
        <v>2</v>
      </c>
      <c r="K120" s="52">
        <v>1</v>
      </c>
      <c r="L120" s="52">
        <v>1</v>
      </c>
      <c r="M120" s="56">
        <v>60.5</v>
      </c>
      <c r="N120" s="55">
        <v>19.899999999999999</v>
      </c>
      <c r="O120" s="52">
        <v>40.6</v>
      </c>
      <c r="P120" s="57">
        <f t="shared" si="21"/>
        <v>2093300</v>
      </c>
      <c r="Q120" s="57">
        <f t="shared" si="22"/>
        <v>574933.48285591905</v>
      </c>
      <c r="R120" s="57">
        <f t="shared" si="23"/>
        <v>1354638.7231347412</v>
      </c>
      <c r="S120" s="58">
        <f t="shared" si="24"/>
        <v>163727.79398840701</v>
      </c>
      <c r="T120" s="59">
        <v>0</v>
      </c>
      <c r="U120" s="60">
        <v>27.465412643000001</v>
      </c>
      <c r="V120" s="60">
        <v>64.713071377000006</v>
      </c>
      <c r="W120" s="60">
        <v>7.821515979</v>
      </c>
      <c r="X120" s="61">
        <f t="shared" si="25"/>
        <v>99.999999999000011</v>
      </c>
    </row>
    <row r="121" spans="1:24" s="62" customFormat="1" x14ac:dyDescent="0.25">
      <c r="A121" s="50">
        <v>44</v>
      </c>
      <c r="B121" s="51" t="s">
        <v>130</v>
      </c>
      <c r="C121" s="52">
        <v>28</v>
      </c>
      <c r="D121" s="53">
        <v>40652</v>
      </c>
      <c r="E121" s="54" t="s">
        <v>184</v>
      </c>
      <c r="F121" s="54" t="s">
        <v>191</v>
      </c>
      <c r="G121" s="55">
        <v>7</v>
      </c>
      <c r="H121" s="55">
        <v>7</v>
      </c>
      <c r="I121" s="56">
        <v>82</v>
      </c>
      <c r="J121" s="52">
        <v>3</v>
      </c>
      <c r="K121" s="52">
        <v>0</v>
      </c>
      <c r="L121" s="52">
        <v>3</v>
      </c>
      <c r="M121" s="56">
        <v>82</v>
      </c>
      <c r="N121" s="55">
        <v>0</v>
      </c>
      <c r="O121" s="52">
        <v>82</v>
      </c>
      <c r="P121" s="57">
        <f t="shared" si="21"/>
        <v>2837200</v>
      </c>
      <c r="Q121" s="57">
        <f t="shared" si="22"/>
        <v>779248.6875071961</v>
      </c>
      <c r="R121" s="57">
        <f t="shared" si="23"/>
        <v>1836039.2611082441</v>
      </c>
      <c r="S121" s="58">
        <f t="shared" si="24"/>
        <v>221912.05135618799</v>
      </c>
      <c r="T121" s="58">
        <v>0</v>
      </c>
      <c r="U121" s="60">
        <v>27.465412643000001</v>
      </c>
      <c r="V121" s="60">
        <v>64.713071377000006</v>
      </c>
      <c r="W121" s="60">
        <v>7.821515979</v>
      </c>
      <c r="X121" s="61">
        <f t="shared" si="25"/>
        <v>99.999999999000011</v>
      </c>
    </row>
    <row r="122" spans="1:24" s="62" customFormat="1" x14ac:dyDescent="0.25">
      <c r="A122" s="50">
        <v>45</v>
      </c>
      <c r="B122" s="51" t="s">
        <v>131</v>
      </c>
      <c r="C122" s="52">
        <v>3</v>
      </c>
      <c r="D122" s="53">
        <v>40205</v>
      </c>
      <c r="E122" s="54" t="s">
        <v>184</v>
      </c>
      <c r="F122" s="54" t="s">
        <v>191</v>
      </c>
      <c r="G122" s="55">
        <v>3</v>
      </c>
      <c r="H122" s="55">
        <v>3</v>
      </c>
      <c r="I122" s="56">
        <v>83</v>
      </c>
      <c r="J122" s="52">
        <v>2</v>
      </c>
      <c r="K122" s="52">
        <v>1</v>
      </c>
      <c r="L122" s="52">
        <v>1</v>
      </c>
      <c r="M122" s="56">
        <v>83</v>
      </c>
      <c r="N122" s="55">
        <v>41.4</v>
      </c>
      <c r="O122" s="52">
        <v>41.6</v>
      </c>
      <c r="P122" s="57">
        <f t="shared" si="21"/>
        <v>2871800</v>
      </c>
      <c r="Q122" s="57">
        <f t="shared" si="22"/>
        <v>788751.72028167394</v>
      </c>
      <c r="R122" s="57">
        <f t="shared" si="23"/>
        <v>1858429.983804686</v>
      </c>
      <c r="S122" s="58">
        <f t="shared" si="24"/>
        <v>224618.295884922</v>
      </c>
      <c r="T122" s="59">
        <v>0</v>
      </c>
      <c r="U122" s="60">
        <v>27.465412643000001</v>
      </c>
      <c r="V122" s="60">
        <v>64.713071377000006</v>
      </c>
      <c r="W122" s="60">
        <v>7.821515979</v>
      </c>
      <c r="X122" s="61">
        <f t="shared" si="25"/>
        <v>99.999999999000011</v>
      </c>
    </row>
    <row r="123" spans="1:24" s="62" customFormat="1" x14ac:dyDescent="0.25">
      <c r="A123" s="50">
        <v>46</v>
      </c>
      <c r="B123" s="51" t="s">
        <v>132</v>
      </c>
      <c r="C123" s="52">
        <v>53</v>
      </c>
      <c r="D123" s="53">
        <v>40331</v>
      </c>
      <c r="E123" s="54" t="s">
        <v>184</v>
      </c>
      <c r="F123" s="54" t="s">
        <v>191</v>
      </c>
      <c r="G123" s="55">
        <v>4</v>
      </c>
      <c r="H123" s="55">
        <v>4</v>
      </c>
      <c r="I123" s="56">
        <v>83.6</v>
      </c>
      <c r="J123" s="52">
        <v>2</v>
      </c>
      <c r="K123" s="52">
        <v>0</v>
      </c>
      <c r="L123" s="52">
        <v>2</v>
      </c>
      <c r="M123" s="56">
        <v>83.6</v>
      </c>
      <c r="N123" s="55">
        <v>0</v>
      </c>
      <c r="O123" s="52">
        <v>83.6</v>
      </c>
      <c r="P123" s="57">
        <f t="shared" si="21"/>
        <v>2892560</v>
      </c>
      <c r="Q123" s="57">
        <f t="shared" si="22"/>
        <v>794453.53994636086</v>
      </c>
      <c r="R123" s="57">
        <f t="shared" si="23"/>
        <v>1871864.4174225514</v>
      </c>
      <c r="S123" s="58">
        <f t="shared" si="24"/>
        <v>226242.0426021624</v>
      </c>
      <c r="T123" s="58">
        <v>0</v>
      </c>
      <c r="U123" s="60">
        <v>27.465412643000001</v>
      </c>
      <c r="V123" s="60">
        <v>64.713071377000006</v>
      </c>
      <c r="W123" s="60">
        <v>7.821515979</v>
      </c>
      <c r="X123" s="61">
        <f t="shared" si="25"/>
        <v>99.999999999000011</v>
      </c>
    </row>
    <row r="124" spans="1:24" s="62" customFormat="1" x14ac:dyDescent="0.25">
      <c r="A124" s="50">
        <v>47</v>
      </c>
      <c r="B124" s="51" t="s">
        <v>133</v>
      </c>
      <c r="C124" s="52">
        <v>2</v>
      </c>
      <c r="D124" s="53">
        <v>40205</v>
      </c>
      <c r="E124" s="54" t="s">
        <v>184</v>
      </c>
      <c r="F124" s="54" t="s">
        <v>191</v>
      </c>
      <c r="G124" s="55">
        <v>3</v>
      </c>
      <c r="H124" s="55">
        <v>3</v>
      </c>
      <c r="I124" s="56">
        <v>80.900000000000006</v>
      </c>
      <c r="J124" s="52">
        <v>2</v>
      </c>
      <c r="K124" s="52">
        <v>0</v>
      </c>
      <c r="L124" s="52">
        <v>2</v>
      </c>
      <c r="M124" s="56">
        <v>80.900000000000006</v>
      </c>
      <c r="N124" s="55">
        <v>0</v>
      </c>
      <c r="O124" s="52">
        <v>80.900000000000006</v>
      </c>
      <c r="P124" s="57">
        <f t="shared" si="21"/>
        <v>2799140</v>
      </c>
      <c r="Q124" s="57">
        <f t="shared" si="22"/>
        <v>768795.3514552702</v>
      </c>
      <c r="R124" s="57">
        <f t="shared" si="23"/>
        <v>1811409.466142158</v>
      </c>
      <c r="S124" s="58">
        <f t="shared" si="24"/>
        <v>218935.18237458062</v>
      </c>
      <c r="T124" s="59">
        <v>0</v>
      </c>
      <c r="U124" s="60">
        <v>27.465412643000001</v>
      </c>
      <c r="V124" s="60">
        <v>64.713071377000006</v>
      </c>
      <c r="W124" s="60">
        <v>7.821515979</v>
      </c>
      <c r="X124" s="61">
        <f t="shared" si="25"/>
        <v>99.999999999000011</v>
      </c>
    </row>
    <row r="125" spans="1:24" s="62" customFormat="1" x14ac:dyDescent="0.25">
      <c r="A125" s="50">
        <v>48</v>
      </c>
      <c r="B125" s="51" t="s">
        <v>134</v>
      </c>
      <c r="C125" s="52">
        <v>133</v>
      </c>
      <c r="D125" s="53">
        <v>40519</v>
      </c>
      <c r="E125" s="54" t="s">
        <v>184</v>
      </c>
      <c r="F125" s="54" t="s">
        <v>191</v>
      </c>
      <c r="G125" s="55">
        <v>6</v>
      </c>
      <c r="H125" s="55">
        <v>6</v>
      </c>
      <c r="I125" s="56">
        <v>84.8</v>
      </c>
      <c r="J125" s="52">
        <v>2</v>
      </c>
      <c r="K125" s="52">
        <v>0</v>
      </c>
      <c r="L125" s="52">
        <v>2</v>
      </c>
      <c r="M125" s="56">
        <v>84.8</v>
      </c>
      <c r="N125" s="55">
        <v>0</v>
      </c>
      <c r="O125" s="52">
        <v>84.8</v>
      </c>
      <c r="P125" s="57">
        <f t="shared" si="21"/>
        <v>2934080</v>
      </c>
      <c r="Q125" s="57">
        <f t="shared" si="22"/>
        <v>805857.17927573447</v>
      </c>
      <c r="R125" s="57">
        <f t="shared" si="23"/>
        <v>1898733.2846582818</v>
      </c>
      <c r="S125" s="58">
        <f t="shared" si="24"/>
        <v>229489.5360366432</v>
      </c>
      <c r="T125" s="58">
        <v>0</v>
      </c>
      <c r="U125" s="60">
        <v>27.465412643000001</v>
      </c>
      <c r="V125" s="60">
        <v>64.713071377000006</v>
      </c>
      <c r="W125" s="60">
        <v>7.821515979</v>
      </c>
      <c r="X125" s="61">
        <f t="shared" si="25"/>
        <v>99.999999999000011</v>
      </c>
    </row>
    <row r="126" spans="1:24" s="62" customFormat="1" x14ac:dyDescent="0.25">
      <c r="A126" s="50">
        <v>49</v>
      </c>
      <c r="B126" s="51" t="s">
        <v>135</v>
      </c>
      <c r="C126" s="52">
        <v>57</v>
      </c>
      <c r="D126" s="53">
        <v>40389</v>
      </c>
      <c r="E126" s="54" t="s">
        <v>184</v>
      </c>
      <c r="F126" s="54" t="s">
        <v>191</v>
      </c>
      <c r="G126" s="55">
        <v>1</v>
      </c>
      <c r="H126" s="55">
        <v>1</v>
      </c>
      <c r="I126" s="56">
        <v>82.4</v>
      </c>
      <c r="J126" s="52">
        <v>1</v>
      </c>
      <c r="K126" s="52">
        <v>0</v>
      </c>
      <c r="L126" s="52">
        <v>1</v>
      </c>
      <c r="M126" s="56">
        <v>41.5</v>
      </c>
      <c r="N126" s="55">
        <v>0</v>
      </c>
      <c r="O126" s="52">
        <v>41.5</v>
      </c>
      <c r="P126" s="57">
        <f t="shared" si="21"/>
        <v>1435900</v>
      </c>
      <c r="Q126" s="57">
        <f t="shared" si="22"/>
        <v>394375.86014083697</v>
      </c>
      <c r="R126" s="57">
        <f t="shared" si="23"/>
        <v>929214.991902343</v>
      </c>
      <c r="S126" s="58">
        <f t="shared" si="24"/>
        <v>112309.147942461</v>
      </c>
      <c r="T126" s="59">
        <v>0</v>
      </c>
      <c r="U126" s="60">
        <v>27.465412643000001</v>
      </c>
      <c r="V126" s="60">
        <v>64.713071377000006</v>
      </c>
      <c r="W126" s="60">
        <v>7.821515979</v>
      </c>
      <c r="X126" s="61">
        <f t="shared" si="25"/>
        <v>99.999999999000011</v>
      </c>
    </row>
    <row r="127" spans="1:24" s="62" customFormat="1" x14ac:dyDescent="0.25">
      <c r="A127" s="50">
        <v>50</v>
      </c>
      <c r="B127" s="51" t="s">
        <v>136</v>
      </c>
      <c r="C127" s="52">
        <v>27</v>
      </c>
      <c r="D127" s="53">
        <v>40310</v>
      </c>
      <c r="E127" s="54" t="s">
        <v>184</v>
      </c>
      <c r="F127" s="54" t="s">
        <v>191</v>
      </c>
      <c r="G127" s="55">
        <v>1</v>
      </c>
      <c r="H127" s="55">
        <v>1</v>
      </c>
      <c r="I127" s="56">
        <v>94</v>
      </c>
      <c r="J127" s="52">
        <v>1</v>
      </c>
      <c r="K127" s="52">
        <v>0</v>
      </c>
      <c r="L127" s="52">
        <v>1</v>
      </c>
      <c r="M127" s="56">
        <v>48.9</v>
      </c>
      <c r="N127" s="55">
        <v>0</v>
      </c>
      <c r="O127" s="52">
        <v>48.9</v>
      </c>
      <c r="P127" s="57">
        <f t="shared" si="21"/>
        <v>1691940</v>
      </c>
      <c r="Q127" s="57">
        <f t="shared" si="22"/>
        <v>464698.30267197423</v>
      </c>
      <c r="R127" s="57">
        <f t="shared" si="23"/>
        <v>1094906.3398560139</v>
      </c>
      <c r="S127" s="58">
        <f t="shared" si="24"/>
        <v>132335.3574550926</v>
      </c>
      <c r="T127" s="58">
        <v>0</v>
      </c>
      <c r="U127" s="60">
        <v>27.465412643000001</v>
      </c>
      <c r="V127" s="60">
        <v>64.713071377000006</v>
      </c>
      <c r="W127" s="60">
        <v>7.821515979</v>
      </c>
      <c r="X127" s="61">
        <f t="shared" si="25"/>
        <v>99.999999999000011</v>
      </c>
    </row>
    <row r="128" spans="1:24" s="62" customFormat="1" x14ac:dyDescent="0.25">
      <c r="A128" s="50">
        <v>51</v>
      </c>
      <c r="B128" s="51" t="s">
        <v>137</v>
      </c>
      <c r="C128" s="52">
        <v>54</v>
      </c>
      <c r="D128" s="53">
        <v>40331</v>
      </c>
      <c r="E128" s="54" t="s">
        <v>184</v>
      </c>
      <c r="F128" s="54" t="s">
        <v>191</v>
      </c>
      <c r="G128" s="55">
        <v>15</v>
      </c>
      <c r="H128" s="55">
        <v>15</v>
      </c>
      <c r="I128" s="56">
        <v>331.9</v>
      </c>
      <c r="J128" s="52">
        <v>7</v>
      </c>
      <c r="K128" s="52">
        <v>6</v>
      </c>
      <c r="L128" s="52">
        <v>1</v>
      </c>
      <c r="M128" s="56">
        <v>293.48</v>
      </c>
      <c r="N128" s="55">
        <v>243.08</v>
      </c>
      <c r="O128" s="52">
        <v>50.4</v>
      </c>
      <c r="P128" s="57">
        <f t="shared" si="21"/>
        <v>10154408</v>
      </c>
      <c r="Q128" s="57">
        <f t="shared" si="22"/>
        <v>2788950.0586538035</v>
      </c>
      <c r="R128" s="57">
        <f t="shared" si="23"/>
        <v>6571229.2969517978</v>
      </c>
      <c r="S128" s="58">
        <f t="shared" si="24"/>
        <v>794228.64429285435</v>
      </c>
      <c r="T128" s="59">
        <v>0</v>
      </c>
      <c r="U128" s="60">
        <v>27.465412643000001</v>
      </c>
      <c r="V128" s="60">
        <v>64.713071377000006</v>
      </c>
      <c r="W128" s="60">
        <v>7.821515979</v>
      </c>
      <c r="X128" s="61">
        <f t="shared" si="25"/>
        <v>99.999999999000011</v>
      </c>
    </row>
    <row r="129" spans="1:24" s="62" customFormat="1" x14ac:dyDescent="0.25">
      <c r="A129" s="50">
        <v>52</v>
      </c>
      <c r="B129" s="51" t="s">
        <v>138</v>
      </c>
      <c r="C129" s="52">
        <v>29</v>
      </c>
      <c r="D129" s="53">
        <v>40310</v>
      </c>
      <c r="E129" s="54" t="s">
        <v>184</v>
      </c>
      <c r="F129" s="54" t="s">
        <v>191</v>
      </c>
      <c r="G129" s="55">
        <v>3</v>
      </c>
      <c r="H129" s="55">
        <v>3</v>
      </c>
      <c r="I129" s="56">
        <v>82.8</v>
      </c>
      <c r="J129" s="52">
        <v>1</v>
      </c>
      <c r="K129" s="52">
        <v>0</v>
      </c>
      <c r="L129" s="52">
        <v>1</v>
      </c>
      <c r="M129" s="56">
        <v>42.1</v>
      </c>
      <c r="N129" s="55">
        <v>0</v>
      </c>
      <c r="O129" s="52">
        <v>42.1</v>
      </c>
      <c r="P129" s="57">
        <f t="shared" si="21"/>
        <v>1456660</v>
      </c>
      <c r="Q129" s="57">
        <f t="shared" si="22"/>
        <v>400077.67980552383</v>
      </c>
      <c r="R129" s="57">
        <f t="shared" si="23"/>
        <v>942649.42552020831</v>
      </c>
      <c r="S129" s="58">
        <f t="shared" si="24"/>
        <v>113932.8946597014</v>
      </c>
      <c r="T129" s="58">
        <v>0</v>
      </c>
      <c r="U129" s="60">
        <v>27.465412643000001</v>
      </c>
      <c r="V129" s="60">
        <v>64.713071377000006</v>
      </c>
      <c r="W129" s="60">
        <v>7.821515979</v>
      </c>
      <c r="X129" s="61">
        <f t="shared" si="25"/>
        <v>99.999999999000011</v>
      </c>
    </row>
    <row r="130" spans="1:24" s="62" customFormat="1" ht="24.75" customHeight="1" x14ac:dyDescent="0.25">
      <c r="A130" s="50">
        <v>53</v>
      </c>
      <c r="B130" s="51" t="s">
        <v>143</v>
      </c>
      <c r="C130" s="52">
        <v>135</v>
      </c>
      <c r="D130" s="53">
        <v>40519</v>
      </c>
      <c r="E130" s="54" t="s">
        <v>184</v>
      </c>
      <c r="F130" s="54" t="s">
        <v>191</v>
      </c>
      <c r="G130" s="55">
        <v>4</v>
      </c>
      <c r="H130" s="55">
        <v>4</v>
      </c>
      <c r="I130" s="56">
        <v>89.7</v>
      </c>
      <c r="J130" s="52">
        <v>1</v>
      </c>
      <c r="K130" s="52">
        <v>0</v>
      </c>
      <c r="L130" s="52">
        <v>1</v>
      </c>
      <c r="M130" s="56">
        <v>42.5</v>
      </c>
      <c r="N130" s="55">
        <v>0</v>
      </c>
      <c r="O130" s="52">
        <v>42.5</v>
      </c>
      <c r="P130" s="57">
        <f t="shared" si="21"/>
        <v>1470500</v>
      </c>
      <c r="Q130" s="57">
        <f t="shared" si="22"/>
        <v>403878.89291531505</v>
      </c>
      <c r="R130" s="57">
        <f t="shared" si="23"/>
        <v>951605.71459878504</v>
      </c>
      <c r="S130" s="58">
        <f t="shared" si="24"/>
        <v>115015.39247119499</v>
      </c>
      <c r="T130" s="59">
        <v>0</v>
      </c>
      <c r="U130" s="60">
        <v>27.465412643000001</v>
      </c>
      <c r="V130" s="60">
        <v>64.713071377000006</v>
      </c>
      <c r="W130" s="60">
        <v>7.821515979</v>
      </c>
      <c r="X130" s="61">
        <f t="shared" ref="X130" si="37">SUM(U130+W130+V130)</f>
        <v>99.999999999000011</v>
      </c>
    </row>
    <row r="131" spans="1:24" s="62" customFormat="1" x14ac:dyDescent="0.25">
      <c r="A131" s="50">
        <v>54</v>
      </c>
      <c r="B131" s="51" t="s">
        <v>139</v>
      </c>
      <c r="C131" s="52">
        <v>101</v>
      </c>
      <c r="D131" s="53">
        <v>39777</v>
      </c>
      <c r="E131" s="54" t="s">
        <v>184</v>
      </c>
      <c r="F131" s="54" t="s">
        <v>191</v>
      </c>
      <c r="G131" s="55">
        <v>5</v>
      </c>
      <c r="H131" s="55">
        <v>5</v>
      </c>
      <c r="I131" s="56">
        <v>562.5</v>
      </c>
      <c r="J131" s="52">
        <v>1</v>
      </c>
      <c r="K131" s="52">
        <v>0</v>
      </c>
      <c r="L131" s="52">
        <v>1</v>
      </c>
      <c r="M131" s="56">
        <v>41.4</v>
      </c>
      <c r="N131" s="55">
        <v>0</v>
      </c>
      <c r="O131" s="52">
        <v>41.4</v>
      </c>
      <c r="P131" s="57">
        <f t="shared" si="21"/>
        <v>1432440</v>
      </c>
      <c r="Q131" s="57">
        <f t="shared" si="22"/>
        <v>393425.55686338921</v>
      </c>
      <c r="R131" s="57">
        <f t="shared" si="23"/>
        <v>926975.91963269887</v>
      </c>
      <c r="S131" s="58">
        <f t="shared" si="24"/>
        <v>112038.52348958761</v>
      </c>
      <c r="T131" s="58">
        <v>0</v>
      </c>
      <c r="U131" s="60">
        <v>27.465412643000001</v>
      </c>
      <c r="V131" s="60">
        <v>64.713071377000006</v>
      </c>
      <c r="W131" s="60">
        <v>7.821515979</v>
      </c>
      <c r="X131" s="61">
        <f t="shared" si="25"/>
        <v>99.999999999000011</v>
      </c>
    </row>
    <row r="132" spans="1:24" s="62" customFormat="1" ht="27" customHeight="1" x14ac:dyDescent="0.25">
      <c r="A132" s="50">
        <v>55</v>
      </c>
      <c r="B132" s="51" t="s">
        <v>140</v>
      </c>
      <c r="C132" s="52">
        <v>5</v>
      </c>
      <c r="D132" s="53">
        <v>40205</v>
      </c>
      <c r="E132" s="54" t="s">
        <v>184</v>
      </c>
      <c r="F132" s="54" t="s">
        <v>191</v>
      </c>
      <c r="G132" s="55">
        <v>26</v>
      </c>
      <c r="H132" s="55">
        <v>26</v>
      </c>
      <c r="I132" s="56">
        <v>144.5</v>
      </c>
      <c r="J132" s="52">
        <v>9</v>
      </c>
      <c r="K132" s="52">
        <v>3</v>
      </c>
      <c r="L132" s="52">
        <v>6</v>
      </c>
      <c r="M132" s="56">
        <v>434.4</v>
      </c>
      <c r="N132" s="55">
        <v>153.6</v>
      </c>
      <c r="O132" s="52">
        <v>280.8</v>
      </c>
      <c r="P132" s="57">
        <f t="shared" si="21"/>
        <v>15030240</v>
      </c>
      <c r="Q132" s="57">
        <f t="shared" si="22"/>
        <v>4128117.4372332431</v>
      </c>
      <c r="R132" s="57">
        <f t="shared" si="23"/>
        <v>9726529.9393344056</v>
      </c>
      <c r="S132" s="58">
        <f t="shared" si="24"/>
        <v>1175592.6232820495</v>
      </c>
      <c r="T132" s="59">
        <v>0</v>
      </c>
      <c r="U132" s="60">
        <v>27.465412643000001</v>
      </c>
      <c r="V132" s="60">
        <v>64.713071377000006</v>
      </c>
      <c r="W132" s="60">
        <v>7.821515979</v>
      </c>
      <c r="X132" s="61">
        <f t="shared" si="25"/>
        <v>99.999999999000011</v>
      </c>
    </row>
    <row r="133" spans="1:24" s="62" customFormat="1" ht="25.5" customHeight="1" x14ac:dyDescent="0.25">
      <c r="A133" s="50">
        <v>56</v>
      </c>
      <c r="B133" s="51" t="s">
        <v>141</v>
      </c>
      <c r="C133" s="52">
        <v>57</v>
      </c>
      <c r="D133" s="53">
        <v>39422</v>
      </c>
      <c r="E133" s="54" t="s">
        <v>184</v>
      </c>
      <c r="F133" s="54" t="s">
        <v>191</v>
      </c>
      <c r="G133" s="55">
        <v>3</v>
      </c>
      <c r="H133" s="55">
        <v>3</v>
      </c>
      <c r="I133" s="56">
        <v>84.8</v>
      </c>
      <c r="J133" s="52">
        <v>2</v>
      </c>
      <c r="K133" s="52">
        <v>1</v>
      </c>
      <c r="L133" s="52">
        <v>1</v>
      </c>
      <c r="M133" s="56">
        <v>73.099999999999994</v>
      </c>
      <c r="N133" s="55">
        <v>36.6</v>
      </c>
      <c r="O133" s="52">
        <v>36.5</v>
      </c>
      <c r="P133" s="57">
        <f t="shared" si="21"/>
        <v>2529260</v>
      </c>
      <c r="Q133" s="57">
        <f t="shared" si="22"/>
        <v>694671.69581434177</v>
      </c>
      <c r="R133" s="57">
        <f t="shared" si="23"/>
        <v>1636761.8291099104</v>
      </c>
      <c r="S133" s="58">
        <f t="shared" si="24"/>
        <v>197826.4750504554</v>
      </c>
      <c r="T133" s="58">
        <v>0</v>
      </c>
      <c r="U133" s="60">
        <v>27.465412643000001</v>
      </c>
      <c r="V133" s="60">
        <v>64.713071377000006</v>
      </c>
      <c r="W133" s="60">
        <v>7.821515979</v>
      </c>
      <c r="X133" s="61">
        <f t="shared" si="25"/>
        <v>99.999999999000011</v>
      </c>
    </row>
    <row r="134" spans="1:24" s="62" customFormat="1" x14ac:dyDescent="0.25">
      <c r="A134" s="50">
        <v>57</v>
      </c>
      <c r="B134" s="51" t="s">
        <v>142</v>
      </c>
      <c r="C134" s="52">
        <v>132</v>
      </c>
      <c r="D134" s="53">
        <v>40519</v>
      </c>
      <c r="E134" s="54" t="s">
        <v>184</v>
      </c>
      <c r="F134" s="54" t="s">
        <v>191</v>
      </c>
      <c r="G134" s="55">
        <v>2</v>
      </c>
      <c r="H134" s="55">
        <v>2</v>
      </c>
      <c r="I134" s="56">
        <v>83.5</v>
      </c>
      <c r="J134" s="52">
        <v>2</v>
      </c>
      <c r="K134" s="52">
        <v>0</v>
      </c>
      <c r="L134" s="52">
        <v>2</v>
      </c>
      <c r="M134" s="56">
        <v>83.5</v>
      </c>
      <c r="N134" s="55">
        <v>0</v>
      </c>
      <c r="O134" s="52">
        <v>83.5</v>
      </c>
      <c r="P134" s="57">
        <f t="shared" si="21"/>
        <v>2889100</v>
      </c>
      <c r="Q134" s="57">
        <f t="shared" si="22"/>
        <v>793503.23666891304</v>
      </c>
      <c r="R134" s="57">
        <f t="shared" si="23"/>
        <v>1869625.3451529071</v>
      </c>
      <c r="S134" s="58">
        <f t="shared" si="24"/>
        <v>225971.41814928901</v>
      </c>
      <c r="T134" s="59">
        <v>0</v>
      </c>
      <c r="U134" s="60">
        <v>27.465412643000001</v>
      </c>
      <c r="V134" s="60">
        <v>64.713071377000006</v>
      </c>
      <c r="W134" s="60">
        <v>7.821515979</v>
      </c>
      <c r="X134" s="61">
        <f t="shared" si="25"/>
        <v>99.999999999000011</v>
      </c>
    </row>
    <row r="135" spans="1:24" s="62" customFormat="1" x14ac:dyDescent="0.25">
      <c r="A135" s="50">
        <v>58</v>
      </c>
      <c r="B135" s="51" t="s">
        <v>144</v>
      </c>
      <c r="C135" s="52">
        <v>35</v>
      </c>
      <c r="D135" s="53">
        <v>40652</v>
      </c>
      <c r="E135" s="54" t="s">
        <v>184</v>
      </c>
      <c r="F135" s="54" t="s">
        <v>191</v>
      </c>
      <c r="G135" s="55">
        <v>6</v>
      </c>
      <c r="H135" s="55">
        <v>6</v>
      </c>
      <c r="I135" s="56">
        <v>203.7</v>
      </c>
      <c r="J135" s="52">
        <v>3</v>
      </c>
      <c r="K135" s="52">
        <v>0</v>
      </c>
      <c r="L135" s="52">
        <v>3</v>
      </c>
      <c r="M135" s="56">
        <v>127.6</v>
      </c>
      <c r="N135" s="55">
        <v>0</v>
      </c>
      <c r="O135" s="52">
        <v>127.6</v>
      </c>
      <c r="P135" s="57">
        <f t="shared" si="21"/>
        <v>4414960</v>
      </c>
      <c r="Q135" s="57">
        <f t="shared" si="22"/>
        <v>1212586.9820233928</v>
      </c>
      <c r="R135" s="57">
        <f t="shared" si="23"/>
        <v>2857056.2160659991</v>
      </c>
      <c r="S135" s="58">
        <f t="shared" si="24"/>
        <v>345316.80186645844</v>
      </c>
      <c r="T135" s="58">
        <v>0</v>
      </c>
      <c r="U135" s="60">
        <v>27.465412643000001</v>
      </c>
      <c r="V135" s="60">
        <v>64.713071377000006</v>
      </c>
      <c r="W135" s="60">
        <v>7.821515979</v>
      </c>
      <c r="X135" s="61">
        <f t="shared" si="25"/>
        <v>99.999999999000011</v>
      </c>
    </row>
    <row r="136" spans="1:24" s="62" customFormat="1" x14ac:dyDescent="0.25">
      <c r="A136" s="50">
        <v>59</v>
      </c>
      <c r="B136" s="51" t="s">
        <v>145</v>
      </c>
      <c r="C136" s="52">
        <v>136</v>
      </c>
      <c r="D136" s="53">
        <v>40535</v>
      </c>
      <c r="E136" s="54" t="s">
        <v>184</v>
      </c>
      <c r="F136" s="54" t="s">
        <v>191</v>
      </c>
      <c r="G136" s="55">
        <v>4</v>
      </c>
      <c r="H136" s="55">
        <v>4</v>
      </c>
      <c r="I136" s="56">
        <v>207.2</v>
      </c>
      <c r="J136" s="52">
        <v>2</v>
      </c>
      <c r="K136" s="52">
        <v>0</v>
      </c>
      <c r="L136" s="52">
        <v>2</v>
      </c>
      <c r="M136" s="56">
        <v>78.3</v>
      </c>
      <c r="N136" s="55">
        <v>0</v>
      </c>
      <c r="O136" s="52">
        <v>78.3</v>
      </c>
      <c r="P136" s="57">
        <f t="shared" si="21"/>
        <v>2709180</v>
      </c>
      <c r="Q136" s="57">
        <f t="shared" si="22"/>
        <v>744087.46624162747</v>
      </c>
      <c r="R136" s="57">
        <f t="shared" si="23"/>
        <v>1753193.5871314087</v>
      </c>
      <c r="S136" s="58">
        <f t="shared" si="24"/>
        <v>211898.9465998722</v>
      </c>
      <c r="T136" s="59">
        <v>0</v>
      </c>
      <c r="U136" s="60">
        <v>27.465412643000001</v>
      </c>
      <c r="V136" s="60">
        <v>64.713071377000006</v>
      </c>
      <c r="W136" s="60">
        <v>7.821515979</v>
      </c>
      <c r="X136" s="61">
        <f t="shared" si="25"/>
        <v>99.999999999000011</v>
      </c>
    </row>
    <row r="137" spans="1:24" s="62" customFormat="1" x14ac:dyDescent="0.25">
      <c r="A137" s="50">
        <v>60</v>
      </c>
      <c r="B137" s="51" t="s">
        <v>146</v>
      </c>
      <c r="C137" s="52">
        <v>45</v>
      </c>
      <c r="D137" s="53">
        <v>40667</v>
      </c>
      <c r="E137" s="54" t="s">
        <v>184</v>
      </c>
      <c r="F137" s="54" t="s">
        <v>191</v>
      </c>
      <c r="G137" s="55">
        <v>10</v>
      </c>
      <c r="H137" s="55">
        <v>10</v>
      </c>
      <c r="I137" s="56">
        <v>207</v>
      </c>
      <c r="J137" s="52">
        <v>4</v>
      </c>
      <c r="K137" s="52">
        <v>3</v>
      </c>
      <c r="L137" s="52">
        <v>1</v>
      </c>
      <c r="M137" s="56">
        <v>207</v>
      </c>
      <c r="N137" s="55">
        <v>155.80000000000001</v>
      </c>
      <c r="O137" s="52">
        <v>51.2</v>
      </c>
      <c r="P137" s="57">
        <f t="shared" si="21"/>
        <v>7162200</v>
      </c>
      <c r="Q137" s="57">
        <f t="shared" si="22"/>
        <v>1967127.7843169461</v>
      </c>
      <c r="R137" s="57">
        <f t="shared" si="23"/>
        <v>4634879.5981634948</v>
      </c>
      <c r="S137" s="58">
        <f t="shared" si="24"/>
        <v>560192.61744793807</v>
      </c>
      <c r="T137" s="58">
        <v>0</v>
      </c>
      <c r="U137" s="60">
        <v>27.465412643000001</v>
      </c>
      <c r="V137" s="60">
        <v>64.713071377000006</v>
      </c>
      <c r="W137" s="60">
        <v>7.821515979</v>
      </c>
      <c r="X137" s="61">
        <f t="shared" si="25"/>
        <v>99.999999999000011</v>
      </c>
    </row>
    <row r="138" spans="1:24" s="62" customFormat="1" x14ac:dyDescent="0.25">
      <c r="A138" s="50">
        <v>61</v>
      </c>
      <c r="B138" s="51" t="s">
        <v>147</v>
      </c>
      <c r="C138" s="52">
        <v>48</v>
      </c>
      <c r="D138" s="53">
        <v>39422</v>
      </c>
      <c r="E138" s="54" t="s">
        <v>184</v>
      </c>
      <c r="F138" s="54" t="s">
        <v>191</v>
      </c>
      <c r="G138" s="55">
        <v>1</v>
      </c>
      <c r="H138" s="55">
        <v>1</v>
      </c>
      <c r="I138" s="56">
        <v>110.6</v>
      </c>
      <c r="J138" s="52">
        <v>1</v>
      </c>
      <c r="K138" s="52">
        <v>0</v>
      </c>
      <c r="L138" s="52">
        <v>1</v>
      </c>
      <c r="M138" s="56">
        <v>56</v>
      </c>
      <c r="N138" s="55">
        <v>0</v>
      </c>
      <c r="O138" s="52">
        <v>56</v>
      </c>
      <c r="P138" s="57">
        <f t="shared" si="21"/>
        <v>1937600</v>
      </c>
      <c r="Q138" s="57">
        <f t="shared" si="22"/>
        <v>532169.83537076798</v>
      </c>
      <c r="R138" s="57">
        <f t="shared" si="23"/>
        <v>1253880.4710007522</v>
      </c>
      <c r="S138" s="58">
        <f t="shared" si="24"/>
        <v>151549.693609104</v>
      </c>
      <c r="T138" s="59">
        <v>0</v>
      </c>
      <c r="U138" s="60">
        <v>27.465412643000001</v>
      </c>
      <c r="V138" s="60">
        <v>64.713071377000006</v>
      </c>
      <c r="W138" s="60">
        <v>7.821515979</v>
      </c>
      <c r="X138" s="61">
        <f t="shared" si="25"/>
        <v>99.999999999000011</v>
      </c>
    </row>
    <row r="139" spans="1:24" s="62" customFormat="1" x14ac:dyDescent="0.25">
      <c r="A139" s="50">
        <v>62</v>
      </c>
      <c r="B139" s="51" t="s">
        <v>148</v>
      </c>
      <c r="C139" s="52">
        <v>143</v>
      </c>
      <c r="D139" s="53">
        <v>40100</v>
      </c>
      <c r="E139" s="54" t="s">
        <v>184</v>
      </c>
      <c r="F139" s="54" t="s">
        <v>191</v>
      </c>
      <c r="G139" s="55">
        <v>13</v>
      </c>
      <c r="H139" s="55">
        <v>13</v>
      </c>
      <c r="I139" s="56">
        <v>182.2</v>
      </c>
      <c r="J139" s="52">
        <v>4</v>
      </c>
      <c r="K139" s="52">
        <v>2</v>
      </c>
      <c r="L139" s="52">
        <v>2</v>
      </c>
      <c r="M139" s="56">
        <v>183</v>
      </c>
      <c r="N139" s="55">
        <v>92.2</v>
      </c>
      <c r="O139" s="52">
        <v>90.8</v>
      </c>
      <c r="P139" s="57">
        <f t="shared" ref="P139:P152" si="38">SUM(M139*34600)</f>
        <v>6331800</v>
      </c>
      <c r="Q139" s="57">
        <f t="shared" ref="Q139:Q152" si="39">SUM(P139*U139)/100</f>
        <v>1739054.997729474</v>
      </c>
      <c r="R139" s="57">
        <f t="shared" ref="R139:R152" si="40">SUM(P139*V139)/100</f>
        <v>4097502.2534488863</v>
      </c>
      <c r="S139" s="58">
        <f t="shared" ref="S139:S152" si="41">SUM(P139*W139)/100</f>
        <v>495242.74875832198</v>
      </c>
      <c r="T139" s="58">
        <v>0</v>
      </c>
      <c r="U139" s="60">
        <v>27.465412643000001</v>
      </c>
      <c r="V139" s="60">
        <v>64.713071377000006</v>
      </c>
      <c r="W139" s="60">
        <v>7.821515979</v>
      </c>
      <c r="X139" s="61">
        <f t="shared" si="25"/>
        <v>99.999999999000011</v>
      </c>
    </row>
    <row r="140" spans="1:24" s="62" customFormat="1" x14ac:dyDescent="0.25">
      <c r="A140" s="50">
        <v>63</v>
      </c>
      <c r="B140" s="51" t="s">
        <v>149</v>
      </c>
      <c r="C140" s="52">
        <v>16</v>
      </c>
      <c r="D140" s="53">
        <v>40240</v>
      </c>
      <c r="E140" s="54" t="s">
        <v>184</v>
      </c>
      <c r="F140" s="54" t="s">
        <v>191</v>
      </c>
      <c r="G140" s="55">
        <v>2</v>
      </c>
      <c r="H140" s="55">
        <v>2</v>
      </c>
      <c r="I140" s="56">
        <v>182.2</v>
      </c>
      <c r="J140" s="52">
        <v>4</v>
      </c>
      <c r="K140" s="52">
        <v>3</v>
      </c>
      <c r="L140" s="52">
        <v>1</v>
      </c>
      <c r="M140" s="56">
        <v>122.7</v>
      </c>
      <c r="N140" s="55">
        <v>92.1</v>
      </c>
      <c r="O140" s="52">
        <v>30.6</v>
      </c>
      <c r="P140" s="57">
        <f t="shared" si="38"/>
        <v>4245420</v>
      </c>
      <c r="Q140" s="57">
        <f t="shared" si="39"/>
        <v>1166022.1214284506</v>
      </c>
      <c r="R140" s="57">
        <f t="shared" si="40"/>
        <v>2747341.6748534334</v>
      </c>
      <c r="S140" s="58">
        <f t="shared" si="41"/>
        <v>332056.20367566182</v>
      </c>
      <c r="T140" s="59">
        <v>0</v>
      </c>
      <c r="U140" s="60">
        <v>27.465412643000001</v>
      </c>
      <c r="V140" s="60">
        <v>64.713071377000006</v>
      </c>
      <c r="W140" s="60">
        <v>7.821515979</v>
      </c>
      <c r="X140" s="61">
        <f t="shared" si="25"/>
        <v>99.999999999000011</v>
      </c>
    </row>
    <row r="141" spans="1:24" s="62" customFormat="1" x14ac:dyDescent="0.25">
      <c r="A141" s="50">
        <v>64</v>
      </c>
      <c r="B141" s="51" t="s">
        <v>150</v>
      </c>
      <c r="C141" s="52">
        <v>19</v>
      </c>
      <c r="D141" s="53">
        <v>40240</v>
      </c>
      <c r="E141" s="54" t="s">
        <v>184</v>
      </c>
      <c r="F141" s="54" t="s">
        <v>191</v>
      </c>
      <c r="G141" s="55">
        <v>7</v>
      </c>
      <c r="H141" s="55">
        <v>7</v>
      </c>
      <c r="I141" s="56">
        <v>182.5</v>
      </c>
      <c r="J141" s="52">
        <v>5</v>
      </c>
      <c r="K141" s="52">
        <v>3</v>
      </c>
      <c r="L141" s="52">
        <v>2</v>
      </c>
      <c r="M141" s="56">
        <v>182.5</v>
      </c>
      <c r="N141" s="55">
        <v>106.5</v>
      </c>
      <c r="O141" s="52">
        <v>76</v>
      </c>
      <c r="P141" s="57">
        <f t="shared" si="38"/>
        <v>6314500</v>
      </c>
      <c r="Q141" s="57">
        <f t="shared" si="39"/>
        <v>1734303.4813422349</v>
      </c>
      <c r="R141" s="57">
        <f t="shared" si="40"/>
        <v>4086306.8921006657</v>
      </c>
      <c r="S141" s="58">
        <f t="shared" si="41"/>
        <v>493889.62649395503</v>
      </c>
      <c r="T141" s="58">
        <v>0</v>
      </c>
      <c r="U141" s="60">
        <v>27.465412643000001</v>
      </c>
      <c r="V141" s="60">
        <v>64.713071377000006</v>
      </c>
      <c r="W141" s="60">
        <v>7.821515979</v>
      </c>
      <c r="X141" s="61">
        <f t="shared" si="25"/>
        <v>99.999999999000011</v>
      </c>
    </row>
    <row r="142" spans="1:24" s="62" customFormat="1" x14ac:dyDescent="0.25">
      <c r="A142" s="50">
        <v>65</v>
      </c>
      <c r="B142" s="51" t="s">
        <v>151</v>
      </c>
      <c r="C142" s="52">
        <v>47</v>
      </c>
      <c r="D142" s="53">
        <v>39422</v>
      </c>
      <c r="E142" s="54" t="s">
        <v>184</v>
      </c>
      <c r="F142" s="54" t="s">
        <v>191</v>
      </c>
      <c r="G142" s="55">
        <v>9</v>
      </c>
      <c r="H142" s="55">
        <v>9</v>
      </c>
      <c r="I142" s="56">
        <v>111.5</v>
      </c>
      <c r="J142" s="52">
        <v>2</v>
      </c>
      <c r="K142" s="52">
        <v>0</v>
      </c>
      <c r="L142" s="52">
        <v>2</v>
      </c>
      <c r="M142" s="56">
        <v>111.5</v>
      </c>
      <c r="N142" s="55">
        <v>0</v>
      </c>
      <c r="O142" s="52">
        <v>111.5</v>
      </c>
      <c r="P142" s="57">
        <f t="shared" si="38"/>
        <v>3857900</v>
      </c>
      <c r="Q142" s="57">
        <f t="shared" si="39"/>
        <v>1059588.1543542971</v>
      </c>
      <c r="R142" s="57">
        <f t="shared" si="40"/>
        <v>2496565.5806532833</v>
      </c>
      <c r="S142" s="58">
        <f t="shared" si="41"/>
        <v>301746.26495384099</v>
      </c>
      <c r="T142" s="59">
        <v>0</v>
      </c>
      <c r="U142" s="60">
        <v>27.465412643000001</v>
      </c>
      <c r="V142" s="60">
        <v>64.713071377000006</v>
      </c>
      <c r="W142" s="60">
        <v>7.821515979</v>
      </c>
      <c r="X142" s="61">
        <f t="shared" ref="X142:X169" si="42">SUM(U142+W142+V142)</f>
        <v>99.999999999000011</v>
      </c>
    </row>
    <row r="143" spans="1:24" s="62" customFormat="1" x14ac:dyDescent="0.25">
      <c r="A143" s="50">
        <v>66</v>
      </c>
      <c r="B143" s="51" t="s">
        <v>152</v>
      </c>
      <c r="C143" s="52">
        <v>50</v>
      </c>
      <c r="D143" s="53">
        <v>39422</v>
      </c>
      <c r="E143" s="54" t="s">
        <v>184</v>
      </c>
      <c r="F143" s="54" t="s">
        <v>191</v>
      </c>
      <c r="G143" s="55">
        <v>1</v>
      </c>
      <c r="H143" s="55">
        <v>1</v>
      </c>
      <c r="I143" s="56">
        <v>112.9</v>
      </c>
      <c r="J143" s="52">
        <v>1</v>
      </c>
      <c r="K143" s="52">
        <v>0</v>
      </c>
      <c r="L143" s="52">
        <v>1</v>
      </c>
      <c r="M143" s="56">
        <v>27.9</v>
      </c>
      <c r="N143" s="55">
        <v>0</v>
      </c>
      <c r="O143" s="52">
        <v>27.9</v>
      </c>
      <c r="P143" s="57">
        <f t="shared" si="38"/>
        <v>965340</v>
      </c>
      <c r="Q143" s="57">
        <f t="shared" si="39"/>
        <v>265134.61440793623</v>
      </c>
      <c r="R143" s="57">
        <f t="shared" si="40"/>
        <v>624701.16323073185</v>
      </c>
      <c r="S143" s="58">
        <f t="shared" si="41"/>
        <v>75504.222351678603</v>
      </c>
      <c r="T143" s="58">
        <v>0</v>
      </c>
      <c r="U143" s="60">
        <v>27.465412643000001</v>
      </c>
      <c r="V143" s="60">
        <v>64.713071377000006</v>
      </c>
      <c r="W143" s="60">
        <v>7.821515979</v>
      </c>
      <c r="X143" s="61">
        <f t="shared" si="42"/>
        <v>99.999999999000011</v>
      </c>
    </row>
    <row r="144" spans="1:24" s="62" customFormat="1" ht="25.5" x14ac:dyDescent="0.25">
      <c r="A144" s="50">
        <v>67</v>
      </c>
      <c r="B144" s="51" t="s">
        <v>153</v>
      </c>
      <c r="C144" s="52">
        <v>31</v>
      </c>
      <c r="D144" s="53">
        <v>40310</v>
      </c>
      <c r="E144" s="54" t="s">
        <v>184</v>
      </c>
      <c r="F144" s="54" t="s">
        <v>191</v>
      </c>
      <c r="G144" s="55">
        <v>3</v>
      </c>
      <c r="H144" s="55">
        <v>3</v>
      </c>
      <c r="I144" s="56">
        <v>132.80000000000001</v>
      </c>
      <c r="J144" s="52">
        <v>2</v>
      </c>
      <c r="K144" s="52">
        <v>1</v>
      </c>
      <c r="L144" s="52">
        <v>1</v>
      </c>
      <c r="M144" s="56">
        <v>132.80000000000001</v>
      </c>
      <c r="N144" s="55">
        <v>75.7</v>
      </c>
      <c r="O144" s="52">
        <v>57.1</v>
      </c>
      <c r="P144" s="57">
        <f t="shared" si="38"/>
        <v>4594880</v>
      </c>
      <c r="Q144" s="57">
        <f t="shared" si="39"/>
        <v>1262002.7524506785</v>
      </c>
      <c r="R144" s="57">
        <f t="shared" si="40"/>
        <v>2973487.9740874977</v>
      </c>
      <c r="S144" s="58">
        <f t="shared" si="41"/>
        <v>359389.27341587521</v>
      </c>
      <c r="T144" s="59">
        <v>0</v>
      </c>
      <c r="U144" s="60">
        <v>27.465412643000001</v>
      </c>
      <c r="V144" s="60">
        <v>64.713071377000006</v>
      </c>
      <c r="W144" s="60">
        <v>7.821515979</v>
      </c>
      <c r="X144" s="61">
        <f t="shared" si="42"/>
        <v>99.999999999000011</v>
      </c>
    </row>
    <row r="145" spans="1:24" s="62" customFormat="1" x14ac:dyDescent="0.25">
      <c r="A145" s="50">
        <v>68</v>
      </c>
      <c r="B145" s="51" t="s">
        <v>154</v>
      </c>
      <c r="C145" s="52">
        <v>82</v>
      </c>
      <c r="D145" s="53">
        <v>40408</v>
      </c>
      <c r="E145" s="54" t="s">
        <v>184</v>
      </c>
      <c r="F145" s="54" t="s">
        <v>191</v>
      </c>
      <c r="G145" s="55">
        <v>8</v>
      </c>
      <c r="H145" s="55">
        <v>8</v>
      </c>
      <c r="I145" s="56">
        <v>233</v>
      </c>
      <c r="J145" s="52">
        <v>3</v>
      </c>
      <c r="K145" s="52">
        <v>0</v>
      </c>
      <c r="L145" s="52">
        <v>3</v>
      </c>
      <c r="M145" s="56">
        <v>186.8</v>
      </c>
      <c r="N145" s="55">
        <v>0</v>
      </c>
      <c r="O145" s="52">
        <v>186.8</v>
      </c>
      <c r="P145" s="57">
        <f t="shared" si="38"/>
        <v>6463280</v>
      </c>
      <c r="Q145" s="57">
        <f t="shared" si="39"/>
        <v>1775166.5222724907</v>
      </c>
      <c r="R145" s="57">
        <f t="shared" si="40"/>
        <v>4182586.9996953662</v>
      </c>
      <c r="S145" s="58">
        <f t="shared" si="41"/>
        <v>505526.47796751116</v>
      </c>
      <c r="T145" s="58">
        <v>0</v>
      </c>
      <c r="U145" s="60">
        <v>27.465412643000001</v>
      </c>
      <c r="V145" s="60">
        <v>64.713071377000006</v>
      </c>
      <c r="W145" s="60">
        <v>7.821515979</v>
      </c>
      <c r="X145" s="61">
        <f t="shared" si="42"/>
        <v>99.999999999000011</v>
      </c>
    </row>
    <row r="146" spans="1:24" s="62" customFormat="1" x14ac:dyDescent="0.25">
      <c r="A146" s="50">
        <v>69</v>
      </c>
      <c r="B146" s="51" t="s">
        <v>155</v>
      </c>
      <c r="C146" s="52">
        <v>24</v>
      </c>
      <c r="D146" s="53">
        <v>40585</v>
      </c>
      <c r="E146" s="54" t="s">
        <v>184</v>
      </c>
      <c r="F146" s="54" t="s">
        <v>191</v>
      </c>
      <c r="G146" s="55">
        <v>5</v>
      </c>
      <c r="H146" s="55">
        <v>5</v>
      </c>
      <c r="I146" s="56">
        <v>214.7</v>
      </c>
      <c r="J146" s="52">
        <v>4</v>
      </c>
      <c r="K146" s="52">
        <v>2</v>
      </c>
      <c r="L146" s="52">
        <v>2</v>
      </c>
      <c r="M146" s="56">
        <v>214.7</v>
      </c>
      <c r="N146" s="55">
        <v>89.2</v>
      </c>
      <c r="O146" s="52">
        <v>125.5</v>
      </c>
      <c r="P146" s="57">
        <f t="shared" si="38"/>
        <v>7428620</v>
      </c>
      <c r="Q146" s="57">
        <f t="shared" si="39"/>
        <v>2040301.1366804265</v>
      </c>
      <c r="R146" s="57">
        <f t="shared" si="40"/>
        <v>4807288.1629260983</v>
      </c>
      <c r="S146" s="58">
        <f t="shared" si="41"/>
        <v>581030.70031918981</v>
      </c>
      <c r="T146" s="59">
        <v>0</v>
      </c>
      <c r="U146" s="60">
        <v>27.465412643000001</v>
      </c>
      <c r="V146" s="60">
        <v>64.713071377000006</v>
      </c>
      <c r="W146" s="60">
        <v>7.821515979</v>
      </c>
      <c r="X146" s="61">
        <f t="shared" si="42"/>
        <v>99.999999999000011</v>
      </c>
    </row>
    <row r="147" spans="1:24" s="62" customFormat="1" x14ac:dyDescent="0.25">
      <c r="A147" s="50">
        <v>70</v>
      </c>
      <c r="B147" s="51" t="s">
        <v>156</v>
      </c>
      <c r="C147" s="52">
        <v>34</v>
      </c>
      <c r="D147" s="53">
        <v>40652</v>
      </c>
      <c r="E147" s="54" t="s">
        <v>184</v>
      </c>
      <c r="F147" s="54" t="s">
        <v>191</v>
      </c>
      <c r="G147" s="55">
        <v>11</v>
      </c>
      <c r="H147" s="55">
        <v>11</v>
      </c>
      <c r="I147" s="56">
        <v>400.9</v>
      </c>
      <c r="J147" s="52">
        <v>9</v>
      </c>
      <c r="K147" s="52">
        <v>6</v>
      </c>
      <c r="L147" s="52">
        <v>3</v>
      </c>
      <c r="M147" s="56">
        <v>400.9</v>
      </c>
      <c r="N147" s="55">
        <v>275.5</v>
      </c>
      <c r="O147" s="52">
        <v>125.4</v>
      </c>
      <c r="P147" s="57">
        <f t="shared" si="38"/>
        <v>13871140</v>
      </c>
      <c r="Q147" s="57">
        <f t="shared" si="39"/>
        <v>3809765.8392882305</v>
      </c>
      <c r="R147" s="57">
        <f t="shared" si="40"/>
        <v>8976440.7290035989</v>
      </c>
      <c r="S147" s="58">
        <f t="shared" si="41"/>
        <v>1084933.4315694605</v>
      </c>
      <c r="T147" s="58">
        <v>0</v>
      </c>
      <c r="U147" s="60">
        <v>27.465412643000001</v>
      </c>
      <c r="V147" s="60">
        <v>64.713071377000006</v>
      </c>
      <c r="W147" s="60">
        <v>7.821515979</v>
      </c>
      <c r="X147" s="61">
        <f t="shared" si="42"/>
        <v>99.999999999000011</v>
      </c>
    </row>
    <row r="148" spans="1:24" s="62" customFormat="1" x14ac:dyDescent="0.25">
      <c r="A148" s="50">
        <v>71</v>
      </c>
      <c r="B148" s="51" t="s">
        <v>157</v>
      </c>
      <c r="C148" s="52">
        <v>25</v>
      </c>
      <c r="D148" s="53">
        <v>40585</v>
      </c>
      <c r="E148" s="54" t="s">
        <v>184</v>
      </c>
      <c r="F148" s="54" t="s">
        <v>191</v>
      </c>
      <c r="G148" s="55">
        <v>19</v>
      </c>
      <c r="H148" s="55">
        <v>19</v>
      </c>
      <c r="I148" s="56">
        <v>408.4</v>
      </c>
      <c r="J148" s="52">
        <v>8</v>
      </c>
      <c r="K148" s="52">
        <v>4</v>
      </c>
      <c r="L148" s="52">
        <v>4</v>
      </c>
      <c r="M148" s="56">
        <v>408.4</v>
      </c>
      <c r="N148" s="55">
        <v>203.02</v>
      </c>
      <c r="O148" s="52">
        <v>205.38</v>
      </c>
      <c r="P148" s="57">
        <f t="shared" si="38"/>
        <v>14130640</v>
      </c>
      <c r="Q148" s="57">
        <f t="shared" si="39"/>
        <v>3881038.5850968151</v>
      </c>
      <c r="R148" s="57">
        <f t="shared" si="40"/>
        <v>9144371.1492269132</v>
      </c>
      <c r="S148" s="58">
        <f t="shared" si="41"/>
        <v>1105230.2655349656</v>
      </c>
      <c r="T148" s="59">
        <v>0</v>
      </c>
      <c r="U148" s="60">
        <v>27.465412643000001</v>
      </c>
      <c r="V148" s="60">
        <v>64.713071377000006</v>
      </c>
      <c r="W148" s="60">
        <v>7.821515979</v>
      </c>
      <c r="X148" s="61">
        <f t="shared" si="42"/>
        <v>99.999999999000011</v>
      </c>
    </row>
    <row r="149" spans="1:24" s="62" customFormat="1" x14ac:dyDescent="0.25">
      <c r="A149" s="50">
        <v>72</v>
      </c>
      <c r="B149" s="51" t="s">
        <v>158</v>
      </c>
      <c r="C149" s="52">
        <v>80</v>
      </c>
      <c r="D149" s="53">
        <v>40826</v>
      </c>
      <c r="E149" s="54" t="s">
        <v>184</v>
      </c>
      <c r="F149" s="54" t="s">
        <v>191</v>
      </c>
      <c r="G149" s="55">
        <v>17</v>
      </c>
      <c r="H149" s="55">
        <v>17</v>
      </c>
      <c r="I149" s="56">
        <v>412.7</v>
      </c>
      <c r="J149" s="52">
        <v>8</v>
      </c>
      <c r="K149" s="52">
        <v>3</v>
      </c>
      <c r="L149" s="52">
        <v>5</v>
      </c>
      <c r="M149" s="56">
        <v>412.7</v>
      </c>
      <c r="N149" s="55">
        <v>159.69999999999999</v>
      </c>
      <c r="O149" s="52">
        <v>253</v>
      </c>
      <c r="P149" s="57">
        <f t="shared" si="38"/>
        <v>14279420</v>
      </c>
      <c r="Q149" s="57">
        <f t="shared" si="39"/>
        <v>3921901.6260270709</v>
      </c>
      <c r="R149" s="57">
        <f t="shared" si="40"/>
        <v>9240651.2568216138</v>
      </c>
      <c r="S149" s="58">
        <f t="shared" si="41"/>
        <v>1116867.1170085219</v>
      </c>
      <c r="T149" s="58">
        <v>0</v>
      </c>
      <c r="U149" s="60">
        <v>27.465412643000001</v>
      </c>
      <c r="V149" s="60">
        <v>64.713071377000006</v>
      </c>
      <c r="W149" s="60">
        <v>7.821515979</v>
      </c>
      <c r="X149" s="61">
        <f t="shared" si="42"/>
        <v>99.999999999000011</v>
      </c>
    </row>
    <row r="150" spans="1:24" s="62" customFormat="1" ht="27.75" customHeight="1" x14ac:dyDescent="0.25">
      <c r="A150" s="50">
        <v>73</v>
      </c>
      <c r="B150" s="51" t="s">
        <v>159</v>
      </c>
      <c r="C150" s="52">
        <v>32</v>
      </c>
      <c r="D150" s="53">
        <v>40310</v>
      </c>
      <c r="E150" s="54" t="s">
        <v>184</v>
      </c>
      <c r="F150" s="54" t="s">
        <v>191</v>
      </c>
      <c r="G150" s="55">
        <v>12</v>
      </c>
      <c r="H150" s="55">
        <v>12</v>
      </c>
      <c r="I150" s="56">
        <v>331.1</v>
      </c>
      <c r="J150" s="52">
        <v>7</v>
      </c>
      <c r="K150" s="52">
        <v>3</v>
      </c>
      <c r="L150" s="52">
        <v>4</v>
      </c>
      <c r="M150" s="56">
        <v>280.89999999999998</v>
      </c>
      <c r="N150" s="55">
        <v>116.4</v>
      </c>
      <c r="O150" s="52">
        <v>164.5</v>
      </c>
      <c r="P150" s="57">
        <f t="shared" si="38"/>
        <v>9719140</v>
      </c>
      <c r="Q150" s="57">
        <f t="shared" si="39"/>
        <v>2669401.9063508702</v>
      </c>
      <c r="R150" s="57">
        <f t="shared" si="40"/>
        <v>6289554.0054305587</v>
      </c>
      <c r="S150" s="58">
        <f t="shared" si="41"/>
        <v>760184.08812138066</v>
      </c>
      <c r="T150" s="59">
        <v>0</v>
      </c>
      <c r="U150" s="60">
        <v>27.465412643000001</v>
      </c>
      <c r="V150" s="60">
        <v>64.713071377000006</v>
      </c>
      <c r="W150" s="60">
        <v>7.821515979</v>
      </c>
      <c r="X150" s="61">
        <f t="shared" si="42"/>
        <v>99.999999999000011</v>
      </c>
    </row>
    <row r="151" spans="1:24" s="62" customFormat="1" ht="25.5" customHeight="1" x14ac:dyDescent="0.25">
      <c r="A151" s="50">
        <v>74</v>
      </c>
      <c r="B151" s="51" t="s">
        <v>160</v>
      </c>
      <c r="C151" s="52">
        <v>79</v>
      </c>
      <c r="D151" s="53">
        <v>40826</v>
      </c>
      <c r="E151" s="54" t="s">
        <v>184</v>
      </c>
      <c r="F151" s="54" t="s">
        <v>191</v>
      </c>
      <c r="G151" s="55">
        <v>15</v>
      </c>
      <c r="H151" s="55">
        <v>15</v>
      </c>
      <c r="I151" s="56">
        <v>332</v>
      </c>
      <c r="J151" s="52">
        <v>8</v>
      </c>
      <c r="K151" s="52">
        <v>2</v>
      </c>
      <c r="L151" s="52">
        <v>6</v>
      </c>
      <c r="M151" s="56">
        <v>332</v>
      </c>
      <c r="N151" s="55">
        <v>77.3</v>
      </c>
      <c r="O151" s="52">
        <v>254.7</v>
      </c>
      <c r="P151" s="57">
        <f t="shared" si="38"/>
        <v>11487200</v>
      </c>
      <c r="Q151" s="57">
        <f t="shared" si="39"/>
        <v>3155006.8811266958</v>
      </c>
      <c r="R151" s="57">
        <f t="shared" si="40"/>
        <v>7433719.935218744</v>
      </c>
      <c r="S151" s="58">
        <f t="shared" si="41"/>
        <v>898473.18353968801</v>
      </c>
      <c r="T151" s="58">
        <v>0</v>
      </c>
      <c r="U151" s="60">
        <v>27.465412643000001</v>
      </c>
      <c r="V151" s="60">
        <v>64.713071377000006</v>
      </c>
      <c r="W151" s="60">
        <v>7.821515979</v>
      </c>
      <c r="X151" s="61">
        <f t="shared" si="42"/>
        <v>99.999999999000011</v>
      </c>
    </row>
    <row r="152" spans="1:24" s="62" customFormat="1" x14ac:dyDescent="0.25">
      <c r="A152" s="50">
        <v>75</v>
      </c>
      <c r="B152" s="51" t="s">
        <v>161</v>
      </c>
      <c r="C152" s="52">
        <v>78</v>
      </c>
      <c r="D152" s="53">
        <v>40826</v>
      </c>
      <c r="E152" s="54" t="s">
        <v>184</v>
      </c>
      <c r="F152" s="54" t="s">
        <v>191</v>
      </c>
      <c r="G152" s="55">
        <v>5</v>
      </c>
      <c r="H152" s="55">
        <v>5</v>
      </c>
      <c r="I152" s="56">
        <v>337.1</v>
      </c>
      <c r="J152" s="52">
        <v>7</v>
      </c>
      <c r="K152" s="52">
        <v>3</v>
      </c>
      <c r="L152" s="52">
        <v>4</v>
      </c>
      <c r="M152" s="56">
        <v>296.2</v>
      </c>
      <c r="N152" s="55">
        <v>129.5</v>
      </c>
      <c r="O152" s="52">
        <v>166.7</v>
      </c>
      <c r="P152" s="57">
        <f t="shared" si="38"/>
        <v>10248520</v>
      </c>
      <c r="Q152" s="57">
        <f t="shared" si="39"/>
        <v>2814798.3078003838</v>
      </c>
      <c r="R152" s="57">
        <f t="shared" si="40"/>
        <v>6632132.0626861211</v>
      </c>
      <c r="S152" s="58">
        <f t="shared" si="41"/>
        <v>801589.62941101077</v>
      </c>
      <c r="T152" s="59">
        <v>0</v>
      </c>
      <c r="U152" s="60">
        <v>27.465412643000001</v>
      </c>
      <c r="V152" s="60">
        <v>64.713071377000006</v>
      </c>
      <c r="W152" s="60">
        <v>7.821515979</v>
      </c>
      <c r="X152" s="61">
        <f t="shared" si="42"/>
        <v>99.999999999000011</v>
      </c>
    </row>
    <row r="153" spans="1:24" s="76" customFormat="1" x14ac:dyDescent="0.25">
      <c r="A153" s="105" t="s">
        <v>30</v>
      </c>
      <c r="B153" s="105"/>
      <c r="C153" s="70" t="s">
        <v>27</v>
      </c>
      <c r="D153" s="70" t="s">
        <v>27</v>
      </c>
      <c r="E153" s="71" t="s">
        <v>27</v>
      </c>
      <c r="F153" s="71" t="s">
        <v>27</v>
      </c>
      <c r="G153" s="72">
        <f t="shared" ref="G153:S153" si="43">SUM(G154:G169)</f>
        <v>302</v>
      </c>
      <c r="H153" s="72">
        <f t="shared" si="43"/>
        <v>302</v>
      </c>
      <c r="I153" s="73">
        <f t="shared" si="43"/>
        <v>7049.0100000000011</v>
      </c>
      <c r="J153" s="72">
        <f t="shared" si="43"/>
        <v>114</v>
      </c>
      <c r="K153" s="72">
        <f t="shared" si="43"/>
        <v>72</v>
      </c>
      <c r="L153" s="72">
        <f t="shared" si="43"/>
        <v>42</v>
      </c>
      <c r="M153" s="73">
        <f t="shared" si="43"/>
        <v>6378.6399999999994</v>
      </c>
      <c r="N153" s="73">
        <f t="shared" si="43"/>
        <v>4050.4699999999993</v>
      </c>
      <c r="O153" s="73">
        <f t="shared" si="43"/>
        <v>2328.1700000000005</v>
      </c>
      <c r="P153" s="74">
        <f t="shared" si="43"/>
        <v>220700944</v>
      </c>
      <c r="Q153" s="74">
        <f t="shared" si="43"/>
        <v>59401752.389959134</v>
      </c>
      <c r="R153" s="74">
        <f t="shared" si="43"/>
        <v>144037032.00927702</v>
      </c>
      <c r="S153" s="74">
        <f t="shared" si="43"/>
        <v>17262159.598556835</v>
      </c>
      <c r="T153" s="58">
        <v>0</v>
      </c>
      <c r="U153" s="75">
        <f>SUM(Q153:S153)</f>
        <v>220700943.99779299</v>
      </c>
      <c r="V153" s="60"/>
      <c r="W153" s="60"/>
      <c r="X153" s="61"/>
    </row>
    <row r="154" spans="1:24" s="62" customFormat="1" x14ac:dyDescent="0.25">
      <c r="A154" s="50">
        <v>1</v>
      </c>
      <c r="B154" s="51" t="s">
        <v>162</v>
      </c>
      <c r="C154" s="55">
        <v>126</v>
      </c>
      <c r="D154" s="53">
        <v>40081</v>
      </c>
      <c r="E154" s="54" t="s">
        <v>184</v>
      </c>
      <c r="F154" s="54" t="s">
        <v>193</v>
      </c>
      <c r="G154" s="55">
        <v>21</v>
      </c>
      <c r="H154" s="55">
        <v>21</v>
      </c>
      <c r="I154" s="56">
        <v>745.9</v>
      </c>
      <c r="J154" s="55">
        <v>12</v>
      </c>
      <c r="K154" s="55">
        <v>6</v>
      </c>
      <c r="L154" s="55">
        <v>6</v>
      </c>
      <c r="M154" s="56">
        <v>745.9</v>
      </c>
      <c r="N154" s="55">
        <v>374.1</v>
      </c>
      <c r="O154" s="55">
        <v>371.8</v>
      </c>
      <c r="P154" s="57">
        <f t="shared" ref="P154" si="44">SUM(M154*34600)</f>
        <v>25808140</v>
      </c>
      <c r="Q154" s="57">
        <f t="shared" ref="Q154:Q155" si="45">SUM(P154*U154)/100</f>
        <v>6946271.7926815925</v>
      </c>
      <c r="R154" s="57">
        <f t="shared" ref="R154:R155" si="46">SUM(P154*V154)/100</f>
        <v>16843280.413335718</v>
      </c>
      <c r="S154" s="57">
        <f t="shared" ref="S154:S155" si="47">SUM(P154*W154)/100</f>
        <v>2018587.7937246091</v>
      </c>
      <c r="T154" s="59">
        <v>0</v>
      </c>
      <c r="U154" s="60">
        <v>26.915042280000002</v>
      </c>
      <c r="V154" s="60">
        <v>65.263441740999994</v>
      </c>
      <c r="W154" s="60">
        <v>7.8215159779999999</v>
      </c>
      <c r="X154" s="61">
        <f t="shared" si="42"/>
        <v>99.999999998999996</v>
      </c>
    </row>
    <row r="155" spans="1:24" s="48" customFormat="1" x14ac:dyDescent="0.25">
      <c r="A155" s="84">
        <v>2</v>
      </c>
      <c r="B155" s="39" t="s">
        <v>35</v>
      </c>
      <c r="C155" s="40">
        <v>24</v>
      </c>
      <c r="D155" s="49">
        <v>40277</v>
      </c>
      <c r="E155" s="54" t="s">
        <v>184</v>
      </c>
      <c r="F155" s="54" t="s">
        <v>193</v>
      </c>
      <c r="G155" s="41">
        <v>38</v>
      </c>
      <c r="H155" s="41">
        <v>38</v>
      </c>
      <c r="I155" s="42">
        <v>641.9</v>
      </c>
      <c r="J155" s="40">
        <v>11</v>
      </c>
      <c r="K155" s="40">
        <v>4</v>
      </c>
      <c r="L155" s="40">
        <v>7</v>
      </c>
      <c r="M155" s="42">
        <v>592.29999999999995</v>
      </c>
      <c r="N155" s="41">
        <v>207.2</v>
      </c>
      <c r="O155" s="40">
        <v>385.1</v>
      </c>
      <c r="P155" s="43">
        <f t="shared" ref="P155" si="48">SUM(M155*34600)</f>
        <v>20493580</v>
      </c>
      <c r="Q155" s="43">
        <f t="shared" si="45"/>
        <v>5515855.7216856238</v>
      </c>
      <c r="R155" s="43">
        <f t="shared" si="46"/>
        <v>13374815.643945226</v>
      </c>
      <c r="S155" s="44">
        <f t="shared" si="47"/>
        <v>1602908.6341642123</v>
      </c>
      <c r="T155" s="45">
        <v>0</v>
      </c>
      <c r="U155" s="60">
        <v>26.915042280000002</v>
      </c>
      <c r="V155" s="60">
        <v>65.263441740999994</v>
      </c>
      <c r="W155" s="60">
        <v>7.8215159779999999</v>
      </c>
      <c r="X155" s="47">
        <f t="shared" si="42"/>
        <v>99.999999998999996</v>
      </c>
    </row>
    <row r="156" spans="1:24" s="62" customFormat="1" x14ac:dyDescent="0.25">
      <c r="A156" s="50">
        <v>3</v>
      </c>
      <c r="B156" s="51" t="s">
        <v>103</v>
      </c>
      <c r="C156" s="52">
        <v>78</v>
      </c>
      <c r="D156" s="53">
        <v>40408</v>
      </c>
      <c r="E156" s="54" t="s">
        <v>184</v>
      </c>
      <c r="F156" s="54" t="s">
        <v>193</v>
      </c>
      <c r="G156" s="55">
        <v>24</v>
      </c>
      <c r="H156" s="55">
        <v>24</v>
      </c>
      <c r="I156" s="56">
        <v>515.22</v>
      </c>
      <c r="J156" s="52">
        <v>11</v>
      </c>
      <c r="K156" s="52">
        <v>5</v>
      </c>
      <c r="L156" s="52">
        <v>6</v>
      </c>
      <c r="M156" s="56">
        <v>489.6</v>
      </c>
      <c r="N156" s="55">
        <v>218.5</v>
      </c>
      <c r="O156" s="52">
        <v>271.10000000000002</v>
      </c>
      <c r="P156" s="57">
        <f t="shared" ref="P156:P169" si="49">SUM(M156*34600)</f>
        <v>16940160</v>
      </c>
      <c r="Q156" s="57">
        <f t="shared" ref="Q156:Q169" si="50">SUM(P156*U156)/100</f>
        <v>4559451.2262996482</v>
      </c>
      <c r="R156" s="57">
        <f t="shared" ref="R156:R169" si="51">SUM(P156*V156)/100</f>
        <v>11055731.452432184</v>
      </c>
      <c r="S156" s="57">
        <f t="shared" ref="S156:S169" si="52">SUM(P156*W156)/100</f>
        <v>1324977.3210987649</v>
      </c>
      <c r="T156" s="58">
        <v>0</v>
      </c>
      <c r="U156" s="60">
        <v>26.915042280000002</v>
      </c>
      <c r="V156" s="60">
        <v>65.263441740999994</v>
      </c>
      <c r="W156" s="60">
        <v>7.8215159779999999</v>
      </c>
      <c r="X156" s="61">
        <f t="shared" si="42"/>
        <v>99.999999998999996</v>
      </c>
    </row>
    <row r="157" spans="1:24" s="62" customFormat="1" x14ac:dyDescent="0.25">
      <c r="A157" s="50">
        <v>4</v>
      </c>
      <c r="B157" s="51" t="s">
        <v>163</v>
      </c>
      <c r="C157" s="55">
        <v>110</v>
      </c>
      <c r="D157" s="53">
        <v>40490</v>
      </c>
      <c r="E157" s="54" t="s">
        <v>184</v>
      </c>
      <c r="F157" s="54" t="s">
        <v>193</v>
      </c>
      <c r="G157" s="55">
        <v>17</v>
      </c>
      <c r="H157" s="55">
        <v>17</v>
      </c>
      <c r="I157" s="56">
        <v>455.8</v>
      </c>
      <c r="J157" s="55">
        <v>5</v>
      </c>
      <c r="K157" s="55">
        <v>5</v>
      </c>
      <c r="L157" s="55">
        <v>0</v>
      </c>
      <c r="M157" s="56">
        <v>291.2</v>
      </c>
      <c r="N157" s="55">
        <v>291.2</v>
      </c>
      <c r="O157" s="55">
        <v>0</v>
      </c>
      <c r="P157" s="57">
        <f t="shared" si="49"/>
        <v>10075520</v>
      </c>
      <c r="Q157" s="57">
        <f t="shared" si="50"/>
        <v>2711830.4679298564</v>
      </c>
      <c r="R157" s="57">
        <f t="shared" si="51"/>
        <v>6575631.1253028028</v>
      </c>
      <c r="S157" s="77">
        <f t="shared" si="52"/>
        <v>788058.40666658571</v>
      </c>
      <c r="T157" s="59">
        <v>0</v>
      </c>
      <c r="U157" s="60">
        <v>26.915042280000002</v>
      </c>
      <c r="V157" s="60">
        <v>65.263441740999994</v>
      </c>
      <c r="W157" s="60">
        <v>7.8215159779999999</v>
      </c>
      <c r="X157" s="61">
        <f t="shared" si="42"/>
        <v>99.999999998999996</v>
      </c>
    </row>
    <row r="158" spans="1:24" s="62" customFormat="1" x14ac:dyDescent="0.25">
      <c r="A158" s="84">
        <v>5</v>
      </c>
      <c r="B158" s="51" t="s">
        <v>48</v>
      </c>
      <c r="C158" s="52">
        <v>61</v>
      </c>
      <c r="D158" s="53">
        <v>40814</v>
      </c>
      <c r="E158" s="54" t="s">
        <v>184</v>
      </c>
      <c r="F158" s="54" t="s">
        <v>193</v>
      </c>
      <c r="G158" s="55">
        <v>15</v>
      </c>
      <c r="H158" s="55">
        <v>15</v>
      </c>
      <c r="I158" s="56">
        <v>208.9</v>
      </c>
      <c r="J158" s="52">
        <v>4</v>
      </c>
      <c r="K158" s="52">
        <v>2</v>
      </c>
      <c r="L158" s="52">
        <v>2</v>
      </c>
      <c r="M158" s="56">
        <v>208.9</v>
      </c>
      <c r="N158" s="55">
        <v>118.5</v>
      </c>
      <c r="O158" s="52">
        <v>90.4</v>
      </c>
      <c r="P158" s="57">
        <f t="shared" si="49"/>
        <v>7227940</v>
      </c>
      <c r="Q158" s="57">
        <f t="shared" si="50"/>
        <v>1945403.106973032</v>
      </c>
      <c r="R158" s="57">
        <f t="shared" si="51"/>
        <v>4717202.4109744355</v>
      </c>
      <c r="S158" s="58">
        <f t="shared" si="52"/>
        <v>565334.48198025313</v>
      </c>
      <c r="T158" s="59">
        <v>0</v>
      </c>
      <c r="U158" s="60">
        <v>26.915042280000002</v>
      </c>
      <c r="V158" s="60">
        <v>65.263441740999994</v>
      </c>
      <c r="W158" s="60">
        <v>7.8215159779999999</v>
      </c>
      <c r="X158" s="61">
        <f t="shared" si="42"/>
        <v>99.999999998999996</v>
      </c>
    </row>
    <row r="159" spans="1:24" s="62" customFormat="1" x14ac:dyDescent="0.25">
      <c r="A159" s="50">
        <v>6</v>
      </c>
      <c r="B159" s="51" t="s">
        <v>165</v>
      </c>
      <c r="C159" s="55">
        <v>58</v>
      </c>
      <c r="D159" s="53">
        <v>39632</v>
      </c>
      <c r="E159" s="54" t="s">
        <v>184</v>
      </c>
      <c r="F159" s="54" t="s">
        <v>193</v>
      </c>
      <c r="G159" s="55">
        <v>21</v>
      </c>
      <c r="H159" s="55">
        <v>21</v>
      </c>
      <c r="I159" s="56">
        <v>482.6</v>
      </c>
      <c r="J159" s="55">
        <v>8</v>
      </c>
      <c r="K159" s="55">
        <v>8</v>
      </c>
      <c r="L159" s="55">
        <v>0</v>
      </c>
      <c r="M159" s="56">
        <v>482.6</v>
      </c>
      <c r="N159" s="55">
        <v>482.6</v>
      </c>
      <c r="O159" s="55">
        <v>0</v>
      </c>
      <c r="P159" s="57">
        <f t="shared" si="49"/>
        <v>16697960</v>
      </c>
      <c r="Q159" s="57">
        <f t="shared" si="50"/>
        <v>4494262.9938974883</v>
      </c>
      <c r="R159" s="57">
        <f t="shared" si="51"/>
        <v>10897663.396535482</v>
      </c>
      <c r="S159" s="57">
        <f t="shared" si="52"/>
        <v>1306033.6094000489</v>
      </c>
      <c r="T159" s="58">
        <v>0</v>
      </c>
      <c r="U159" s="60">
        <v>26.915042280000002</v>
      </c>
      <c r="V159" s="60">
        <v>65.263441740999994</v>
      </c>
      <c r="W159" s="60">
        <v>7.8215159779999999</v>
      </c>
      <c r="X159" s="61">
        <f t="shared" si="42"/>
        <v>99.999999998999996</v>
      </c>
    </row>
    <row r="160" spans="1:24" s="62" customFormat="1" x14ac:dyDescent="0.25">
      <c r="A160" s="50">
        <v>7</v>
      </c>
      <c r="B160" s="51" t="s">
        <v>187</v>
      </c>
      <c r="C160" s="55">
        <v>84</v>
      </c>
      <c r="D160" s="53">
        <v>39959</v>
      </c>
      <c r="E160" s="54" t="s">
        <v>184</v>
      </c>
      <c r="F160" s="54" t="s">
        <v>193</v>
      </c>
      <c r="G160" s="55">
        <v>18</v>
      </c>
      <c r="H160" s="55">
        <v>18</v>
      </c>
      <c r="I160" s="56">
        <v>488.4</v>
      </c>
      <c r="J160" s="55">
        <v>8</v>
      </c>
      <c r="K160" s="55">
        <v>5</v>
      </c>
      <c r="L160" s="55">
        <v>3</v>
      </c>
      <c r="M160" s="56">
        <v>488.4</v>
      </c>
      <c r="N160" s="55">
        <v>313.3</v>
      </c>
      <c r="O160" s="55">
        <v>175.1</v>
      </c>
      <c r="P160" s="57">
        <f t="shared" si="49"/>
        <v>16898640</v>
      </c>
      <c r="Q160" s="57">
        <f t="shared" si="50"/>
        <v>4548276.1007449925</v>
      </c>
      <c r="R160" s="57">
        <f t="shared" si="51"/>
        <v>11028634.07142132</v>
      </c>
      <c r="S160" s="78">
        <f t="shared" si="52"/>
        <v>1321729.8276646992</v>
      </c>
      <c r="T160" s="59">
        <v>0</v>
      </c>
      <c r="U160" s="60">
        <v>26.915042280000002</v>
      </c>
      <c r="V160" s="60">
        <v>65.263441740999994</v>
      </c>
      <c r="W160" s="60">
        <v>7.8215159779999999</v>
      </c>
      <c r="X160" s="61"/>
    </row>
    <row r="161" spans="1:24" s="62" customFormat="1" ht="25.5" customHeight="1" x14ac:dyDescent="0.25">
      <c r="A161" s="84">
        <v>8</v>
      </c>
      <c r="B161" s="51" t="s">
        <v>113</v>
      </c>
      <c r="C161" s="55">
        <v>15</v>
      </c>
      <c r="D161" s="53">
        <v>40571</v>
      </c>
      <c r="E161" s="54" t="s">
        <v>184</v>
      </c>
      <c r="F161" s="54" t="s">
        <v>193</v>
      </c>
      <c r="G161" s="55">
        <v>26</v>
      </c>
      <c r="H161" s="55">
        <v>26</v>
      </c>
      <c r="I161" s="56">
        <v>462.2</v>
      </c>
      <c r="J161" s="55">
        <v>7</v>
      </c>
      <c r="K161" s="55">
        <v>6</v>
      </c>
      <c r="L161" s="55">
        <v>1</v>
      </c>
      <c r="M161" s="56">
        <v>410.9</v>
      </c>
      <c r="N161" s="55">
        <v>346.5</v>
      </c>
      <c r="O161" s="55">
        <v>64.400000000000006</v>
      </c>
      <c r="P161" s="57">
        <f t="shared" si="49"/>
        <v>14217140</v>
      </c>
      <c r="Q161" s="57">
        <f t="shared" si="50"/>
        <v>3826549.2420067922</v>
      </c>
      <c r="R161" s="57">
        <f t="shared" si="51"/>
        <v>9278594.8811364062</v>
      </c>
      <c r="S161" s="78">
        <f t="shared" si="52"/>
        <v>1111995.8767146291</v>
      </c>
      <c r="T161" s="58">
        <v>0</v>
      </c>
      <c r="U161" s="60">
        <v>26.915042280000002</v>
      </c>
      <c r="V161" s="60">
        <v>65.263441740999994</v>
      </c>
      <c r="W161" s="60">
        <v>7.8215159779999999</v>
      </c>
      <c r="X161" s="61">
        <f t="shared" si="42"/>
        <v>99.999999998999996</v>
      </c>
    </row>
    <row r="162" spans="1:24" s="62" customFormat="1" x14ac:dyDescent="0.25">
      <c r="A162" s="50">
        <v>9</v>
      </c>
      <c r="B162" s="51" t="s">
        <v>167</v>
      </c>
      <c r="C162" s="55">
        <v>49</v>
      </c>
      <c r="D162" s="53">
        <v>40324</v>
      </c>
      <c r="E162" s="54" t="s">
        <v>184</v>
      </c>
      <c r="F162" s="54" t="s">
        <v>193</v>
      </c>
      <c r="G162" s="55">
        <v>23</v>
      </c>
      <c r="H162" s="55">
        <v>23</v>
      </c>
      <c r="I162" s="56">
        <v>464</v>
      </c>
      <c r="J162" s="55">
        <v>7</v>
      </c>
      <c r="K162" s="55">
        <v>6</v>
      </c>
      <c r="L162" s="55">
        <v>1</v>
      </c>
      <c r="M162" s="56">
        <v>412.3</v>
      </c>
      <c r="N162" s="55">
        <v>360.9</v>
      </c>
      <c r="O162" s="55">
        <v>51.4</v>
      </c>
      <c r="P162" s="57">
        <f t="shared" si="49"/>
        <v>14265580</v>
      </c>
      <c r="Q162" s="57">
        <f t="shared" si="50"/>
        <v>3839586.888487224</v>
      </c>
      <c r="R162" s="57">
        <f t="shared" si="51"/>
        <v>9310208.4923157468</v>
      </c>
      <c r="S162" s="57">
        <f t="shared" si="52"/>
        <v>1115784.6190543724</v>
      </c>
      <c r="T162" s="59">
        <v>0</v>
      </c>
      <c r="U162" s="60">
        <v>26.915042280000002</v>
      </c>
      <c r="V162" s="60">
        <v>65.263441740999994</v>
      </c>
      <c r="W162" s="60">
        <v>7.8215159779999999</v>
      </c>
      <c r="X162" s="61">
        <f t="shared" si="42"/>
        <v>99.999999998999996</v>
      </c>
    </row>
    <row r="163" spans="1:24" s="62" customFormat="1" x14ac:dyDescent="0.25">
      <c r="A163" s="50">
        <v>10</v>
      </c>
      <c r="B163" s="51" t="s">
        <v>55</v>
      </c>
      <c r="C163" s="52">
        <v>67</v>
      </c>
      <c r="D163" s="53">
        <v>40389</v>
      </c>
      <c r="E163" s="54" t="s">
        <v>184</v>
      </c>
      <c r="F163" s="54" t="s">
        <v>193</v>
      </c>
      <c r="G163" s="55">
        <v>5</v>
      </c>
      <c r="H163" s="55">
        <v>5</v>
      </c>
      <c r="I163" s="56">
        <v>204.3</v>
      </c>
      <c r="J163" s="52">
        <v>3</v>
      </c>
      <c r="K163" s="52">
        <v>1</v>
      </c>
      <c r="L163" s="52">
        <v>2</v>
      </c>
      <c r="M163" s="56">
        <v>147.4</v>
      </c>
      <c r="N163" s="55">
        <v>59</v>
      </c>
      <c r="O163" s="52">
        <v>88.4</v>
      </c>
      <c r="P163" s="57">
        <f t="shared" si="49"/>
        <v>5100040</v>
      </c>
      <c r="Q163" s="57">
        <f t="shared" si="50"/>
        <v>1372677.9222969122</v>
      </c>
      <c r="R163" s="57">
        <f t="shared" si="51"/>
        <v>3328461.6341676963</v>
      </c>
      <c r="S163" s="58">
        <f t="shared" si="52"/>
        <v>398900.4434843912</v>
      </c>
      <c r="T163" s="58">
        <v>0</v>
      </c>
      <c r="U163" s="60">
        <v>26.915042280000002</v>
      </c>
      <c r="V163" s="60">
        <v>65.263441740999994</v>
      </c>
      <c r="W163" s="60">
        <v>7.8215159779999999</v>
      </c>
      <c r="X163" s="61">
        <f t="shared" si="42"/>
        <v>99.999999998999996</v>
      </c>
    </row>
    <row r="164" spans="1:24" s="62" customFormat="1" x14ac:dyDescent="0.25">
      <c r="A164" s="84">
        <v>11</v>
      </c>
      <c r="B164" s="51" t="s">
        <v>56</v>
      </c>
      <c r="C164" s="52">
        <v>66</v>
      </c>
      <c r="D164" s="53">
        <v>40389</v>
      </c>
      <c r="E164" s="54" t="s">
        <v>184</v>
      </c>
      <c r="F164" s="54" t="s">
        <v>193</v>
      </c>
      <c r="G164" s="55">
        <v>6</v>
      </c>
      <c r="H164" s="55">
        <v>6</v>
      </c>
      <c r="I164" s="56">
        <v>84.4</v>
      </c>
      <c r="J164" s="52">
        <v>2</v>
      </c>
      <c r="K164" s="52">
        <v>1</v>
      </c>
      <c r="L164" s="52">
        <v>1</v>
      </c>
      <c r="M164" s="56">
        <v>84.4</v>
      </c>
      <c r="N164" s="55">
        <v>42.7</v>
      </c>
      <c r="O164" s="52">
        <v>41.7</v>
      </c>
      <c r="P164" s="57">
        <f t="shared" si="49"/>
        <v>2920240</v>
      </c>
      <c r="Q164" s="57">
        <f t="shared" si="50"/>
        <v>785983.83067747205</v>
      </c>
      <c r="R164" s="57">
        <f t="shared" si="51"/>
        <v>1905849.1310973782</v>
      </c>
      <c r="S164" s="58">
        <f t="shared" si="52"/>
        <v>228407.03819594719</v>
      </c>
      <c r="T164" s="59">
        <v>0</v>
      </c>
      <c r="U164" s="60">
        <v>26.915042280000002</v>
      </c>
      <c r="V164" s="60">
        <v>65.263441740999994</v>
      </c>
      <c r="W164" s="60">
        <v>7.8215159779999999</v>
      </c>
      <c r="X164" s="61">
        <f t="shared" si="42"/>
        <v>99.999999998999996</v>
      </c>
    </row>
    <row r="165" spans="1:24" s="62" customFormat="1" x14ac:dyDescent="0.25">
      <c r="A165" s="50">
        <v>12</v>
      </c>
      <c r="B165" s="51" t="s">
        <v>186</v>
      </c>
      <c r="C165" s="55">
        <v>154</v>
      </c>
      <c r="D165" s="53">
        <v>40120</v>
      </c>
      <c r="E165" s="54" t="s">
        <v>184</v>
      </c>
      <c r="F165" s="54" t="s">
        <v>193</v>
      </c>
      <c r="G165" s="55">
        <v>20</v>
      </c>
      <c r="H165" s="55">
        <v>20</v>
      </c>
      <c r="I165" s="56">
        <v>460.39</v>
      </c>
      <c r="J165" s="55">
        <v>8</v>
      </c>
      <c r="K165" s="55">
        <v>5</v>
      </c>
      <c r="L165" s="55">
        <v>3</v>
      </c>
      <c r="M165" s="56">
        <v>460.39</v>
      </c>
      <c r="N165" s="55">
        <v>280.77</v>
      </c>
      <c r="O165" s="55">
        <v>179.62</v>
      </c>
      <c r="P165" s="57">
        <f t="shared" si="49"/>
        <v>15929494</v>
      </c>
      <c r="Q165" s="57">
        <f t="shared" si="50"/>
        <v>4287430.0450900635</v>
      </c>
      <c r="R165" s="57">
        <f t="shared" si="51"/>
        <v>10396136.03632609</v>
      </c>
      <c r="S165" s="57">
        <f t="shared" si="52"/>
        <v>1245927.9184245514</v>
      </c>
      <c r="T165" s="58">
        <v>0</v>
      </c>
      <c r="U165" s="60">
        <v>26.915042280000002</v>
      </c>
      <c r="V165" s="60">
        <v>65.263441740999994</v>
      </c>
      <c r="W165" s="60">
        <v>7.8215159779999999</v>
      </c>
      <c r="X165" s="61"/>
    </row>
    <row r="166" spans="1:24" s="62" customFormat="1" x14ac:dyDescent="0.25">
      <c r="A166" s="50">
        <v>13</v>
      </c>
      <c r="B166" s="51" t="s">
        <v>171</v>
      </c>
      <c r="C166" s="55">
        <v>67</v>
      </c>
      <c r="D166" s="53">
        <v>39931</v>
      </c>
      <c r="E166" s="54" t="s">
        <v>184</v>
      </c>
      <c r="F166" s="54" t="s">
        <v>193</v>
      </c>
      <c r="G166" s="55">
        <v>24</v>
      </c>
      <c r="H166" s="55">
        <v>24</v>
      </c>
      <c r="I166" s="56">
        <v>576.20000000000005</v>
      </c>
      <c r="J166" s="55">
        <v>7</v>
      </c>
      <c r="K166" s="55">
        <v>3</v>
      </c>
      <c r="L166" s="55">
        <v>4</v>
      </c>
      <c r="M166" s="56">
        <v>471.15</v>
      </c>
      <c r="N166" s="55">
        <v>221.8</v>
      </c>
      <c r="O166" s="55">
        <v>249.35</v>
      </c>
      <c r="P166" s="57">
        <f t="shared" si="49"/>
        <v>16301790</v>
      </c>
      <c r="Q166" s="57">
        <f t="shared" si="50"/>
        <v>4387633.6708968123</v>
      </c>
      <c r="R166" s="57">
        <f t="shared" si="51"/>
        <v>10639109.219390163</v>
      </c>
      <c r="S166" s="57">
        <f t="shared" si="52"/>
        <v>1275047.1095500062</v>
      </c>
      <c r="T166" s="58">
        <v>0</v>
      </c>
      <c r="U166" s="60">
        <v>26.915042280000002</v>
      </c>
      <c r="V166" s="60">
        <v>65.263441740999994</v>
      </c>
      <c r="W166" s="60">
        <v>7.8215159779999999</v>
      </c>
      <c r="X166" s="61">
        <f t="shared" si="42"/>
        <v>99.999999998999996</v>
      </c>
    </row>
    <row r="167" spans="1:24" s="62" customFormat="1" x14ac:dyDescent="0.25">
      <c r="A167" s="84">
        <v>14</v>
      </c>
      <c r="B167" s="51" t="s">
        <v>173</v>
      </c>
      <c r="C167" s="55">
        <v>109</v>
      </c>
      <c r="D167" s="53">
        <v>40490</v>
      </c>
      <c r="E167" s="54" t="s">
        <v>184</v>
      </c>
      <c r="F167" s="54" t="s">
        <v>193</v>
      </c>
      <c r="G167" s="55">
        <v>16</v>
      </c>
      <c r="H167" s="55">
        <v>16</v>
      </c>
      <c r="I167" s="56">
        <v>459.6</v>
      </c>
      <c r="J167" s="55">
        <v>6</v>
      </c>
      <c r="K167" s="55">
        <v>5</v>
      </c>
      <c r="L167" s="55">
        <v>1</v>
      </c>
      <c r="M167" s="56">
        <v>344.8</v>
      </c>
      <c r="N167" s="55">
        <v>281.10000000000002</v>
      </c>
      <c r="O167" s="55">
        <v>63.7</v>
      </c>
      <c r="P167" s="57">
        <f t="shared" si="49"/>
        <v>11930080</v>
      </c>
      <c r="Q167" s="57">
        <f t="shared" si="50"/>
        <v>3210986.0760378242</v>
      </c>
      <c r="R167" s="57">
        <f t="shared" si="51"/>
        <v>7785980.8104546918</v>
      </c>
      <c r="S167" s="78">
        <f t="shared" si="52"/>
        <v>933113.11338818236</v>
      </c>
      <c r="T167" s="58">
        <v>0</v>
      </c>
      <c r="U167" s="60">
        <v>26.915042280000002</v>
      </c>
      <c r="V167" s="60">
        <v>65.263441740999994</v>
      </c>
      <c r="W167" s="60">
        <v>7.8215159779999999</v>
      </c>
      <c r="X167" s="61">
        <f t="shared" si="42"/>
        <v>99.999999998999996</v>
      </c>
    </row>
    <row r="168" spans="1:24" s="62" customFormat="1" x14ac:dyDescent="0.25">
      <c r="A168" s="50">
        <v>15</v>
      </c>
      <c r="B168" s="51" t="s">
        <v>174</v>
      </c>
      <c r="C168" s="55">
        <v>59</v>
      </c>
      <c r="D168" s="53">
        <v>39729</v>
      </c>
      <c r="E168" s="54" t="s">
        <v>184</v>
      </c>
      <c r="F168" s="54" t="s">
        <v>193</v>
      </c>
      <c r="G168" s="55">
        <v>8</v>
      </c>
      <c r="H168" s="55">
        <v>8</v>
      </c>
      <c r="I168" s="56">
        <v>463.1</v>
      </c>
      <c r="J168" s="55">
        <v>7</v>
      </c>
      <c r="K168" s="55">
        <v>2</v>
      </c>
      <c r="L168" s="55">
        <v>5</v>
      </c>
      <c r="M168" s="56">
        <v>412.3</v>
      </c>
      <c r="N168" s="55">
        <v>116.2</v>
      </c>
      <c r="O168" s="55">
        <v>296.10000000000002</v>
      </c>
      <c r="P168" s="57">
        <f t="shared" si="49"/>
        <v>14265580</v>
      </c>
      <c r="Q168" s="57">
        <f t="shared" si="50"/>
        <v>3839586.888487224</v>
      </c>
      <c r="R168" s="57">
        <f t="shared" si="51"/>
        <v>9310208.4923157468</v>
      </c>
      <c r="S168" s="57">
        <f t="shared" si="52"/>
        <v>1115784.6190543724</v>
      </c>
      <c r="T168" s="59">
        <v>0</v>
      </c>
      <c r="U168" s="60">
        <v>26.915042280000002</v>
      </c>
      <c r="V168" s="60">
        <v>65.263441740999994</v>
      </c>
      <c r="W168" s="60">
        <v>7.8215159779999999</v>
      </c>
      <c r="X168" s="61">
        <f t="shared" si="42"/>
        <v>99.999999998999996</v>
      </c>
    </row>
    <row r="169" spans="1:24" s="38" customFormat="1" ht="29.25" customHeight="1" x14ac:dyDescent="0.25">
      <c r="A169" s="50">
        <v>16</v>
      </c>
      <c r="B169" s="31" t="s">
        <v>175</v>
      </c>
      <c r="C169" s="33">
        <v>77</v>
      </c>
      <c r="D169" s="32">
        <v>40408</v>
      </c>
      <c r="E169" s="54" t="s">
        <v>184</v>
      </c>
      <c r="F169" s="54" t="s">
        <v>193</v>
      </c>
      <c r="G169" s="33">
        <v>20</v>
      </c>
      <c r="H169" s="33">
        <v>20</v>
      </c>
      <c r="I169" s="26">
        <v>336.1</v>
      </c>
      <c r="J169" s="33">
        <v>8</v>
      </c>
      <c r="K169" s="33">
        <v>8</v>
      </c>
      <c r="L169" s="33">
        <v>0</v>
      </c>
      <c r="M169" s="26">
        <v>336.1</v>
      </c>
      <c r="N169" s="33">
        <v>336.1</v>
      </c>
      <c r="O169" s="33">
        <v>0</v>
      </c>
      <c r="P169" s="34">
        <f t="shared" si="49"/>
        <v>11629060</v>
      </c>
      <c r="Q169" s="34">
        <f t="shared" si="50"/>
        <v>3129966.4157665684</v>
      </c>
      <c r="R169" s="34">
        <f t="shared" si="51"/>
        <v>7589524.7981259339</v>
      </c>
      <c r="S169" s="34">
        <f t="shared" si="52"/>
        <v>909568.78599120677</v>
      </c>
      <c r="T169" s="35">
        <v>0</v>
      </c>
      <c r="U169" s="60">
        <v>26.915042280000002</v>
      </c>
      <c r="V169" s="60">
        <v>65.263441740999994</v>
      </c>
      <c r="W169" s="60">
        <v>7.8215159779999999</v>
      </c>
      <c r="X169" s="37">
        <f t="shared" si="42"/>
        <v>99.999999998999996</v>
      </c>
    </row>
    <row r="172" spans="1:24" s="81" customFormat="1" ht="16.5" x14ac:dyDescent="0.25">
      <c r="A172" s="96" t="s">
        <v>197</v>
      </c>
      <c r="B172" s="96"/>
      <c r="C172" s="96"/>
      <c r="D172" s="96"/>
      <c r="E172" s="96"/>
      <c r="F172" s="96"/>
      <c r="G172" s="96"/>
      <c r="H172" s="79"/>
      <c r="I172" s="79"/>
      <c r="J172" s="79"/>
      <c r="K172" s="79"/>
      <c r="L172" s="79"/>
      <c r="M172" s="80"/>
      <c r="N172" s="79"/>
      <c r="O172" s="96" t="s">
        <v>195</v>
      </c>
      <c r="P172" s="96"/>
      <c r="Q172" s="96"/>
      <c r="T172" s="82"/>
    </row>
    <row r="175" spans="1:24" x14ac:dyDescent="0.25">
      <c r="B175" s="83" t="s">
        <v>196</v>
      </c>
    </row>
  </sheetData>
  <mergeCells count="44">
    <mergeCell ref="N4:T4"/>
    <mergeCell ref="A5:T5"/>
    <mergeCell ref="K1:K2"/>
    <mergeCell ref="L1:L2"/>
    <mergeCell ref="M1:M2"/>
    <mergeCell ref="N1:T1"/>
    <mergeCell ref="N2:T2"/>
    <mergeCell ref="N3:T3"/>
    <mergeCell ref="E1:E2"/>
    <mergeCell ref="F1:F2"/>
    <mergeCell ref="G1:G2"/>
    <mergeCell ref="H1:H2"/>
    <mergeCell ref="I1:I2"/>
    <mergeCell ref="J1:J2"/>
    <mergeCell ref="D1:D2"/>
    <mergeCell ref="G7:G9"/>
    <mergeCell ref="A77:B77"/>
    <mergeCell ref="A153:B153"/>
    <mergeCell ref="A1:A2"/>
    <mergeCell ref="B1:B2"/>
    <mergeCell ref="C1:C2"/>
    <mergeCell ref="A13:B13"/>
    <mergeCell ref="C9:C10"/>
    <mergeCell ref="A7:A10"/>
    <mergeCell ref="B7:B10"/>
    <mergeCell ref="C7:D8"/>
    <mergeCell ref="E7:E10"/>
    <mergeCell ref="F7:F10"/>
    <mergeCell ref="A172:G172"/>
    <mergeCell ref="O172:Q172"/>
    <mergeCell ref="T7:T9"/>
    <mergeCell ref="J8:J9"/>
    <mergeCell ref="K8:L8"/>
    <mergeCell ref="M8:M9"/>
    <mergeCell ref="N8:O8"/>
    <mergeCell ref="P8:P9"/>
    <mergeCell ref="Q8:S8"/>
    <mergeCell ref="J7:L7"/>
    <mergeCell ref="M7:O7"/>
    <mergeCell ref="P7:S7"/>
    <mergeCell ref="D9:D10"/>
    <mergeCell ref="A12:B12"/>
    <mergeCell ref="H7:H9"/>
    <mergeCell ref="I7:I9"/>
  </mergeCells>
  <pageMargins left="0.23622047244094491" right="0.23622047244094491" top="0.74803149606299213" bottom="0.35433070866141736" header="0.31496062992125984" footer="0.31496062992125984"/>
  <pageSetup paperSize="9" scale="64" fitToHeight="0" orientation="landscape" r:id="rId1"/>
  <ignoredErrors>
    <ignoredError sqref="R15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Ануфриева</dc:creator>
  <cp:lastModifiedBy>Широкая ОА</cp:lastModifiedBy>
  <cp:lastPrinted>2013-04-26T07:17:08Z</cp:lastPrinted>
  <dcterms:created xsi:type="dcterms:W3CDTF">2013-03-24T12:59:00Z</dcterms:created>
  <dcterms:modified xsi:type="dcterms:W3CDTF">2015-11-11T11:43:27Z</dcterms:modified>
</cp:coreProperties>
</file>